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heet0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s>
  <calcPr calcId="124519"/>
</workbook>
</file>

<file path=xl/calcChain.xml><?xml version="1.0" encoding="utf-8"?>
<calcChain xmlns="http://schemas.openxmlformats.org/spreadsheetml/2006/main">
  <c r="H5" i="9"/>
  <c r="H6"/>
  <c r="H7"/>
  <c r="H8"/>
  <c r="H9"/>
  <c r="H10"/>
  <c r="H11"/>
  <c r="H19" s="1"/>
  <c r="H12"/>
  <c r="H13"/>
  <c r="H14"/>
  <c r="H15"/>
  <c r="H16"/>
  <c r="H17"/>
  <c r="H18"/>
  <c r="H4"/>
  <c r="F13"/>
  <c r="D5"/>
  <c r="H20" l="1"/>
  <c r="H21" s="1"/>
  <c r="H22" s="1"/>
  <c r="H23" s="1"/>
  <c r="F19" i="14" l="1"/>
  <c r="F18"/>
  <c r="F17"/>
  <c r="F16"/>
  <c r="F15"/>
  <c r="F13"/>
  <c r="F12"/>
  <c r="F11"/>
  <c r="F10"/>
  <c r="F9"/>
  <c r="F8"/>
  <c r="F7"/>
  <c r="F6"/>
  <c r="F5"/>
  <c r="F20" s="1"/>
  <c r="F21" s="1"/>
  <c r="F22" s="1"/>
  <c r="F23" s="1"/>
  <c r="F24" s="1"/>
  <c r="F16" i="13"/>
  <c r="F15"/>
  <c r="F14"/>
  <c r="F13"/>
  <c r="F12"/>
  <c r="F10"/>
  <c r="F9"/>
  <c r="F8"/>
  <c r="F7"/>
  <c r="F6"/>
  <c r="F5"/>
  <c r="F17" s="1"/>
  <c r="F18" s="1"/>
  <c r="F19" s="1"/>
  <c r="F20" s="1"/>
  <c r="F21" s="1"/>
  <c r="F10" i="12"/>
  <c r="F9"/>
  <c r="F7"/>
  <c r="F6"/>
  <c r="F5"/>
  <c r="F11" s="1"/>
  <c r="F12" s="1"/>
  <c r="F13" s="1"/>
  <c r="F14" s="1"/>
  <c r="F15" s="1"/>
  <c r="F19" i="11"/>
  <c r="F18"/>
  <c r="F17"/>
  <c r="F16"/>
  <c r="F15"/>
  <c r="F13"/>
  <c r="F12"/>
  <c r="F11"/>
  <c r="F10"/>
  <c r="F9"/>
  <c r="F8"/>
  <c r="F7"/>
  <c r="F6"/>
  <c r="F20" s="1"/>
  <c r="F21" s="1"/>
  <c r="F22" s="1"/>
  <c r="F23" s="1"/>
  <c r="F24" s="1"/>
  <c r="F5"/>
  <c r="C16" i="10" l="1"/>
  <c r="F16" s="1"/>
  <c r="C15"/>
  <c r="F15" s="1"/>
  <c r="C14"/>
  <c r="F14" s="1"/>
  <c r="C13"/>
  <c r="F13" s="1"/>
  <c r="C12"/>
  <c r="F12" s="1"/>
  <c r="F10"/>
  <c r="F9"/>
  <c r="C9"/>
  <c r="F8"/>
  <c r="C7"/>
  <c r="F7" s="1"/>
  <c r="F6"/>
  <c r="F5"/>
  <c r="C5"/>
  <c r="F17" l="1"/>
  <c r="F18" s="1"/>
  <c r="F19" s="1"/>
  <c r="F20" s="1"/>
  <c r="F21" s="1"/>
  <c r="F21" i="8" l="1"/>
  <c r="F20"/>
  <c r="F19"/>
  <c r="F18"/>
  <c r="F17"/>
  <c r="F15"/>
  <c r="F14"/>
  <c r="F13"/>
  <c r="F12"/>
  <c r="F11"/>
  <c r="F10"/>
  <c r="F9"/>
  <c r="F8"/>
  <c r="F7"/>
  <c r="F6"/>
  <c r="F5"/>
  <c r="F22" s="1"/>
  <c r="F23" s="1"/>
  <c r="F24" s="1"/>
  <c r="F25" s="1"/>
  <c r="F26" s="1"/>
  <c r="F16" i="7"/>
  <c r="F15"/>
  <c r="F14"/>
  <c r="F13"/>
  <c r="F12"/>
  <c r="F10"/>
  <c r="F9"/>
  <c r="F8"/>
  <c r="F7"/>
  <c r="F6"/>
  <c r="F17" s="1"/>
  <c r="F18" s="1"/>
  <c r="F19" s="1"/>
  <c r="F20" s="1"/>
  <c r="F21" s="1"/>
  <c r="F5"/>
  <c r="F20" i="6"/>
  <c r="F19"/>
  <c r="F18"/>
  <c r="F17"/>
  <c r="F16"/>
  <c r="F14"/>
  <c r="F13"/>
  <c r="F12"/>
  <c r="F11"/>
  <c r="F10"/>
  <c r="F9"/>
  <c r="F8"/>
  <c r="F7"/>
  <c r="F6"/>
  <c r="F5"/>
  <c r="F21" s="1"/>
  <c r="F22" s="1"/>
  <c r="F23" s="1"/>
  <c r="F24" s="1"/>
  <c r="F25" s="1"/>
  <c r="F16" i="5"/>
  <c r="F15"/>
  <c r="F14"/>
  <c r="F13"/>
  <c r="F12"/>
  <c r="F10"/>
  <c r="F9"/>
  <c r="F8"/>
  <c r="F7"/>
  <c r="F6"/>
  <c r="F5"/>
  <c r="F17" s="1"/>
  <c r="F18" s="1"/>
  <c r="F19" s="1"/>
  <c r="F20" s="1"/>
  <c r="F21" s="1"/>
  <c r="F16" i="4"/>
  <c r="F15"/>
  <c r="F14"/>
  <c r="F13"/>
  <c r="F12"/>
  <c r="F10"/>
  <c r="F9"/>
  <c r="F8"/>
  <c r="F7"/>
  <c r="F6"/>
  <c r="F5"/>
  <c r="F17" s="1"/>
  <c r="F18" s="1"/>
  <c r="F19" s="1"/>
  <c r="F20" s="1"/>
  <c r="F21" s="1"/>
  <c r="F20" i="3"/>
  <c r="F19"/>
  <c r="F18"/>
  <c r="F17"/>
  <c r="F16"/>
  <c r="F14"/>
  <c r="F13"/>
  <c r="F12"/>
  <c r="F11"/>
  <c r="F10"/>
  <c r="F9"/>
  <c r="F8"/>
  <c r="F7"/>
  <c r="F6"/>
  <c r="F5"/>
  <c r="F21" s="1"/>
  <c r="F22" s="1"/>
  <c r="F23" s="1"/>
  <c r="F24" s="1"/>
  <c r="F25" s="1"/>
  <c r="F10" i="2" l="1"/>
  <c r="F9"/>
  <c r="F7"/>
  <c r="F6"/>
  <c r="F5"/>
  <c r="F11" s="1"/>
  <c r="F12" s="1"/>
  <c r="F13" s="1"/>
  <c r="F14" s="1"/>
  <c r="F15" s="1"/>
  <c r="C20" i="1" l="1"/>
  <c r="F20" s="1"/>
  <c r="C19"/>
  <c r="F19" s="1"/>
  <c r="C18"/>
  <c r="F18" s="1"/>
  <c r="C17"/>
  <c r="F17" s="1"/>
  <c r="C16"/>
  <c r="F16" s="1"/>
  <c r="C14"/>
  <c r="F14" s="1"/>
  <c r="C13"/>
  <c r="F13" s="1"/>
  <c r="C12"/>
  <c r="F12" s="1"/>
  <c r="C11"/>
  <c r="F11" s="1"/>
  <c r="C10"/>
  <c r="F10" s="1"/>
  <c r="C9"/>
  <c r="F9" s="1"/>
  <c r="C8"/>
  <c r="F8" s="1"/>
  <c r="C7"/>
  <c r="F7" s="1"/>
  <c r="C6"/>
  <c r="F6" s="1"/>
  <c r="C5"/>
  <c r="F5" s="1"/>
  <c r="F21" s="1"/>
  <c r="F22" s="1"/>
  <c r="F23" s="1"/>
  <c r="F24" s="1"/>
  <c r="F25" s="1"/>
</calcChain>
</file>

<file path=xl/sharedStrings.xml><?xml version="1.0" encoding="utf-8"?>
<sst xmlns="http://schemas.openxmlformats.org/spreadsheetml/2006/main" count="701" uniqueCount="152">
  <si>
    <t>RANCHI MUNICIPAL CORPORATION, RANCHI</t>
  </si>
  <si>
    <t xml:space="preserve">BILL OF QUANTITY </t>
  </si>
  <si>
    <t>Name of Work :- Construction of  RCC Drain at Hindpiri to house of Jaiswal ji to house of Mubark Under Ward No-22.</t>
  </si>
  <si>
    <t>Sl. No.</t>
  </si>
  <si>
    <t>Items of work</t>
  </si>
  <si>
    <t>Qnty.</t>
  </si>
  <si>
    <t>Unit</t>
  </si>
  <si>
    <t>Rate</t>
  </si>
  <si>
    <t>Amount</t>
  </si>
  <si>
    <t>Providing labour for cleaning of site as per specification and direction E/I.</t>
  </si>
  <si>
    <t>Each</t>
  </si>
  <si>
    <t>2
 5.10.1</t>
  </si>
  <si>
    <t>Dismantling of Pucca brick or lime work ……do….all complete.</t>
  </si>
  <si>
    <t>m3</t>
  </si>
  <si>
    <t xml:space="preserve">   3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</si>
  <si>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</si>
  <si>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</si>
  <si>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4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</si>
  <si>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</si>
  <si>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5
5.6.8</t>
  </si>
  <si>
    <t>Supplying and laying (properly as per design and drawing ) rip-rap with good quality of boulders duty packed including the cost of materials royalty all taxes etc. but excluding the cost of carriage all complete as per specification and direction of E/I.</t>
  </si>
  <si>
    <t>6
5.3.10</t>
  </si>
  <si>
    <t>Providing RCC-M200 with nominal mix of (1:1.5:3) in foundation and plinth with approved quality of stone --do--all   complete as per drawing and Technical specification. .</t>
  </si>
  <si>
    <t>7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</si>
  <si>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</si>
  <si>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</si>
  <si>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</si>
  <si>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</si>
  <si>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9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</si>
  <si>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</si>
  <si>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
5.3.17.1</t>
  </si>
  <si>
    <t xml:space="preserve">Centring and shuttering including strutting ,propping etc and removal of form from Foundations,footings,base of column etc </t>
  </si>
  <si>
    <t>M2</t>
  </si>
  <si>
    <t>Carriage of materials</t>
  </si>
  <si>
    <t>i</t>
  </si>
  <si>
    <t xml:space="preserve"> Sand with lead of 49 km</t>
  </si>
  <si>
    <t>ii</t>
  </si>
  <si>
    <t>Sand Local lead 13km</t>
  </si>
  <si>
    <t>iii</t>
  </si>
  <si>
    <t>Chips lead 22 km</t>
  </si>
  <si>
    <t>iv</t>
  </si>
  <si>
    <t>Boulder lead 36 km</t>
  </si>
  <si>
    <t>v</t>
  </si>
  <si>
    <t>Earth (lead 01 KM)</t>
  </si>
  <si>
    <t>TOTAL</t>
  </si>
  <si>
    <t>GST (12%)</t>
  </si>
  <si>
    <t>L. CESS (1%)</t>
  </si>
  <si>
    <t xml:space="preserve">SAY RS. </t>
  </si>
  <si>
    <t>Name of Work :- Construction of PCC road at kurban gali ( pahari tola) Under Ward No-29.</t>
  </si>
  <si>
    <t xml:space="preserve">2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</si>
  <si>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</si>
  <si>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3
5.3.17.1</t>
  </si>
  <si>
    <t>Sand  (Lead Upto 47 km)</t>
  </si>
  <si>
    <t>Stone Chips (Lead 20 KM)</t>
  </si>
  <si>
    <t>Name of Work :- Construction of RCC Drain at chtragupta colony, house of daroga singh to house of chandan jee under ward no.- 31 of R.M.C, Ranchi.</t>
  </si>
  <si>
    <t xml:space="preserve">   1
5.1.1 +5.1.2   BCD</t>
  </si>
  <si>
    <t>2
5.10.2</t>
  </si>
  <si>
    <t>Dismantling Plain Cement or lime work …do… ..all complete as per ……….E/I.</t>
  </si>
  <si>
    <t>3
5.3.10</t>
  </si>
  <si>
    <t>4
5.6.8</t>
  </si>
  <si>
    <t>5
5.1.10</t>
  </si>
  <si>
    <t>6
5.3.17.1</t>
  </si>
  <si>
    <t xml:space="preserve">7
5.3.2.1
</t>
  </si>
  <si>
    <t>8
5.3.11</t>
  </si>
  <si>
    <t xml:space="preserve">10
5.5.4 </t>
  </si>
  <si>
    <t>Sand localead 14 km</t>
  </si>
  <si>
    <t>Stone Boulder with lead of 36 km</t>
  </si>
  <si>
    <t>Stone chips with lead of 22 km</t>
  </si>
  <si>
    <t>Name of Work :- Construction of PCC road at Sukhdeo nagar, devi mandap road near vinod oraon house under ward no.- 31 of R.M.C, Ranchi.</t>
  </si>
  <si>
    <t xml:space="preserve">   2
5.1.1 +5.1.2   BCD</t>
  </si>
  <si>
    <t>3
5.1.10</t>
  </si>
  <si>
    <t xml:space="preserve">5
5.3.2.1
</t>
  </si>
  <si>
    <t>Name of Work :- Construction of PCC road at chtragupta colony, near vinod mandal house under ward no.- 31 of R.M.C, Ranchi.</t>
  </si>
  <si>
    <t>Name of Work :- Construction of PCC road and RCC drain at sukhdev nagar, house of babu bhaiya to house of bhupesh under ward no.- 31 of R.M.C, Ranchi.</t>
  </si>
  <si>
    <t>Name of Work :- Construction of PCC road at beside bank colony devi mandap road under ward no.- 31 of R.M.C, Ranchi.</t>
  </si>
  <si>
    <t>Name of Work :- Construction of Stone Masonary Drain at Amritpuram colony under in ward no-31</t>
  </si>
  <si>
    <t xml:space="preserve"> 2
  5.1.1 +5.1.2 BCD</t>
  </si>
  <si>
    <t xml:space="preserve">                                                                                                                                                                                                                                                                                                          </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</si>
  <si>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</si>
  <si>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</si>
  <si>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</si>
  <si>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 xml:space="preserve">6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</si>
  <si>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</si>
  <si>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</si>
  <si>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</si>
  <si>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m2</t>
  </si>
  <si>
    <t>8
5.3.30.1</t>
  </si>
  <si>
    <t>9
5.5.5 (b)</t>
  </si>
  <si>
    <t>M.T.</t>
  </si>
  <si>
    <t>11
5.3.17.1</t>
  </si>
  <si>
    <t>Carriage of Materials</t>
  </si>
  <si>
    <t>(i)</t>
  </si>
  <si>
    <t>(ii)</t>
  </si>
  <si>
    <t>(iii)</t>
  </si>
  <si>
    <t>(iv)</t>
  </si>
  <si>
    <t>(v)</t>
  </si>
  <si>
    <t>Total</t>
  </si>
  <si>
    <t>Name of Work :-Construction of PCC Road under ward no-42 Shukla colony hinoo road no-4 from Dr. A.K Thakur to Kundan Singh</t>
  </si>
  <si>
    <t>2
5.1.1</t>
  </si>
  <si>
    <t>3
8.6.8</t>
  </si>
  <si>
    <t xml:space="preserve">4
5.3.2.1
</t>
  </si>
  <si>
    <t>7
5.3.17.1</t>
  </si>
  <si>
    <t>9
DSR
2019
16.91</t>
  </si>
  <si>
    <t>Providing and laying factory made chamfered edge cement concrete paver blocks in footpath,parks lawns drive ways or light traffic parking etc, required strength,thickness &amp; size and shape ,made by table vibratory method... do.......E/I.</t>
  </si>
  <si>
    <t>Local Sand with lead of 18 km</t>
  </si>
  <si>
    <t xml:space="preserve"> Sand with lead of 42 km</t>
  </si>
  <si>
    <t>Stone Boulder with lead of 29 km</t>
  </si>
  <si>
    <t>Stone chips with lead of 15 km</t>
  </si>
  <si>
    <t>Name of Work :- Construction of  RCC Drain at Rajnagar in Parsad Gali Under Ward No-46.</t>
  </si>
  <si>
    <t>5
5.3.10</t>
  </si>
  <si>
    <t>6
5.3.11</t>
  </si>
  <si>
    <t>Name of Work :- Improvement of PCC road at Kamlu toli main road  in ward no-46</t>
  </si>
  <si>
    <t>Sand  (Lead Upto 42 km)</t>
  </si>
  <si>
    <t>Chips (Lead 15 KM)</t>
  </si>
  <si>
    <t>Name of Work :- Improvement of PCC road at Dwarikapuri from house of dinesh ji to main road  in ward no-46</t>
  </si>
  <si>
    <t xml:space="preserve"> </t>
  </si>
  <si>
    <t>Name of Work :- Construction Drain at Kamlu toli rest part of Drain from house of vijay to ghat road  under in ward no-46.</t>
  </si>
  <si>
    <t xml:space="preserve"> 1
  5.1.1 +5.1.2 BCD</t>
  </si>
  <si>
    <t>2
5.1.10</t>
  </si>
  <si>
    <t>3
 8.6.8</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</si>
  <si>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</si>
  <si>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</si>
  <si>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</si>
  <si>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6
5.7.11          +          5.7.12</t>
  </si>
  <si>
    <t>7
5.3.30.1</t>
  </si>
  <si>
    <t>8
5.5.5 (b)</t>
  </si>
  <si>
    <t>9
5.3.17.1</t>
  </si>
  <si>
    <t>SL.NO.</t>
  </si>
  <si>
    <t>ITEMS OF WORK</t>
  </si>
  <si>
    <t>AMOUNT</t>
  </si>
  <si>
    <t>Qty.</t>
  </si>
  <si>
    <t>UNIT</t>
  </si>
  <si>
    <t>RATE</t>
  </si>
  <si>
    <t>Nos.</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</si>
  <si>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</si>
  <si>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</si>
  <si>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</si>
  <si>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</si>
  <si>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4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</si>
  <si>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</si>
  <si>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5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</si>
  <si>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</si>
  <si>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t>6
5.3.5.1</t>
  </si>
  <si>
    <t>8.
5.5.4
+
5.5.5</t>
  </si>
  <si>
    <t xml:space="preserve">9.
5.3.17.1
</t>
  </si>
  <si>
    <t>Per M2</t>
  </si>
  <si>
    <t>Per M3</t>
  </si>
  <si>
    <r>
      <t>Name of Scheme :-</t>
    </r>
    <r>
      <rPr>
        <b/>
        <sz val="12"/>
        <rFont val="Kruti Dev 010"/>
      </rPr>
      <t xml:space="preserve">ekSlhckM+h esa rhu vnn vkj0 lh0 lh0 dYkHkVZ dk fuekZ.k dk;ZA </t>
    </r>
  </si>
  <si>
    <t xml:space="preserve"> Sand with lead of 47 km</t>
  </si>
  <si>
    <t>Local Sand with lead of 16 km</t>
  </si>
  <si>
    <t>Stone Boulder with lead of 34 km</t>
  </si>
  <si>
    <t>Stone chips with lead of 20 km</t>
  </si>
</sst>
</file>

<file path=xl/styles.xml><?xml version="1.0" encoding="utf-8"?>
<styleSheet xmlns="http://schemas.openxmlformats.org/spreadsheetml/2006/main">
  <numFmts count="1">
    <numFmt numFmtId="164" formatCode="0.0000"/>
  </numFmts>
  <fonts count="15">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2"/>
      <color theme="1"/>
      <name val="Calibri"/>
      <family val="2"/>
      <scheme val="minor"/>
    </font>
    <font>
      <b/>
      <sz val="16"/>
      <color theme="1"/>
      <name val="Calibri"/>
      <family val="2"/>
      <scheme val="minor"/>
    </font>
    <font>
      <b/>
      <sz val="12"/>
      <name val="Times New Roman"/>
      <family val="1"/>
    </font>
    <font>
      <b/>
      <sz val="12"/>
      <name val="Kruti Dev 010"/>
    </font>
    <font>
      <sz val="9"/>
      <color theme="1"/>
      <name val="Times New Roman"/>
      <family val="1"/>
    </font>
    <font>
      <b/>
      <sz val="11"/>
      <color rgb="FF000000"/>
      <name val="Calibri"/>
      <family val="2"/>
      <scheme val="minor"/>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2" fontId="4" fillId="0" borderId="1"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5" fillId="0" borderId="0" xfId="0" applyFont="1" applyBorder="1" applyAlignment="1">
      <alignment vertical="top"/>
    </xf>
    <xf numFmtId="0" fontId="1" fillId="0" borderId="0" xfId="0" applyFont="1" applyBorder="1" applyAlignment="1">
      <alignmen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horizontal="justify" vertical="top"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horizontal="center" wrapText="1"/>
    </xf>
    <xf numFmtId="0" fontId="9" fillId="0" borderId="6" xfId="0" applyFont="1" applyBorder="1" applyAlignment="1">
      <alignment horizontal="center"/>
    </xf>
    <xf numFmtId="0" fontId="9" fillId="0" borderId="7" xfId="0" applyFont="1" applyBorder="1" applyAlignment="1">
      <alignment horizontal="center" wrapText="1"/>
    </xf>
    <xf numFmtId="0" fontId="14" fillId="0" borderId="0" xfId="0" applyFont="1" applyBorder="1" applyAlignment="1">
      <alignment vertical="center" wrapText="1"/>
    </xf>
    <xf numFmtId="0" fontId="0" fillId="0" borderId="0" xfId="0" applyAlignment="1">
      <alignment horizontal="center"/>
    </xf>
    <xf numFmtId="0" fontId="10" fillId="0" borderId="2" xfId="0" applyFont="1" applyBorder="1" applyAlignment="1">
      <alignment horizontal="center" vertical="center" wrapText="1"/>
    </xf>
    <xf numFmtId="0" fontId="0" fillId="0" borderId="1" xfId="0" applyBorder="1"/>
    <xf numFmtId="0" fontId="0" fillId="0" borderId="1" xfId="0" applyBorder="1" applyAlignment="1">
      <alignment horizontal="center"/>
    </xf>
    <xf numFmtId="2" fontId="9"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top"/>
    </xf>
    <xf numFmtId="0" fontId="6" fillId="0" borderId="1" xfId="0" applyFont="1" applyBorder="1" applyAlignment="1">
      <alignment horizontal="left" vertical="top" wrapText="1"/>
    </xf>
    <xf numFmtId="0" fontId="7"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5"/>
  <sheetViews>
    <sheetView tabSelected="1" topLeftCell="A7" workbookViewId="0">
      <selection activeCell="A3" sqref="A3:F3"/>
    </sheetView>
  </sheetViews>
  <sheetFormatPr defaultRowHeight="15"/>
  <cols>
    <col min="1" max="1" width="9.140625" style="12"/>
    <col min="2" max="2" width="45.28515625" style="13" customWidth="1"/>
    <col min="3" max="3" width="10.140625" style="1" customWidth="1"/>
    <col min="4" max="4" width="9.140625" style="14"/>
    <col min="5" max="5" width="9.7109375" style="1" bestFit="1" customWidth="1"/>
    <col min="6" max="6" width="16.42578125" style="15" customWidth="1"/>
    <col min="7" max="7" width="0" style="1" hidden="1" customWidth="1"/>
    <col min="8" max="16384" width="9.140625" style="1"/>
  </cols>
  <sheetData>
    <row r="1" spans="1:7" ht="18.75">
      <c r="A1" s="41" t="s">
        <v>0</v>
      </c>
      <c r="B1" s="41"/>
      <c r="C1" s="41"/>
      <c r="D1" s="41"/>
      <c r="E1" s="41"/>
      <c r="F1" s="41"/>
    </row>
    <row r="2" spans="1:7" ht="18.75">
      <c r="A2" s="41" t="s">
        <v>1</v>
      </c>
      <c r="B2" s="41"/>
      <c r="C2" s="41"/>
      <c r="D2" s="41"/>
      <c r="E2" s="41"/>
      <c r="F2" s="41"/>
    </row>
    <row r="3" spans="1:7" ht="64.5" customHeight="1">
      <c r="A3" s="42" t="s">
        <v>2</v>
      </c>
      <c r="B3" s="43"/>
      <c r="C3" s="43"/>
      <c r="D3" s="43"/>
      <c r="E3" s="43"/>
      <c r="F3" s="44"/>
    </row>
    <row r="4" spans="1:7">
      <c r="A4" s="2" t="s">
        <v>3</v>
      </c>
      <c r="B4" s="2" t="s">
        <v>4</v>
      </c>
      <c r="C4" s="2" t="s">
        <v>5</v>
      </c>
      <c r="D4" s="2" t="s">
        <v>6</v>
      </c>
      <c r="E4" s="2" t="s">
        <v>7</v>
      </c>
      <c r="F4" s="2" t="s">
        <v>8</v>
      </c>
    </row>
    <row r="5" spans="1:7" ht="30">
      <c r="A5" s="3">
        <v>1</v>
      </c>
      <c r="B5" s="4" t="s">
        <v>9</v>
      </c>
      <c r="C5" s="2">
        <f>G5/E5</f>
        <v>25</v>
      </c>
      <c r="D5" s="4" t="s">
        <v>10</v>
      </c>
      <c r="E5" s="4">
        <v>330.4</v>
      </c>
      <c r="F5" s="5">
        <f>C5*E5</f>
        <v>8260</v>
      </c>
      <c r="G5" s="1">
        <v>8260</v>
      </c>
    </row>
    <row r="6" spans="1:7" ht="30">
      <c r="A6" s="4" t="s">
        <v>11</v>
      </c>
      <c r="B6" s="4" t="s">
        <v>12</v>
      </c>
      <c r="C6" s="5">
        <f t="shared" ref="C6:C20" si="0">G6/E6</f>
        <v>16.992349090324911</v>
      </c>
      <c r="D6" s="4" t="s">
        <v>13</v>
      </c>
      <c r="E6" s="4">
        <v>497.98</v>
      </c>
      <c r="F6" s="5">
        <f t="shared" ref="F6:F20" si="1">C6*E6</f>
        <v>8461.85</v>
      </c>
      <c r="G6" s="1">
        <v>8461.85</v>
      </c>
    </row>
    <row r="7" spans="1:7" ht="120">
      <c r="A7" s="6" t="s">
        <v>14</v>
      </c>
      <c r="B7" s="4" t="s">
        <v>15</v>
      </c>
      <c r="C7" s="5">
        <f t="shared" si="0"/>
        <v>52.693967758710343</v>
      </c>
      <c r="D7" s="3" t="s">
        <v>16</v>
      </c>
      <c r="E7" s="7">
        <v>153.84</v>
      </c>
      <c r="F7" s="5">
        <f t="shared" si="1"/>
        <v>8106.44</v>
      </c>
      <c r="G7" s="1">
        <v>8106.44</v>
      </c>
    </row>
    <row r="8" spans="1:7" ht="105">
      <c r="A8" s="6" t="s">
        <v>17</v>
      </c>
      <c r="B8" s="4" t="s">
        <v>18</v>
      </c>
      <c r="C8" s="5">
        <f t="shared" si="0"/>
        <v>6.7873814909283405</v>
      </c>
      <c r="D8" s="4" t="s">
        <v>16</v>
      </c>
      <c r="E8" s="4">
        <v>415.58</v>
      </c>
      <c r="F8" s="5">
        <f t="shared" si="1"/>
        <v>2820.7</v>
      </c>
      <c r="G8" s="1">
        <v>2820.7</v>
      </c>
    </row>
    <row r="9" spans="1:7" ht="90">
      <c r="A9" s="6" t="s">
        <v>19</v>
      </c>
      <c r="B9" s="4" t="s">
        <v>20</v>
      </c>
      <c r="C9" s="5">
        <f t="shared" si="0"/>
        <v>11.402804803469172</v>
      </c>
      <c r="D9" s="4" t="s">
        <v>16</v>
      </c>
      <c r="E9" s="4">
        <v>1438.96</v>
      </c>
      <c r="F9" s="5">
        <f t="shared" si="1"/>
        <v>16408.18</v>
      </c>
      <c r="G9" s="1">
        <v>16408.18</v>
      </c>
    </row>
    <row r="10" spans="1:7" ht="60">
      <c r="A10" s="6" t="s">
        <v>21</v>
      </c>
      <c r="B10" s="4" t="s">
        <v>22</v>
      </c>
      <c r="C10" s="5">
        <f t="shared" si="0"/>
        <v>32.466850645879049</v>
      </c>
      <c r="D10" s="4" t="s">
        <v>16</v>
      </c>
      <c r="E10" s="4">
        <v>5891.97</v>
      </c>
      <c r="F10" s="5">
        <f t="shared" si="1"/>
        <v>191293.71</v>
      </c>
      <c r="G10" s="1">
        <v>191293.71</v>
      </c>
    </row>
    <row r="11" spans="1:7" ht="90">
      <c r="A11" s="6" t="s">
        <v>23</v>
      </c>
      <c r="B11" s="4" t="s">
        <v>24</v>
      </c>
      <c r="C11" s="5">
        <f t="shared" si="0"/>
        <v>12.810945355289917</v>
      </c>
      <c r="D11" s="3" t="s">
        <v>16</v>
      </c>
      <c r="E11" s="7">
        <v>6092.63</v>
      </c>
      <c r="F11" s="5">
        <f t="shared" si="1"/>
        <v>78052.350000000006</v>
      </c>
      <c r="G11" s="1">
        <v>78052.350000000006</v>
      </c>
    </row>
    <row r="12" spans="1:7" ht="105">
      <c r="A12" s="4" t="s">
        <v>25</v>
      </c>
      <c r="B12" s="4" t="s">
        <v>26</v>
      </c>
      <c r="C12" s="5">
        <f t="shared" si="0"/>
        <v>3.1526124288030362</v>
      </c>
      <c r="D12" s="4" t="s">
        <v>27</v>
      </c>
      <c r="E12" s="4">
        <v>79086.94</v>
      </c>
      <c r="F12" s="5">
        <f t="shared" si="1"/>
        <v>249330.47</v>
      </c>
      <c r="G12" s="1">
        <v>249330.47</v>
      </c>
    </row>
    <row r="13" spans="1:7" ht="120">
      <c r="A13" s="4" t="s">
        <v>28</v>
      </c>
      <c r="B13" s="4" t="s">
        <v>29</v>
      </c>
      <c r="C13" s="5">
        <f t="shared" si="0"/>
        <v>1.2439748205861925</v>
      </c>
      <c r="D13" s="4" t="s">
        <v>27</v>
      </c>
      <c r="E13" s="4">
        <v>77259.94</v>
      </c>
      <c r="F13" s="5">
        <f t="shared" si="1"/>
        <v>96109.42</v>
      </c>
      <c r="G13" s="1">
        <v>96109.42</v>
      </c>
    </row>
    <row r="14" spans="1:7" ht="45">
      <c r="A14" s="4" t="s">
        <v>30</v>
      </c>
      <c r="B14" s="4" t="s">
        <v>31</v>
      </c>
      <c r="C14" s="5">
        <f t="shared" si="0"/>
        <v>365.02789664698554</v>
      </c>
      <c r="D14" s="4" t="s">
        <v>32</v>
      </c>
      <c r="E14" s="4">
        <v>184.61</v>
      </c>
      <c r="F14" s="5">
        <f t="shared" si="1"/>
        <v>67387.8</v>
      </c>
      <c r="G14" s="1">
        <v>67387.8</v>
      </c>
    </row>
    <row r="15" spans="1:7">
      <c r="A15" s="8">
        <v>11</v>
      </c>
      <c r="B15" s="9" t="s">
        <v>33</v>
      </c>
      <c r="C15" s="5"/>
      <c r="D15" s="3"/>
      <c r="E15" s="10"/>
      <c r="F15" s="5"/>
    </row>
    <row r="16" spans="1:7">
      <c r="A16" s="4" t="s">
        <v>34</v>
      </c>
      <c r="B16" s="4" t="s">
        <v>35</v>
      </c>
      <c r="C16" s="5">
        <f t="shared" si="0"/>
        <v>19.4694574059776</v>
      </c>
      <c r="D16" s="4" t="s">
        <v>16</v>
      </c>
      <c r="E16" s="4">
        <v>893.67</v>
      </c>
      <c r="F16" s="5">
        <f t="shared" si="1"/>
        <v>17399.27</v>
      </c>
      <c r="G16" s="1">
        <v>17399.27</v>
      </c>
    </row>
    <row r="17" spans="1:7">
      <c r="A17" s="4" t="s">
        <v>36</v>
      </c>
      <c r="B17" s="4" t="s">
        <v>37</v>
      </c>
      <c r="C17" s="5">
        <f t="shared" si="0"/>
        <v>6.7873784273861189</v>
      </c>
      <c r="D17" s="4" t="s">
        <v>16</v>
      </c>
      <c r="E17" s="4">
        <v>363.98</v>
      </c>
      <c r="F17" s="5">
        <f t="shared" si="1"/>
        <v>2470.4699999999998</v>
      </c>
      <c r="G17" s="1">
        <v>2470.4699999999998</v>
      </c>
    </row>
    <row r="18" spans="1:7">
      <c r="A18" s="4" t="s">
        <v>38</v>
      </c>
      <c r="B18" s="4" t="s">
        <v>39</v>
      </c>
      <c r="C18" s="5">
        <f t="shared" si="0"/>
        <v>38.938900080580183</v>
      </c>
      <c r="D18" s="4" t="s">
        <v>16</v>
      </c>
      <c r="E18" s="4">
        <v>496.4</v>
      </c>
      <c r="F18" s="5">
        <f t="shared" si="1"/>
        <v>19329.27</v>
      </c>
      <c r="G18" s="1">
        <v>19329.27</v>
      </c>
    </row>
    <row r="19" spans="1:7">
      <c r="A19" s="4" t="s">
        <v>40</v>
      </c>
      <c r="B19" s="4" t="s">
        <v>41</v>
      </c>
      <c r="C19" s="5">
        <f t="shared" si="0"/>
        <v>11.402798960455838</v>
      </c>
      <c r="D19" s="4" t="s">
        <v>16</v>
      </c>
      <c r="E19" s="4">
        <v>819.59</v>
      </c>
      <c r="F19" s="5">
        <f t="shared" si="1"/>
        <v>9345.6200000000008</v>
      </c>
      <c r="G19" s="1">
        <v>9345.6200000000008</v>
      </c>
    </row>
    <row r="20" spans="1:7">
      <c r="A20" s="4" t="s">
        <v>42</v>
      </c>
      <c r="B20" s="4" t="s">
        <v>43</v>
      </c>
      <c r="C20" s="5">
        <f t="shared" si="0"/>
        <v>52.694014680971208</v>
      </c>
      <c r="D20" s="4" t="s">
        <v>16</v>
      </c>
      <c r="E20" s="4">
        <v>177.1</v>
      </c>
      <c r="F20" s="5">
        <f t="shared" si="1"/>
        <v>9332.11</v>
      </c>
      <c r="G20" s="1">
        <v>9332.11</v>
      </c>
    </row>
    <row r="21" spans="1:7" ht="15.75">
      <c r="A21" s="8"/>
      <c r="B21" s="9"/>
      <c r="C21" s="10"/>
      <c r="D21" s="3"/>
      <c r="E21" s="10" t="s">
        <v>44</v>
      </c>
      <c r="F21" s="11">
        <f>SUM(F5:F20)</f>
        <v>784107.66</v>
      </c>
    </row>
    <row r="22" spans="1:7" ht="30">
      <c r="A22" s="8"/>
      <c r="B22" s="9"/>
      <c r="C22" s="10"/>
      <c r="D22" s="3"/>
      <c r="E22" s="4" t="s">
        <v>45</v>
      </c>
      <c r="F22" s="4">
        <f>F21*12/100</f>
        <v>94092.919200000004</v>
      </c>
    </row>
    <row r="23" spans="1:7">
      <c r="A23" s="8"/>
      <c r="B23" s="9"/>
      <c r="C23" s="10"/>
      <c r="D23" s="3"/>
      <c r="E23" s="4"/>
      <c r="F23" s="4">
        <f>F22+F21</f>
        <v>878200.57920000004</v>
      </c>
    </row>
    <row r="24" spans="1:7" ht="30">
      <c r="A24" s="8"/>
      <c r="B24" s="9"/>
      <c r="C24" s="10"/>
      <c r="D24" s="3"/>
      <c r="E24" s="4" t="s">
        <v>46</v>
      </c>
      <c r="F24" s="4">
        <f>F23*1/100</f>
        <v>8782.0057919999999</v>
      </c>
    </row>
    <row r="25" spans="1:7">
      <c r="A25" s="8"/>
      <c r="B25" s="9"/>
      <c r="C25" s="10"/>
      <c r="D25" s="3"/>
      <c r="E25" s="4" t="s">
        <v>47</v>
      </c>
      <c r="F25" s="4">
        <f>F24+F23</f>
        <v>886982.58499200002</v>
      </c>
    </row>
  </sheetData>
  <mergeCells count="3">
    <mergeCell ref="A1:F1"/>
    <mergeCell ref="A2:F2"/>
    <mergeCell ref="A3:F3"/>
  </mergeCells>
  <pageMargins left="0.44"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G21"/>
  <sheetViews>
    <sheetView topLeftCell="A13" workbookViewId="0">
      <selection activeCell="E17" sqref="E17:F21"/>
    </sheetView>
  </sheetViews>
  <sheetFormatPr defaultRowHeight="15"/>
  <cols>
    <col min="1" max="1" width="9.140625" style="12"/>
    <col min="2" max="2" width="42.85546875" style="13" customWidth="1"/>
    <col min="3" max="3" width="9.140625" style="1"/>
    <col min="4" max="4" width="9.140625" style="14"/>
    <col min="5" max="5" width="9.7109375" style="1" bestFit="1" customWidth="1"/>
    <col min="6" max="6" width="16.42578125" style="15" customWidth="1"/>
    <col min="7" max="7" width="0" style="1" hidden="1" customWidth="1"/>
    <col min="8" max="16384" width="9.140625" style="1"/>
  </cols>
  <sheetData>
    <row r="1" spans="1:7" ht="18.75">
      <c r="A1" s="41" t="s">
        <v>0</v>
      </c>
      <c r="B1" s="41"/>
      <c r="C1" s="41"/>
      <c r="D1" s="41"/>
      <c r="E1" s="41"/>
      <c r="F1" s="41"/>
    </row>
    <row r="2" spans="1:7" ht="18.75">
      <c r="A2" s="41" t="s">
        <v>1</v>
      </c>
      <c r="B2" s="41"/>
      <c r="C2" s="41"/>
      <c r="D2" s="41"/>
      <c r="E2" s="41"/>
      <c r="F2" s="41"/>
    </row>
    <row r="3" spans="1:7" ht="48" customHeight="1">
      <c r="A3" s="42" t="s">
        <v>97</v>
      </c>
      <c r="B3" s="43"/>
      <c r="C3" s="43"/>
      <c r="D3" s="43"/>
      <c r="E3" s="43"/>
      <c r="F3" s="44"/>
    </row>
    <row r="4" spans="1:7">
      <c r="A4" s="2" t="s">
        <v>3</v>
      </c>
      <c r="B4" s="2" t="s">
        <v>4</v>
      </c>
      <c r="C4" s="2" t="s">
        <v>5</v>
      </c>
      <c r="D4" s="2" t="s">
        <v>6</v>
      </c>
      <c r="E4" s="2" t="s">
        <v>7</v>
      </c>
      <c r="F4" s="2" t="s">
        <v>8</v>
      </c>
    </row>
    <row r="5" spans="1:7" ht="120">
      <c r="A5" s="6" t="s">
        <v>55</v>
      </c>
      <c r="B5" s="4" t="s">
        <v>15</v>
      </c>
      <c r="C5" s="7">
        <f>G5/E5</f>
        <v>20.579823192927716</v>
      </c>
      <c r="D5" s="3" t="s">
        <v>16</v>
      </c>
      <c r="E5" s="7">
        <v>153.84</v>
      </c>
      <c r="F5" s="4">
        <f>C5*E5</f>
        <v>3166</v>
      </c>
      <c r="G5" s="1">
        <v>3166</v>
      </c>
    </row>
    <row r="6" spans="1:7" ht="105">
      <c r="A6" s="6" t="s">
        <v>98</v>
      </c>
      <c r="B6" s="4" t="s">
        <v>18</v>
      </c>
      <c r="C6" s="7">
        <v>3.25</v>
      </c>
      <c r="D6" s="3" t="s">
        <v>16</v>
      </c>
      <c r="E6" s="7">
        <v>415.58</v>
      </c>
      <c r="F6" s="4">
        <f t="shared" ref="F6:F16" si="0">C6*E6</f>
        <v>1350.635</v>
      </c>
      <c r="G6" s="1">
        <v>1353</v>
      </c>
    </row>
    <row r="7" spans="1:7" ht="90">
      <c r="A7" s="6" t="s">
        <v>99</v>
      </c>
      <c r="B7" s="4" t="s">
        <v>20</v>
      </c>
      <c r="C7" s="7">
        <f t="shared" ref="C7:C16" si="1">G7/E7</f>
        <v>5.4277546621965458</v>
      </c>
      <c r="D7" s="8" t="s">
        <v>16</v>
      </c>
      <c r="E7" s="7">
        <v>1336.28</v>
      </c>
      <c r="F7" s="4">
        <f t="shared" si="0"/>
        <v>7253</v>
      </c>
      <c r="G7" s="1">
        <v>7253</v>
      </c>
    </row>
    <row r="8" spans="1:7" ht="150">
      <c r="A8" s="6" t="s">
        <v>100</v>
      </c>
      <c r="B8" s="4" t="s">
        <v>50</v>
      </c>
      <c r="C8" s="7">
        <v>43.87</v>
      </c>
      <c r="D8" s="8" t="s">
        <v>16</v>
      </c>
      <c r="E8" s="7">
        <v>4858.76</v>
      </c>
      <c r="F8" s="4">
        <f t="shared" si="0"/>
        <v>213153.80119999999</v>
      </c>
      <c r="G8" s="1">
        <v>213194</v>
      </c>
    </row>
    <row r="9" spans="1:7" ht="45">
      <c r="A9" s="6" t="s">
        <v>101</v>
      </c>
      <c r="B9" s="16" t="s">
        <v>31</v>
      </c>
      <c r="C9" s="7">
        <f t="shared" si="1"/>
        <v>26.022425654081577</v>
      </c>
      <c r="D9" s="6" t="s">
        <v>32</v>
      </c>
      <c r="E9" s="7">
        <v>184.61</v>
      </c>
      <c r="F9" s="4">
        <f t="shared" si="0"/>
        <v>4804</v>
      </c>
      <c r="G9" s="1">
        <v>4804</v>
      </c>
    </row>
    <row r="10" spans="1:7" ht="90">
      <c r="A10" s="6" t="s">
        <v>102</v>
      </c>
      <c r="B10" s="16" t="s">
        <v>103</v>
      </c>
      <c r="C10" s="7">
        <v>78.06</v>
      </c>
      <c r="D10" s="6" t="s">
        <v>16</v>
      </c>
      <c r="E10" s="7">
        <v>842.47</v>
      </c>
      <c r="F10" s="4">
        <f t="shared" si="0"/>
        <v>65763.208200000008</v>
      </c>
      <c r="G10" s="1">
        <v>65769</v>
      </c>
    </row>
    <row r="11" spans="1:7">
      <c r="A11" s="8">
        <v>10</v>
      </c>
      <c r="B11" s="9" t="s">
        <v>33</v>
      </c>
      <c r="C11" s="7"/>
      <c r="D11" s="3"/>
      <c r="E11" s="10"/>
      <c r="F11" s="4"/>
    </row>
    <row r="12" spans="1:7">
      <c r="A12" s="8" t="s">
        <v>36</v>
      </c>
      <c r="B12" s="4" t="s">
        <v>104</v>
      </c>
      <c r="C12" s="7">
        <f t="shared" si="1"/>
        <v>3.2499142955090847</v>
      </c>
      <c r="D12" s="4" t="s">
        <v>16</v>
      </c>
      <c r="E12" s="4">
        <v>437.55</v>
      </c>
      <c r="F12" s="4">
        <f t="shared" si="0"/>
        <v>1422</v>
      </c>
      <c r="G12" s="1">
        <v>1422</v>
      </c>
    </row>
    <row r="13" spans="1:7">
      <c r="A13" s="8" t="s">
        <v>34</v>
      </c>
      <c r="B13" s="4" t="s">
        <v>105</v>
      </c>
      <c r="C13" s="7">
        <f t="shared" si="1"/>
        <v>18.840982963815499</v>
      </c>
      <c r="D13" s="4" t="s">
        <v>16</v>
      </c>
      <c r="E13" s="4">
        <v>790.67</v>
      </c>
      <c r="F13" s="4">
        <f t="shared" si="0"/>
        <v>14897</v>
      </c>
      <c r="G13" s="1">
        <v>14897</v>
      </c>
    </row>
    <row r="14" spans="1:7">
      <c r="A14" s="8" t="s">
        <v>38</v>
      </c>
      <c r="B14" s="4" t="s">
        <v>106</v>
      </c>
      <c r="C14" s="7">
        <f t="shared" si="1"/>
        <v>5.4304933365164514</v>
      </c>
      <c r="D14" s="4" t="s">
        <v>16</v>
      </c>
      <c r="E14" s="4">
        <v>712.09</v>
      </c>
      <c r="F14" s="4">
        <f t="shared" si="0"/>
        <v>3867</v>
      </c>
      <c r="G14" s="1">
        <v>3867</v>
      </c>
    </row>
    <row r="15" spans="1:7">
      <c r="A15" s="8" t="s">
        <v>40</v>
      </c>
      <c r="B15" s="4" t="s">
        <v>107</v>
      </c>
      <c r="C15" s="7">
        <f t="shared" si="1"/>
        <v>37.679206914082364</v>
      </c>
      <c r="D15" s="4" t="s">
        <v>16</v>
      </c>
      <c r="E15" s="4">
        <v>393.4</v>
      </c>
      <c r="F15" s="4">
        <f t="shared" si="0"/>
        <v>14823.000000000002</v>
      </c>
      <c r="G15" s="1">
        <v>14823</v>
      </c>
    </row>
    <row r="16" spans="1:7">
      <c r="A16" s="8" t="s">
        <v>42</v>
      </c>
      <c r="B16" s="4" t="s">
        <v>43</v>
      </c>
      <c r="C16" s="7">
        <f t="shared" si="1"/>
        <v>20.581592320722756</v>
      </c>
      <c r="D16" s="4" t="s">
        <v>16</v>
      </c>
      <c r="E16" s="4">
        <v>177.1</v>
      </c>
      <c r="F16" s="4">
        <f t="shared" si="0"/>
        <v>3645</v>
      </c>
      <c r="G16" s="1">
        <v>3645</v>
      </c>
    </row>
    <row r="17" spans="1:6">
      <c r="A17" s="8"/>
      <c r="B17" s="9"/>
      <c r="C17" s="10"/>
      <c r="D17" s="3"/>
      <c r="E17" s="10" t="s">
        <v>44</v>
      </c>
      <c r="F17" s="7">
        <f>SUM(F5:F16)</f>
        <v>334144.64439999999</v>
      </c>
    </row>
    <row r="18" spans="1:6" ht="30">
      <c r="A18" s="8"/>
      <c r="B18" s="9"/>
      <c r="C18" s="10"/>
      <c r="D18" s="3"/>
      <c r="E18" s="4" t="s">
        <v>45</v>
      </c>
      <c r="F18" s="4">
        <f>F17*12/100</f>
        <v>40097.357327999998</v>
      </c>
    </row>
    <row r="19" spans="1:6">
      <c r="A19" s="8"/>
      <c r="B19" s="9"/>
      <c r="C19" s="10"/>
      <c r="D19" s="3"/>
      <c r="E19" s="4"/>
      <c r="F19" s="4">
        <f>F18+F17</f>
        <v>374242.001728</v>
      </c>
    </row>
    <row r="20" spans="1:6" ht="30">
      <c r="A20" s="8"/>
      <c r="B20" s="9"/>
      <c r="C20" s="10"/>
      <c r="D20" s="3"/>
      <c r="E20" s="4" t="s">
        <v>46</v>
      </c>
      <c r="F20" s="4">
        <f>F19*1/100</f>
        <v>3742.4200172800001</v>
      </c>
    </row>
    <row r="21" spans="1:6">
      <c r="A21" s="8"/>
      <c r="B21" s="9"/>
      <c r="C21" s="10"/>
      <c r="D21" s="3"/>
      <c r="E21" s="4" t="s">
        <v>44</v>
      </c>
      <c r="F21" s="17">
        <f>F20+F19</f>
        <v>377984.42174527998</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4"/>
  <sheetViews>
    <sheetView topLeftCell="A16" workbookViewId="0">
      <selection activeCell="A3" sqref="A3:F3"/>
    </sheetView>
  </sheetViews>
  <sheetFormatPr defaultRowHeight="15"/>
  <cols>
    <col min="1" max="1" width="9.140625" style="12"/>
    <col min="2" max="2" width="45.28515625" style="13" customWidth="1"/>
    <col min="3" max="3" width="10.140625" style="1" customWidth="1"/>
    <col min="4" max="4" width="9.140625" style="14"/>
    <col min="5" max="5" width="9.7109375" style="1" bestFit="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59.25" customHeight="1">
      <c r="A3" s="45" t="s">
        <v>108</v>
      </c>
      <c r="B3" s="45"/>
      <c r="C3" s="45"/>
      <c r="D3" s="45"/>
      <c r="E3" s="45"/>
      <c r="F3" s="45"/>
    </row>
    <row r="4" spans="1:6">
      <c r="A4" s="2" t="s">
        <v>3</v>
      </c>
      <c r="B4" s="2" t="s">
        <v>4</v>
      </c>
      <c r="C4" s="2" t="s">
        <v>5</v>
      </c>
      <c r="D4" s="2" t="s">
        <v>6</v>
      </c>
      <c r="E4" s="2" t="s">
        <v>7</v>
      </c>
      <c r="F4" s="2" t="s">
        <v>8</v>
      </c>
    </row>
    <row r="5" spans="1:6" ht="30">
      <c r="A5" s="6">
        <v>1</v>
      </c>
      <c r="B5" s="4" t="s">
        <v>9</v>
      </c>
      <c r="C5" s="4">
        <v>5</v>
      </c>
      <c r="D5" s="3" t="s">
        <v>10</v>
      </c>
      <c r="E5" s="4">
        <v>330.4</v>
      </c>
      <c r="F5" s="4">
        <f>C5*E5</f>
        <v>1652</v>
      </c>
    </row>
    <row r="6" spans="1:6" ht="120">
      <c r="A6" s="6" t="s">
        <v>69</v>
      </c>
      <c r="B6" s="4" t="s">
        <v>15</v>
      </c>
      <c r="C6" s="2">
        <v>52.93</v>
      </c>
      <c r="D6" s="3" t="s">
        <v>16</v>
      </c>
      <c r="E6" s="7">
        <v>153.84</v>
      </c>
      <c r="F6" s="5">
        <f t="shared" ref="F6:F13" si="0">C6*E6</f>
        <v>8142.7511999999997</v>
      </c>
    </row>
    <row r="7" spans="1:6" ht="105">
      <c r="A7" s="6" t="s">
        <v>70</v>
      </c>
      <c r="B7" s="4" t="s">
        <v>18</v>
      </c>
      <c r="C7" s="5">
        <v>4.96</v>
      </c>
      <c r="D7" s="3" t="s">
        <v>16</v>
      </c>
      <c r="E7" s="7">
        <v>415.58</v>
      </c>
      <c r="F7" s="5">
        <f t="shared" si="0"/>
        <v>2061.2768000000001</v>
      </c>
    </row>
    <row r="8" spans="1:6" ht="90">
      <c r="A8" s="6" t="s">
        <v>59</v>
      </c>
      <c r="B8" s="4" t="s">
        <v>20</v>
      </c>
      <c r="C8" s="2">
        <v>8.26</v>
      </c>
      <c r="D8" s="8" t="s">
        <v>16</v>
      </c>
      <c r="E8" s="7">
        <v>1438.96</v>
      </c>
      <c r="F8" s="5">
        <f t="shared" si="0"/>
        <v>11885.809600000001</v>
      </c>
    </row>
    <row r="9" spans="1:6" ht="60">
      <c r="A9" s="6" t="s">
        <v>109</v>
      </c>
      <c r="B9" s="4" t="s">
        <v>22</v>
      </c>
      <c r="C9" s="7">
        <v>21.41</v>
      </c>
      <c r="D9" s="8" t="s">
        <v>16</v>
      </c>
      <c r="E9" s="7">
        <v>5891.97</v>
      </c>
      <c r="F9" s="4">
        <f t="shared" si="0"/>
        <v>126147.07770000001</v>
      </c>
    </row>
    <row r="10" spans="1:6" ht="90">
      <c r="A10" s="6" t="s">
        <v>110</v>
      </c>
      <c r="B10" s="4" t="s">
        <v>24</v>
      </c>
      <c r="C10" s="7">
        <v>9.91</v>
      </c>
      <c r="D10" s="3" t="s">
        <v>16</v>
      </c>
      <c r="E10" s="7">
        <v>6092.63</v>
      </c>
      <c r="F10" s="4">
        <f t="shared" si="0"/>
        <v>60377.963300000003</v>
      </c>
    </row>
    <row r="11" spans="1:6" ht="45">
      <c r="A11" s="4" t="s">
        <v>101</v>
      </c>
      <c r="B11" s="4" t="s">
        <v>31</v>
      </c>
      <c r="C11" s="4">
        <v>178.9</v>
      </c>
      <c r="D11" s="4" t="s">
        <v>32</v>
      </c>
      <c r="E11" s="4">
        <v>184.61</v>
      </c>
      <c r="F11" s="4">
        <f t="shared" si="0"/>
        <v>33026.729000000007</v>
      </c>
    </row>
    <row r="12" spans="1:6" ht="105">
      <c r="A12" s="4" t="s">
        <v>25</v>
      </c>
      <c r="B12" s="4" t="s">
        <v>26</v>
      </c>
      <c r="C12" s="4">
        <v>1.7</v>
      </c>
      <c r="D12" s="4" t="s">
        <v>27</v>
      </c>
      <c r="E12" s="4">
        <v>79086.94</v>
      </c>
      <c r="F12" s="4">
        <f t="shared" si="0"/>
        <v>134447.79800000001</v>
      </c>
    </row>
    <row r="13" spans="1:6" ht="120">
      <c r="A13" s="4" t="s">
        <v>28</v>
      </c>
      <c r="B13" s="4" t="s">
        <v>29</v>
      </c>
      <c r="C13" s="4">
        <v>0.96</v>
      </c>
      <c r="D13" s="4" t="s">
        <v>27</v>
      </c>
      <c r="E13" s="4">
        <v>77259.94</v>
      </c>
      <c r="F13" s="4">
        <f t="shared" si="0"/>
        <v>74169.542400000006</v>
      </c>
    </row>
    <row r="14" spans="1:6">
      <c r="A14" s="8">
        <v>10</v>
      </c>
      <c r="B14" s="9" t="s">
        <v>33</v>
      </c>
      <c r="C14" s="2"/>
      <c r="D14" s="3"/>
      <c r="E14" s="10"/>
      <c r="F14" s="5"/>
    </row>
    <row r="15" spans="1:6">
      <c r="A15" s="8" t="s">
        <v>34</v>
      </c>
      <c r="B15" s="4" t="s">
        <v>105</v>
      </c>
      <c r="C15" s="4">
        <v>13.47</v>
      </c>
      <c r="D15" s="4" t="s">
        <v>16</v>
      </c>
      <c r="E15" s="4">
        <v>790.67</v>
      </c>
      <c r="F15" s="4">
        <f t="shared" ref="F15:F19" si="1">C15*E15</f>
        <v>10650.3249</v>
      </c>
    </row>
    <row r="16" spans="1:6">
      <c r="A16" s="8" t="s">
        <v>36</v>
      </c>
      <c r="B16" s="4" t="s">
        <v>104</v>
      </c>
      <c r="C16" s="4">
        <v>4.96</v>
      </c>
      <c r="D16" s="4" t="s">
        <v>16</v>
      </c>
      <c r="E16" s="4">
        <v>437.55</v>
      </c>
      <c r="F16" s="4">
        <f t="shared" si="1"/>
        <v>2170.248</v>
      </c>
    </row>
    <row r="17" spans="1:6">
      <c r="A17" s="8" t="s">
        <v>38</v>
      </c>
      <c r="B17" s="4" t="s">
        <v>106</v>
      </c>
      <c r="C17" s="4">
        <v>8.26</v>
      </c>
      <c r="D17" s="4" t="s">
        <v>16</v>
      </c>
      <c r="E17" s="4">
        <v>712.09</v>
      </c>
      <c r="F17" s="4">
        <f t="shared" si="1"/>
        <v>5881.8634000000002</v>
      </c>
    </row>
    <row r="18" spans="1:6">
      <c r="A18" s="8" t="s">
        <v>40</v>
      </c>
      <c r="B18" s="4" t="s">
        <v>107</v>
      </c>
      <c r="C18" s="4">
        <v>26.94</v>
      </c>
      <c r="D18" s="4" t="s">
        <v>16</v>
      </c>
      <c r="E18" s="4">
        <v>393.4</v>
      </c>
      <c r="F18" s="4">
        <f t="shared" si="1"/>
        <v>10598.196</v>
      </c>
    </row>
    <row r="19" spans="1:6">
      <c r="A19" s="8" t="s">
        <v>42</v>
      </c>
      <c r="B19" s="4" t="s">
        <v>43</v>
      </c>
      <c r="C19" s="4">
        <v>52.93</v>
      </c>
      <c r="D19" s="4" t="s">
        <v>16</v>
      </c>
      <c r="E19" s="4">
        <v>177.1</v>
      </c>
      <c r="F19" s="4">
        <f t="shared" si="1"/>
        <v>9373.9030000000002</v>
      </c>
    </row>
    <row r="20" spans="1:6" ht="15.75">
      <c r="A20" s="8"/>
      <c r="B20" s="9"/>
      <c r="C20" s="10"/>
      <c r="D20" s="3"/>
      <c r="E20" s="10" t="s">
        <v>44</v>
      </c>
      <c r="F20" s="11">
        <f>SUM(F6:F19)</f>
        <v>488933.48329999996</v>
      </c>
    </row>
    <row r="21" spans="1:6" ht="30">
      <c r="A21" s="8"/>
      <c r="B21" s="9"/>
      <c r="C21" s="10"/>
      <c r="D21" s="3"/>
      <c r="E21" s="4" t="s">
        <v>45</v>
      </c>
      <c r="F21" s="4">
        <f>F20*12/100</f>
        <v>58672.017995999995</v>
      </c>
    </row>
    <row r="22" spans="1:6">
      <c r="A22" s="8"/>
      <c r="B22" s="9"/>
      <c r="C22" s="10"/>
      <c r="D22" s="3"/>
      <c r="E22" s="4"/>
      <c r="F22" s="4">
        <f>F21+F20</f>
        <v>547605.50129599997</v>
      </c>
    </row>
    <row r="23" spans="1:6" ht="30">
      <c r="A23" s="8"/>
      <c r="B23" s="9"/>
      <c r="C23" s="10"/>
      <c r="D23" s="3"/>
      <c r="E23" s="4" t="s">
        <v>46</v>
      </c>
      <c r="F23" s="4">
        <f>F22*1/100</f>
        <v>5476.0550129599997</v>
      </c>
    </row>
    <row r="24" spans="1:6">
      <c r="A24" s="8"/>
      <c r="B24" s="9"/>
      <c r="C24" s="10"/>
      <c r="D24" s="3"/>
      <c r="E24" s="4" t="s">
        <v>44</v>
      </c>
      <c r="F24" s="4">
        <f>F23+F22</f>
        <v>553081.55630895996</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5"/>
  <sheetViews>
    <sheetView topLeftCell="A16" workbookViewId="0">
      <selection activeCell="C4" sqref="C4"/>
    </sheetView>
  </sheetViews>
  <sheetFormatPr defaultRowHeight="15"/>
  <cols>
    <col min="1" max="1" width="9.140625" style="12"/>
    <col min="2" max="2" width="42.85546875" style="13" customWidth="1"/>
    <col min="3" max="3" width="9.140625" style="1"/>
    <col min="4" max="4" width="9.140625" style="14"/>
    <col min="5" max="5" width="9.7109375" style="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62.25" customHeight="1">
      <c r="A3" s="45" t="s">
        <v>111</v>
      </c>
      <c r="B3" s="45"/>
      <c r="C3" s="45"/>
      <c r="D3" s="45"/>
      <c r="E3" s="45"/>
      <c r="F3" s="45"/>
    </row>
    <row r="4" spans="1:6">
      <c r="A4" s="2" t="s">
        <v>3</v>
      </c>
      <c r="B4" s="2" t="s">
        <v>4</v>
      </c>
      <c r="C4" s="2" t="s">
        <v>5</v>
      </c>
      <c r="D4" s="2" t="s">
        <v>6</v>
      </c>
      <c r="E4" s="2" t="s">
        <v>7</v>
      </c>
      <c r="F4" s="2" t="s">
        <v>8</v>
      </c>
    </row>
    <row r="5" spans="1:6" ht="30">
      <c r="A5" s="6">
        <v>1</v>
      </c>
      <c r="B5" s="4" t="s">
        <v>9</v>
      </c>
      <c r="C5" s="4">
        <v>5</v>
      </c>
      <c r="D5" s="3" t="s">
        <v>10</v>
      </c>
      <c r="E5" s="4">
        <v>330.4</v>
      </c>
      <c r="F5" s="4">
        <f>C5*E5</f>
        <v>1652</v>
      </c>
    </row>
    <row r="6" spans="1:6" ht="150">
      <c r="A6" s="6" t="s">
        <v>49</v>
      </c>
      <c r="B6" s="4" t="s">
        <v>50</v>
      </c>
      <c r="C6" s="4">
        <v>75.47</v>
      </c>
      <c r="D6" s="8" t="s">
        <v>16</v>
      </c>
      <c r="E6" s="7">
        <v>4858.76</v>
      </c>
      <c r="F6" s="4">
        <f t="shared" ref="F6:F7" si="0">C6*E6</f>
        <v>366690.61720000004</v>
      </c>
    </row>
    <row r="7" spans="1:6" ht="45">
      <c r="A7" s="6" t="s">
        <v>51</v>
      </c>
      <c r="B7" s="16" t="s">
        <v>31</v>
      </c>
      <c r="C7" s="4">
        <v>46.47</v>
      </c>
      <c r="D7" s="6" t="s">
        <v>32</v>
      </c>
      <c r="E7" s="7">
        <v>184.61</v>
      </c>
      <c r="F7" s="4">
        <f t="shared" si="0"/>
        <v>8578.8266999999996</v>
      </c>
    </row>
    <row r="8" spans="1:6">
      <c r="A8" s="8">
        <v>4</v>
      </c>
      <c r="B8" s="9" t="s">
        <v>33</v>
      </c>
      <c r="C8" s="4"/>
      <c r="D8" s="3"/>
      <c r="E8" s="10"/>
      <c r="F8" s="4"/>
    </row>
    <row r="9" spans="1:6">
      <c r="A9" s="8" t="s">
        <v>34</v>
      </c>
      <c r="B9" s="4" t="s">
        <v>112</v>
      </c>
      <c r="C9" s="9">
        <v>32.450000000000003</v>
      </c>
      <c r="D9" s="4" t="s">
        <v>16</v>
      </c>
      <c r="E9" s="4">
        <v>790.67</v>
      </c>
      <c r="F9" s="4">
        <f t="shared" ref="F9:F10" si="1">C9*E9</f>
        <v>25657.2415</v>
      </c>
    </row>
    <row r="10" spans="1:6">
      <c r="A10" s="8" t="s">
        <v>36</v>
      </c>
      <c r="B10" s="4" t="s">
        <v>113</v>
      </c>
      <c r="C10" s="9">
        <v>64.91</v>
      </c>
      <c r="D10" s="4" t="s">
        <v>16</v>
      </c>
      <c r="E10" s="4">
        <v>393.4</v>
      </c>
      <c r="F10" s="4">
        <f t="shared" si="1"/>
        <v>25535.593999999997</v>
      </c>
    </row>
    <row r="11" spans="1:6">
      <c r="A11" s="8"/>
      <c r="B11" s="9"/>
      <c r="C11" s="10"/>
      <c r="D11" s="3"/>
      <c r="E11" s="10" t="s">
        <v>44</v>
      </c>
      <c r="F11" s="7">
        <f>SUM(F5:F10)</f>
        <v>428114.2794</v>
      </c>
    </row>
    <row r="12" spans="1:6" ht="30">
      <c r="A12" s="8"/>
      <c r="B12" s="9"/>
      <c r="C12" s="10"/>
      <c r="D12" s="3"/>
      <c r="E12" s="4" t="s">
        <v>45</v>
      </c>
      <c r="F12" s="4">
        <f>F11*12/100</f>
        <v>51373.713528000007</v>
      </c>
    </row>
    <row r="13" spans="1:6">
      <c r="A13" s="8"/>
      <c r="B13" s="9"/>
      <c r="C13" s="10"/>
      <c r="D13" s="3"/>
      <c r="E13" s="4"/>
      <c r="F13" s="4">
        <f>F12+F11</f>
        <v>479487.99292799999</v>
      </c>
    </row>
    <row r="14" spans="1:6" ht="30">
      <c r="A14" s="8"/>
      <c r="B14" s="9"/>
      <c r="C14" s="10"/>
      <c r="D14" s="3"/>
      <c r="E14" s="4" t="s">
        <v>46</v>
      </c>
      <c r="F14" s="4">
        <f>F13*1/100</f>
        <v>4794.8799292799995</v>
      </c>
    </row>
    <row r="15" spans="1:6">
      <c r="A15" s="8"/>
      <c r="B15" s="9"/>
      <c r="C15" s="10"/>
      <c r="D15" s="3"/>
      <c r="E15" s="4" t="s">
        <v>47</v>
      </c>
      <c r="F15" s="4">
        <f>F14+F13</f>
        <v>484282.87285728002</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1"/>
  <sheetViews>
    <sheetView topLeftCell="A10" workbookViewId="0">
      <selection activeCell="F21" sqref="F21"/>
    </sheetView>
  </sheetViews>
  <sheetFormatPr defaultRowHeight="15"/>
  <cols>
    <col min="1" max="1" width="9.140625" style="12"/>
    <col min="2" max="2" width="42.85546875" style="13" customWidth="1"/>
    <col min="3" max="3" width="9.140625" style="1"/>
    <col min="4" max="4" width="9.140625" style="14"/>
    <col min="5" max="5" width="11.28515625" style="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56.25" customHeight="1">
      <c r="A3" s="42" t="s">
        <v>114</v>
      </c>
      <c r="B3" s="43"/>
      <c r="C3" s="43"/>
      <c r="D3" s="43"/>
      <c r="E3" s="43"/>
      <c r="F3" s="44"/>
    </row>
    <row r="4" spans="1:6">
      <c r="A4" s="2" t="s">
        <v>3</v>
      </c>
      <c r="B4" s="2" t="s">
        <v>4</v>
      </c>
      <c r="C4" s="2" t="s">
        <v>5</v>
      </c>
      <c r="D4" s="2" t="s">
        <v>6</v>
      </c>
      <c r="E4" s="2" t="s">
        <v>7</v>
      </c>
      <c r="F4" s="2" t="s">
        <v>8</v>
      </c>
    </row>
    <row r="5" spans="1:6" s="13" customFormat="1" ht="30">
      <c r="A5" s="6">
        <v>1</v>
      </c>
      <c r="B5" s="4" t="s">
        <v>9</v>
      </c>
      <c r="C5" s="4">
        <v>1</v>
      </c>
      <c r="D5" s="3" t="s">
        <v>10</v>
      </c>
      <c r="E5" s="4">
        <v>330.4</v>
      </c>
      <c r="F5" s="4">
        <f>C5*E5</f>
        <v>330.4</v>
      </c>
    </row>
    <row r="6" spans="1:6" ht="120">
      <c r="A6" s="6" t="s">
        <v>69</v>
      </c>
      <c r="B6" s="4" t="s">
        <v>15</v>
      </c>
      <c r="C6" s="4">
        <v>21.25</v>
      </c>
      <c r="D6" s="3" t="s">
        <v>16</v>
      </c>
      <c r="E6" s="7">
        <v>153.84</v>
      </c>
      <c r="F6" s="4">
        <f t="shared" ref="F6:F16" si="0">C6*E6</f>
        <v>3269.1</v>
      </c>
    </row>
    <row r="7" spans="1:6" ht="105">
      <c r="A7" s="6" t="s">
        <v>70</v>
      </c>
      <c r="B7" s="4" t="s">
        <v>18</v>
      </c>
      <c r="C7" s="4">
        <v>7.93</v>
      </c>
      <c r="D7" s="3" t="s">
        <v>16</v>
      </c>
      <c r="E7" s="7">
        <v>415.58</v>
      </c>
      <c r="F7" s="4">
        <f t="shared" si="0"/>
        <v>3295.5493999999999</v>
      </c>
    </row>
    <row r="8" spans="1:6" ht="90">
      <c r="A8" s="6" t="s">
        <v>59</v>
      </c>
      <c r="B8" s="4" t="s">
        <v>20</v>
      </c>
      <c r="C8" s="4">
        <v>13.22</v>
      </c>
      <c r="D8" s="8" t="s">
        <v>16</v>
      </c>
      <c r="E8" s="7">
        <v>1438.96</v>
      </c>
      <c r="F8" s="4">
        <f t="shared" si="0"/>
        <v>19023.051200000002</v>
      </c>
    </row>
    <row r="9" spans="1:6" ht="150">
      <c r="A9" s="6" t="s">
        <v>71</v>
      </c>
      <c r="B9" s="4" t="s">
        <v>50</v>
      </c>
      <c r="C9" s="4">
        <v>15.86</v>
      </c>
      <c r="D9" s="8" t="s">
        <v>16</v>
      </c>
      <c r="E9" s="7">
        <v>4858.76</v>
      </c>
      <c r="F9" s="4">
        <f t="shared" si="0"/>
        <v>77059.933600000004</v>
      </c>
    </row>
    <row r="10" spans="1:6" ht="45">
      <c r="A10" s="6" t="s">
        <v>61</v>
      </c>
      <c r="B10" s="16" t="s">
        <v>31</v>
      </c>
      <c r="C10" s="4">
        <v>13.01</v>
      </c>
      <c r="D10" s="6" t="s">
        <v>32</v>
      </c>
      <c r="E10" s="7">
        <v>184.61</v>
      </c>
      <c r="F10" s="4">
        <f t="shared" si="0"/>
        <v>2401.7761</v>
      </c>
    </row>
    <row r="11" spans="1:6">
      <c r="A11" s="8">
        <v>7</v>
      </c>
      <c r="B11" s="9" t="s">
        <v>33</v>
      </c>
      <c r="C11" s="4"/>
      <c r="D11" s="3"/>
      <c r="E11" s="10"/>
      <c r="F11" s="4"/>
    </row>
    <row r="12" spans="1:6">
      <c r="A12" s="8" t="s">
        <v>34</v>
      </c>
      <c r="B12" s="4" t="s">
        <v>105</v>
      </c>
      <c r="C12" s="4">
        <v>6.82</v>
      </c>
      <c r="D12" s="4" t="s">
        <v>16</v>
      </c>
      <c r="E12" s="4">
        <v>790.67</v>
      </c>
      <c r="F12" s="4">
        <f t="shared" si="0"/>
        <v>5392.3693999999996</v>
      </c>
    </row>
    <row r="13" spans="1:6">
      <c r="A13" s="8" t="s">
        <v>36</v>
      </c>
      <c r="B13" s="4" t="s">
        <v>104</v>
      </c>
      <c r="C13" s="4">
        <v>7.93</v>
      </c>
      <c r="D13" s="4" t="s">
        <v>16</v>
      </c>
      <c r="E13" s="4">
        <v>437.55</v>
      </c>
      <c r="F13" s="4">
        <f t="shared" si="0"/>
        <v>3469.7714999999998</v>
      </c>
    </row>
    <row r="14" spans="1:6">
      <c r="A14" s="8" t="s">
        <v>38</v>
      </c>
      <c r="B14" s="4" t="s">
        <v>106</v>
      </c>
      <c r="C14" s="4">
        <v>13.22</v>
      </c>
      <c r="D14" s="4" t="s">
        <v>16</v>
      </c>
      <c r="E14" s="4">
        <v>712.09</v>
      </c>
      <c r="F14" s="4">
        <f t="shared" si="0"/>
        <v>9413.8298000000013</v>
      </c>
    </row>
    <row r="15" spans="1:6">
      <c r="A15" s="8" t="s">
        <v>40</v>
      </c>
      <c r="B15" s="4" t="s">
        <v>107</v>
      </c>
      <c r="C15" s="4">
        <v>13.64</v>
      </c>
      <c r="D15" s="4" t="s">
        <v>16</v>
      </c>
      <c r="E15" s="4">
        <v>393.4</v>
      </c>
      <c r="F15" s="4">
        <f t="shared" si="0"/>
        <v>5365.9759999999997</v>
      </c>
    </row>
    <row r="16" spans="1:6">
      <c r="A16" s="8" t="s">
        <v>42</v>
      </c>
      <c r="B16" s="4" t="s">
        <v>43</v>
      </c>
      <c r="C16" s="4">
        <v>21.25</v>
      </c>
      <c r="D16" s="4" t="s">
        <v>16</v>
      </c>
      <c r="E16" s="4">
        <v>177.1</v>
      </c>
      <c r="F16" s="4">
        <f t="shared" si="0"/>
        <v>3763.375</v>
      </c>
    </row>
    <row r="17" spans="1:6">
      <c r="A17" s="8"/>
      <c r="B17" s="9"/>
      <c r="C17" s="10"/>
      <c r="D17" s="3"/>
      <c r="E17" s="10" t="s">
        <v>44</v>
      </c>
      <c r="F17" s="7">
        <f>SUM(F5:F16)</f>
        <v>132785.13200000001</v>
      </c>
    </row>
    <row r="18" spans="1:6">
      <c r="A18" s="8"/>
      <c r="B18" s="9"/>
      <c r="C18" s="10"/>
      <c r="D18" s="3"/>
      <c r="E18" s="4" t="s">
        <v>45</v>
      </c>
      <c r="F18" s="4">
        <f>F17*12/100</f>
        <v>15934.215840000003</v>
      </c>
    </row>
    <row r="19" spans="1:6">
      <c r="A19" s="8"/>
      <c r="B19" s="9"/>
      <c r="C19" s="10"/>
      <c r="D19" s="3"/>
      <c r="E19" s="4"/>
      <c r="F19" s="4">
        <f>F18+F17</f>
        <v>148719.34784</v>
      </c>
    </row>
    <row r="20" spans="1:6" ht="30">
      <c r="A20" s="8"/>
      <c r="B20" s="9"/>
      <c r="C20" s="10"/>
      <c r="D20" s="3"/>
      <c r="E20" s="4" t="s">
        <v>46</v>
      </c>
      <c r="F20" s="4">
        <f>F19*1/100</f>
        <v>1487.1934784</v>
      </c>
    </row>
    <row r="21" spans="1:6">
      <c r="A21" s="8"/>
      <c r="B21" s="9"/>
      <c r="C21" s="10"/>
      <c r="D21" s="3"/>
      <c r="E21" s="4" t="s">
        <v>47</v>
      </c>
      <c r="F21" s="4">
        <f>F20+F19</f>
        <v>150206.54131840001</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24"/>
  <sheetViews>
    <sheetView workbookViewId="0">
      <selection activeCell="A3" sqref="A3:F3"/>
    </sheetView>
  </sheetViews>
  <sheetFormatPr defaultRowHeight="15"/>
  <cols>
    <col min="1" max="1" width="9.140625" style="12"/>
    <col min="2" max="2" width="42.85546875" style="13" customWidth="1"/>
    <col min="3" max="3" width="9.140625" style="1"/>
    <col min="4" max="4" width="9.140625" style="14"/>
    <col min="5" max="5" width="9.140625" style="1"/>
    <col min="6" max="6" width="16.42578125" style="15" customWidth="1"/>
    <col min="7" max="16384" width="9.140625" style="1"/>
  </cols>
  <sheetData>
    <row r="1" spans="1:10" ht="18.75">
      <c r="A1" s="41" t="s">
        <v>115</v>
      </c>
      <c r="B1" s="41"/>
      <c r="C1" s="41"/>
      <c r="D1" s="41"/>
      <c r="E1" s="41"/>
      <c r="F1" s="41"/>
    </row>
    <row r="2" spans="1:10" ht="18.75">
      <c r="A2" s="41" t="s">
        <v>1</v>
      </c>
      <c r="B2" s="41"/>
      <c r="C2" s="41"/>
      <c r="D2" s="41"/>
      <c r="E2" s="41"/>
      <c r="F2" s="41"/>
    </row>
    <row r="3" spans="1:10" ht="48.75" customHeight="1">
      <c r="A3" s="42" t="s">
        <v>116</v>
      </c>
      <c r="B3" s="43"/>
      <c r="C3" s="43"/>
      <c r="D3" s="43"/>
      <c r="E3" s="43"/>
      <c r="F3" s="44"/>
    </row>
    <row r="4" spans="1:10">
      <c r="A4" s="2" t="s">
        <v>3</v>
      </c>
      <c r="B4" s="2" t="s">
        <v>4</v>
      </c>
      <c r="C4" s="2" t="s">
        <v>5</v>
      </c>
      <c r="D4" s="2" t="s">
        <v>6</v>
      </c>
      <c r="E4" s="2" t="s">
        <v>7</v>
      </c>
      <c r="F4" s="2" t="s">
        <v>8</v>
      </c>
    </row>
    <row r="5" spans="1:10" ht="120">
      <c r="A5" s="4" t="s">
        <v>117</v>
      </c>
      <c r="B5" s="4" t="s">
        <v>15</v>
      </c>
      <c r="C5" s="4">
        <v>28.03</v>
      </c>
      <c r="D5" s="4" t="s">
        <v>13</v>
      </c>
      <c r="E5" s="4">
        <v>153.84</v>
      </c>
      <c r="F5" s="4">
        <f>ROUND(E5*C5,2)</f>
        <v>4312.1400000000003</v>
      </c>
      <c r="J5" s="1" t="s">
        <v>77</v>
      </c>
    </row>
    <row r="6" spans="1:10" ht="105">
      <c r="A6" s="4" t="s">
        <v>118</v>
      </c>
      <c r="B6" s="4" t="s">
        <v>78</v>
      </c>
      <c r="C6" s="4">
        <v>2.34</v>
      </c>
      <c r="D6" s="4" t="s">
        <v>13</v>
      </c>
      <c r="E6" s="4">
        <v>415.58</v>
      </c>
      <c r="F6" s="4">
        <f t="shared" ref="F6:F19" si="0">ROUND(E6*C6,2)</f>
        <v>972.46</v>
      </c>
    </row>
    <row r="7" spans="1:10" ht="90">
      <c r="A7" s="4" t="s">
        <v>119</v>
      </c>
      <c r="B7" s="4" t="s">
        <v>80</v>
      </c>
      <c r="C7" s="4">
        <v>3.89</v>
      </c>
      <c r="D7" s="4" t="s">
        <v>13</v>
      </c>
      <c r="E7" s="4">
        <v>1336.28</v>
      </c>
      <c r="F7" s="4">
        <f t="shared" si="0"/>
        <v>5198.13</v>
      </c>
    </row>
    <row r="8" spans="1:10" ht="135">
      <c r="A8" s="4" t="s">
        <v>120</v>
      </c>
      <c r="B8" s="4" t="s">
        <v>121</v>
      </c>
      <c r="C8" s="4">
        <v>3.4</v>
      </c>
      <c r="D8" s="4" t="s">
        <v>13</v>
      </c>
      <c r="E8" s="4">
        <v>4492.3599999999997</v>
      </c>
      <c r="F8" s="4">
        <f t="shared" si="0"/>
        <v>15274.02</v>
      </c>
    </row>
    <row r="9" spans="1:10" ht="120">
      <c r="A9" s="4" t="s">
        <v>122</v>
      </c>
      <c r="B9" s="4" t="s">
        <v>82</v>
      </c>
      <c r="C9" s="4">
        <v>7.01</v>
      </c>
      <c r="D9" s="4" t="s">
        <v>13</v>
      </c>
      <c r="E9" s="4">
        <v>2873.96</v>
      </c>
      <c r="F9" s="4">
        <f t="shared" si="0"/>
        <v>20146.46</v>
      </c>
    </row>
    <row r="10" spans="1:10" ht="90">
      <c r="A10" s="4" t="s">
        <v>123</v>
      </c>
      <c r="B10" s="4" t="s">
        <v>84</v>
      </c>
      <c r="C10" s="4">
        <v>49.41</v>
      </c>
      <c r="D10" s="4" t="s">
        <v>85</v>
      </c>
      <c r="E10" s="4">
        <v>293.85000000000002</v>
      </c>
      <c r="F10" s="4">
        <f t="shared" si="0"/>
        <v>14519.13</v>
      </c>
    </row>
    <row r="11" spans="1:10" ht="105">
      <c r="A11" s="4" t="s">
        <v>124</v>
      </c>
      <c r="B11" s="4" t="s">
        <v>24</v>
      </c>
      <c r="C11" s="4">
        <v>4.67</v>
      </c>
      <c r="D11" s="4" t="s">
        <v>16</v>
      </c>
      <c r="E11" s="4">
        <v>6092.63</v>
      </c>
      <c r="F11" s="4">
        <f t="shared" si="0"/>
        <v>28452.58</v>
      </c>
    </row>
    <row r="12" spans="1:10" ht="120">
      <c r="A12" s="4" t="s">
        <v>125</v>
      </c>
      <c r="B12" s="4" t="s">
        <v>29</v>
      </c>
      <c r="C12" s="4">
        <v>0.45400000000000001</v>
      </c>
      <c r="D12" s="4" t="s">
        <v>88</v>
      </c>
      <c r="E12" s="4">
        <v>77259.94</v>
      </c>
      <c r="F12" s="4">
        <f t="shared" si="0"/>
        <v>35076.01</v>
      </c>
    </row>
    <row r="13" spans="1:10" ht="45">
      <c r="A13" s="6" t="s">
        <v>126</v>
      </c>
      <c r="B13" s="16" t="s">
        <v>31</v>
      </c>
      <c r="C13" s="4">
        <v>10.220000000000001</v>
      </c>
      <c r="D13" s="6" t="s">
        <v>32</v>
      </c>
      <c r="E13" s="7">
        <v>184.61</v>
      </c>
      <c r="F13" s="4">
        <f t="shared" ref="F13" si="1">C13*E13</f>
        <v>1886.7142000000003</v>
      </c>
    </row>
    <row r="14" spans="1:10">
      <c r="A14" s="3">
        <v>10</v>
      </c>
      <c r="B14" s="4" t="s">
        <v>90</v>
      </c>
      <c r="C14" s="4"/>
      <c r="D14" s="4"/>
      <c r="E14" s="4"/>
      <c r="F14" s="4"/>
    </row>
    <row r="15" spans="1:10">
      <c r="A15" s="4" t="s">
        <v>91</v>
      </c>
      <c r="B15" s="4" t="s">
        <v>105</v>
      </c>
      <c r="C15" s="4">
        <v>7.77</v>
      </c>
      <c r="D15" s="4" t="s">
        <v>16</v>
      </c>
      <c r="E15" s="4">
        <v>790.67</v>
      </c>
      <c r="F15" s="4">
        <f t="shared" si="0"/>
        <v>6143.51</v>
      </c>
    </row>
    <row r="16" spans="1:10">
      <c r="A16" s="4" t="s">
        <v>92</v>
      </c>
      <c r="B16" s="4" t="s">
        <v>104</v>
      </c>
      <c r="C16" s="4">
        <v>2.34</v>
      </c>
      <c r="D16" s="4" t="s">
        <v>16</v>
      </c>
      <c r="E16" s="4">
        <v>437.55</v>
      </c>
      <c r="F16" s="4">
        <f t="shared" si="0"/>
        <v>1023.87</v>
      </c>
    </row>
    <row r="17" spans="1:6">
      <c r="A17" s="4" t="s">
        <v>93</v>
      </c>
      <c r="B17" s="4" t="s">
        <v>106</v>
      </c>
      <c r="C17" s="4">
        <v>10.9</v>
      </c>
      <c r="D17" s="4" t="s">
        <v>16</v>
      </c>
      <c r="E17" s="4">
        <v>712.09</v>
      </c>
      <c r="F17" s="4">
        <f t="shared" si="0"/>
        <v>7761.78</v>
      </c>
    </row>
    <row r="18" spans="1:6">
      <c r="A18" s="4" t="s">
        <v>94</v>
      </c>
      <c r="B18" s="4" t="s">
        <v>107</v>
      </c>
      <c r="C18" s="4">
        <v>7.07</v>
      </c>
      <c r="D18" s="4" t="s">
        <v>16</v>
      </c>
      <c r="E18" s="4">
        <v>393.4</v>
      </c>
      <c r="F18" s="4">
        <f t="shared" si="0"/>
        <v>2781.34</v>
      </c>
    </row>
    <row r="19" spans="1:6">
      <c r="A19" s="4" t="s">
        <v>95</v>
      </c>
      <c r="B19" s="4" t="s">
        <v>43</v>
      </c>
      <c r="C19" s="4">
        <v>28.03</v>
      </c>
      <c r="D19" s="4" t="s">
        <v>16</v>
      </c>
      <c r="E19" s="4">
        <v>177.1</v>
      </c>
      <c r="F19" s="4">
        <f t="shared" si="0"/>
        <v>4964.1099999999997</v>
      </c>
    </row>
    <row r="20" spans="1:6">
      <c r="A20" s="4"/>
      <c r="B20" s="4"/>
      <c r="C20" s="4"/>
      <c r="D20" s="4"/>
      <c r="E20" s="4" t="s">
        <v>96</v>
      </c>
      <c r="F20" s="4">
        <f>SUM(F5:F19)</f>
        <v>148512.25419999997</v>
      </c>
    </row>
    <row r="21" spans="1:6" ht="30">
      <c r="A21" s="8"/>
      <c r="B21" s="9"/>
      <c r="C21" s="10"/>
      <c r="D21" s="3"/>
      <c r="E21" s="4" t="s">
        <v>45</v>
      </c>
      <c r="F21" s="4">
        <f>F20*12/100</f>
        <v>17821.470503999997</v>
      </c>
    </row>
    <row r="22" spans="1:6">
      <c r="A22" s="8"/>
      <c r="B22" s="9"/>
      <c r="C22" s="10"/>
      <c r="D22" s="3"/>
      <c r="E22" s="4"/>
      <c r="F22" s="4">
        <f>F21+F20</f>
        <v>166333.72470399996</v>
      </c>
    </row>
    <row r="23" spans="1:6" ht="30">
      <c r="A23" s="8"/>
      <c r="B23" s="9"/>
      <c r="C23" s="10"/>
      <c r="D23" s="3"/>
      <c r="E23" s="4" t="s">
        <v>46</v>
      </c>
      <c r="F23" s="4">
        <f>F22*1/100</f>
        <v>1663.3372470399997</v>
      </c>
    </row>
    <row r="24" spans="1:6">
      <c r="A24" s="8"/>
      <c r="B24" s="9"/>
      <c r="C24" s="10"/>
      <c r="D24" s="3"/>
      <c r="E24" s="4" t="s">
        <v>44</v>
      </c>
      <c r="F24" s="4">
        <f>F23+F22</f>
        <v>167997.06195103997</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12"/>
    <col min="2" max="2" width="45.28515625" style="13" customWidth="1"/>
    <col min="3" max="3" width="9.28515625" style="1" customWidth="1"/>
    <col min="4" max="4" width="9.140625" style="14"/>
    <col min="5" max="5" width="9.7109375" style="1" bestFit="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62.25" customHeight="1">
      <c r="A3" s="42" t="s">
        <v>48</v>
      </c>
      <c r="B3" s="43"/>
      <c r="C3" s="43"/>
      <c r="D3" s="43"/>
      <c r="E3" s="43"/>
      <c r="F3" s="44"/>
    </row>
    <row r="4" spans="1:6">
      <c r="A4" s="2" t="s">
        <v>3</v>
      </c>
      <c r="B4" s="2" t="s">
        <v>4</v>
      </c>
      <c r="C4" s="2" t="s">
        <v>5</v>
      </c>
      <c r="D4" s="2" t="s">
        <v>6</v>
      </c>
      <c r="E4" s="2" t="s">
        <v>7</v>
      </c>
      <c r="F4" s="2" t="s">
        <v>8</v>
      </c>
    </row>
    <row r="5" spans="1:6" ht="30">
      <c r="A5" s="6">
        <v>1</v>
      </c>
      <c r="B5" s="4" t="s">
        <v>9</v>
      </c>
      <c r="C5" s="4">
        <v>4</v>
      </c>
      <c r="D5" s="3" t="s">
        <v>10</v>
      </c>
      <c r="E5" s="4">
        <v>330.4</v>
      </c>
      <c r="F5" s="5">
        <f>C5*E5</f>
        <v>1321.6</v>
      </c>
    </row>
    <row r="6" spans="1:6" ht="135">
      <c r="A6" s="4" t="s">
        <v>49</v>
      </c>
      <c r="B6" s="4" t="s">
        <v>50</v>
      </c>
      <c r="C6" s="4">
        <v>45.312939999999998</v>
      </c>
      <c r="D6" s="4" t="s">
        <v>16</v>
      </c>
      <c r="E6" s="4">
        <v>4858.76</v>
      </c>
      <c r="F6" s="4">
        <f t="shared" ref="F6:F7" si="0">C6*E6</f>
        <v>220164.7003544</v>
      </c>
    </row>
    <row r="7" spans="1:6" ht="45">
      <c r="A7" s="4" t="s">
        <v>51</v>
      </c>
      <c r="B7" s="4" t="s">
        <v>31</v>
      </c>
      <c r="C7" s="4">
        <v>29.73978</v>
      </c>
      <c r="D7" s="4" t="s">
        <v>32</v>
      </c>
      <c r="E7" s="4">
        <v>184.61</v>
      </c>
      <c r="F7" s="4">
        <f t="shared" si="0"/>
        <v>5490.2607858000001</v>
      </c>
    </row>
    <row r="8" spans="1:6">
      <c r="A8" s="3">
        <v>4</v>
      </c>
      <c r="B8" s="4" t="s">
        <v>33</v>
      </c>
      <c r="C8" s="4"/>
      <c r="D8" s="4"/>
      <c r="E8" s="4"/>
      <c r="F8" s="4"/>
    </row>
    <row r="9" spans="1:6">
      <c r="A9" s="8" t="s">
        <v>34</v>
      </c>
      <c r="B9" s="4" t="s">
        <v>52</v>
      </c>
      <c r="C9" s="9">
        <v>19.440000000000001</v>
      </c>
      <c r="D9" s="4" t="s">
        <v>16</v>
      </c>
      <c r="E9" s="4">
        <v>864.24</v>
      </c>
      <c r="F9" s="4">
        <f t="shared" ref="F9:F10" si="1">C9*E9</f>
        <v>16800.8256</v>
      </c>
    </row>
    <row r="10" spans="1:6">
      <c r="A10" s="8" t="s">
        <v>36</v>
      </c>
      <c r="B10" s="4" t="s">
        <v>53</v>
      </c>
      <c r="C10" s="9">
        <v>38.880000000000003</v>
      </c>
      <c r="D10" s="4" t="s">
        <v>16</v>
      </c>
      <c r="E10" s="4">
        <v>466.97</v>
      </c>
      <c r="F10" s="4">
        <f t="shared" si="1"/>
        <v>18155.793600000001</v>
      </c>
    </row>
    <row r="11" spans="1:6">
      <c r="A11" s="4"/>
      <c r="B11" s="4"/>
      <c r="C11" s="4"/>
      <c r="D11" s="4"/>
      <c r="E11" s="4" t="s">
        <v>44</v>
      </c>
      <c r="F11" s="4">
        <f>SUM(F5:F10)</f>
        <v>261933.18034020002</v>
      </c>
    </row>
    <row r="12" spans="1:6" ht="30">
      <c r="A12" s="8"/>
      <c r="B12" s="9"/>
      <c r="C12" s="10"/>
      <c r="D12" s="3"/>
      <c r="E12" s="4" t="s">
        <v>45</v>
      </c>
      <c r="F12" s="4">
        <f>F11*12/100</f>
        <v>31431.981640824004</v>
      </c>
    </row>
    <row r="13" spans="1:6">
      <c r="A13" s="8"/>
      <c r="B13" s="9"/>
      <c r="C13" s="10"/>
      <c r="D13" s="3"/>
      <c r="E13" s="4"/>
      <c r="F13" s="4">
        <f>F12+F11</f>
        <v>293365.16198102402</v>
      </c>
    </row>
    <row r="14" spans="1:6" ht="30">
      <c r="A14" s="8"/>
      <c r="B14" s="9"/>
      <c r="C14" s="10"/>
      <c r="D14" s="3"/>
      <c r="E14" s="4" t="s">
        <v>46</v>
      </c>
      <c r="F14" s="4">
        <f>F13*1/100</f>
        <v>2933.6516198102404</v>
      </c>
    </row>
    <row r="15" spans="1:6">
      <c r="A15" s="8"/>
      <c r="B15" s="9"/>
      <c r="C15" s="10"/>
      <c r="D15" s="3"/>
      <c r="E15" s="4" t="s">
        <v>47</v>
      </c>
      <c r="F15" s="4">
        <f>F14+F13</f>
        <v>296298.81360083428</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11.42578125" style="12" customWidth="1"/>
    <col min="2" max="2" width="42.85546875" style="13" customWidth="1"/>
    <col min="3" max="3" width="9.140625" style="1"/>
    <col min="4" max="4" width="9.140625" style="14"/>
    <col min="5" max="5" width="9.140625" style="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59.25" customHeight="1">
      <c r="A3" s="45" t="s">
        <v>54</v>
      </c>
      <c r="B3" s="45"/>
      <c r="C3" s="45"/>
      <c r="D3" s="45"/>
      <c r="E3" s="45"/>
      <c r="F3" s="45"/>
    </row>
    <row r="4" spans="1:6">
      <c r="A4" s="2" t="s">
        <v>3</v>
      </c>
      <c r="B4" s="2" t="s">
        <v>4</v>
      </c>
      <c r="C4" s="2" t="s">
        <v>5</v>
      </c>
      <c r="D4" s="2" t="s">
        <v>6</v>
      </c>
      <c r="E4" s="2" t="s">
        <v>7</v>
      </c>
      <c r="F4" s="2" t="s">
        <v>8</v>
      </c>
    </row>
    <row r="5" spans="1:6" ht="120">
      <c r="A5" s="6" t="s">
        <v>55</v>
      </c>
      <c r="B5" s="4" t="s">
        <v>15</v>
      </c>
      <c r="C5" s="7">
        <v>52.56</v>
      </c>
      <c r="D5" s="3" t="s">
        <v>16</v>
      </c>
      <c r="E5" s="7">
        <v>153.84</v>
      </c>
      <c r="F5" s="4">
        <f t="shared" ref="F5:F14" si="0">C5*E5</f>
        <v>8085.8304000000007</v>
      </c>
    </row>
    <row r="6" spans="1:6" ht="30">
      <c r="A6" s="4" t="s">
        <v>56</v>
      </c>
      <c r="B6" s="4" t="s">
        <v>57</v>
      </c>
      <c r="C6" s="4">
        <v>3.4</v>
      </c>
      <c r="D6" s="4" t="s">
        <v>13</v>
      </c>
      <c r="E6" s="4">
        <v>878.79</v>
      </c>
      <c r="F6" s="4">
        <f>ROUND(E6*C6,2)</f>
        <v>2987.89</v>
      </c>
    </row>
    <row r="7" spans="1:6" ht="60">
      <c r="A7" s="6" t="s">
        <v>58</v>
      </c>
      <c r="B7" s="4" t="s">
        <v>22</v>
      </c>
      <c r="C7" s="7">
        <v>19.12</v>
      </c>
      <c r="D7" s="8" t="s">
        <v>16</v>
      </c>
      <c r="E7" s="7">
        <v>5891.97</v>
      </c>
      <c r="F7" s="4">
        <f t="shared" si="0"/>
        <v>112654.4664</v>
      </c>
    </row>
    <row r="8" spans="1:6" ht="90">
      <c r="A8" s="6" t="s">
        <v>59</v>
      </c>
      <c r="B8" s="4" t="s">
        <v>20</v>
      </c>
      <c r="C8" s="4">
        <v>10.45</v>
      </c>
      <c r="D8" s="4" t="s">
        <v>16</v>
      </c>
      <c r="E8" s="4">
        <v>1438.96</v>
      </c>
      <c r="F8" s="4">
        <f t="shared" si="0"/>
        <v>15037.132</v>
      </c>
    </row>
    <row r="9" spans="1:6" ht="105">
      <c r="A9" s="4" t="s">
        <v>60</v>
      </c>
      <c r="B9" s="4" t="s">
        <v>18</v>
      </c>
      <c r="C9" s="4">
        <v>6.37</v>
      </c>
      <c r="D9" s="4" t="s">
        <v>16</v>
      </c>
      <c r="E9" s="4">
        <v>415.58</v>
      </c>
      <c r="F9" s="4">
        <f t="shared" si="0"/>
        <v>2647.2446</v>
      </c>
    </row>
    <row r="10" spans="1:6" ht="45">
      <c r="A10" s="6" t="s">
        <v>61</v>
      </c>
      <c r="B10" s="16" t="s">
        <v>31</v>
      </c>
      <c r="C10" s="7">
        <v>125.46</v>
      </c>
      <c r="D10" s="6" t="s">
        <v>32</v>
      </c>
      <c r="E10" s="7">
        <v>184.61</v>
      </c>
      <c r="F10" s="4">
        <f t="shared" si="0"/>
        <v>23161.170600000001</v>
      </c>
    </row>
    <row r="11" spans="1:6" ht="150">
      <c r="A11" s="4" t="s">
        <v>62</v>
      </c>
      <c r="B11" s="4" t="s">
        <v>50</v>
      </c>
      <c r="C11" s="4">
        <v>12.74</v>
      </c>
      <c r="D11" s="4" t="s">
        <v>16</v>
      </c>
      <c r="E11" s="4">
        <v>4858.76</v>
      </c>
      <c r="F11" s="4">
        <f t="shared" si="0"/>
        <v>61900.602400000003</v>
      </c>
    </row>
    <row r="12" spans="1:6" ht="105">
      <c r="A12" s="6" t="s">
        <v>63</v>
      </c>
      <c r="B12" s="4" t="s">
        <v>24</v>
      </c>
      <c r="C12" s="7">
        <v>12.74</v>
      </c>
      <c r="D12" s="3" t="s">
        <v>16</v>
      </c>
      <c r="E12" s="7">
        <v>6092.63</v>
      </c>
      <c r="F12" s="4">
        <f t="shared" si="0"/>
        <v>77620.106200000009</v>
      </c>
    </row>
    <row r="13" spans="1:6" ht="120">
      <c r="A13" s="4" t="s">
        <v>28</v>
      </c>
      <c r="B13" s="4" t="s">
        <v>29</v>
      </c>
      <c r="C13" s="4">
        <v>1.702</v>
      </c>
      <c r="D13" s="4" t="s">
        <v>27</v>
      </c>
      <c r="E13" s="4">
        <v>77259.94</v>
      </c>
      <c r="F13" s="4">
        <f t="shared" si="0"/>
        <v>131496.41787999999</v>
      </c>
    </row>
    <row r="14" spans="1:6" ht="120">
      <c r="A14" s="4" t="s">
        <v>64</v>
      </c>
      <c r="B14" s="4" t="s">
        <v>26</v>
      </c>
      <c r="C14" s="4">
        <v>1.3919999999999999</v>
      </c>
      <c r="D14" s="4" t="s">
        <v>27</v>
      </c>
      <c r="E14" s="4">
        <v>79086.94</v>
      </c>
      <c r="F14" s="4">
        <f t="shared" si="0"/>
        <v>110089.02047999999</v>
      </c>
    </row>
    <row r="15" spans="1:6">
      <c r="A15" s="8">
        <v>11</v>
      </c>
      <c r="B15" s="9" t="s">
        <v>33</v>
      </c>
      <c r="C15" s="10"/>
      <c r="D15" s="3"/>
      <c r="E15" s="10"/>
      <c r="F15" s="4"/>
    </row>
    <row r="16" spans="1:6">
      <c r="A16" s="8" t="s">
        <v>34</v>
      </c>
      <c r="B16" s="4" t="s">
        <v>35</v>
      </c>
      <c r="C16" s="4">
        <v>19.18</v>
      </c>
      <c r="D16" s="4" t="s">
        <v>16</v>
      </c>
      <c r="E16" s="4">
        <v>893.67</v>
      </c>
      <c r="F16" s="4">
        <f t="shared" ref="F16:F20" si="1">C16*E16</f>
        <v>17140.5906</v>
      </c>
    </row>
    <row r="17" spans="1:6">
      <c r="A17" s="8" t="s">
        <v>36</v>
      </c>
      <c r="B17" s="4" t="s">
        <v>65</v>
      </c>
      <c r="C17" s="4">
        <v>6.37</v>
      </c>
      <c r="D17" s="4" t="s">
        <v>16</v>
      </c>
      <c r="E17" s="4">
        <v>378.69</v>
      </c>
      <c r="F17" s="4">
        <f t="shared" si="1"/>
        <v>2412.2552999999998</v>
      </c>
    </row>
    <row r="18" spans="1:6">
      <c r="A18" s="8" t="s">
        <v>38</v>
      </c>
      <c r="B18" s="4" t="s">
        <v>66</v>
      </c>
      <c r="C18" s="4">
        <v>10.45</v>
      </c>
      <c r="D18" s="4" t="s">
        <v>16</v>
      </c>
      <c r="E18" s="4">
        <v>819.59</v>
      </c>
      <c r="F18" s="4">
        <f t="shared" si="1"/>
        <v>8564.7155000000002</v>
      </c>
    </row>
    <row r="19" spans="1:6">
      <c r="A19" s="8" t="s">
        <v>40</v>
      </c>
      <c r="B19" s="4" t="s">
        <v>67</v>
      </c>
      <c r="C19" s="4">
        <v>38.36</v>
      </c>
      <c r="D19" s="4" t="s">
        <v>16</v>
      </c>
      <c r="E19" s="4">
        <v>496.4</v>
      </c>
      <c r="F19" s="4">
        <f t="shared" si="1"/>
        <v>19041.903999999999</v>
      </c>
    </row>
    <row r="20" spans="1:6">
      <c r="A20" s="8" t="s">
        <v>42</v>
      </c>
      <c r="B20" s="4" t="s">
        <v>43</v>
      </c>
      <c r="C20" s="4">
        <v>52.56</v>
      </c>
      <c r="D20" s="4" t="s">
        <v>16</v>
      </c>
      <c r="E20" s="4">
        <v>177.1</v>
      </c>
      <c r="F20" s="4">
        <f t="shared" si="1"/>
        <v>9308.3760000000002</v>
      </c>
    </row>
    <row r="21" spans="1:6">
      <c r="A21" s="8"/>
      <c r="B21" s="9"/>
      <c r="C21" s="10"/>
      <c r="D21" s="3"/>
      <c r="E21" s="10" t="s">
        <v>44</v>
      </c>
      <c r="F21" s="7">
        <f>SUM(F5:F20)</f>
        <v>602147.72236000001</v>
      </c>
    </row>
    <row r="22" spans="1:6" ht="30">
      <c r="A22" s="8"/>
      <c r="B22" s="9"/>
      <c r="C22" s="10"/>
      <c r="D22" s="3"/>
      <c r="E22" s="4" t="s">
        <v>45</v>
      </c>
      <c r="F22" s="4">
        <f>F21*12/100</f>
        <v>72257.726683200002</v>
      </c>
    </row>
    <row r="23" spans="1:6">
      <c r="A23" s="8"/>
      <c r="B23" s="9"/>
      <c r="C23" s="10"/>
      <c r="D23" s="3"/>
      <c r="E23" s="4"/>
      <c r="F23" s="4">
        <f>F22+F21</f>
        <v>674405.4490432</v>
      </c>
    </row>
    <row r="24" spans="1:6" ht="30">
      <c r="A24" s="8"/>
      <c r="B24" s="9"/>
      <c r="C24" s="10"/>
      <c r="D24" s="3"/>
      <c r="E24" s="4" t="s">
        <v>46</v>
      </c>
      <c r="F24" s="4">
        <f>F23*1/100</f>
        <v>6744.0544904320004</v>
      </c>
    </row>
    <row r="25" spans="1:6">
      <c r="A25" s="8"/>
      <c r="B25" s="9"/>
      <c r="C25" s="10"/>
      <c r="D25" s="3"/>
      <c r="E25" s="4" t="s">
        <v>44</v>
      </c>
      <c r="F25" s="4">
        <f>F24+F23</f>
        <v>681149.50353363203</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1"/>
  <sheetViews>
    <sheetView topLeftCell="A4" workbookViewId="0">
      <selection activeCell="A3" sqref="A3:F3"/>
    </sheetView>
  </sheetViews>
  <sheetFormatPr defaultRowHeight="15"/>
  <cols>
    <col min="1" max="1" width="9.140625" style="12"/>
    <col min="2" max="2" width="45.28515625" style="13" customWidth="1"/>
    <col min="3" max="3" width="9.28515625" style="1" customWidth="1"/>
    <col min="4" max="4" width="9.140625" style="14"/>
    <col min="5" max="5" width="9.7109375" style="1" bestFit="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62.25" customHeight="1">
      <c r="A3" s="45" t="s">
        <v>68</v>
      </c>
      <c r="B3" s="45"/>
      <c r="C3" s="45"/>
      <c r="D3" s="45"/>
      <c r="E3" s="45"/>
      <c r="F3" s="45"/>
    </row>
    <row r="4" spans="1:6">
      <c r="A4" s="2" t="s">
        <v>3</v>
      </c>
      <c r="B4" s="2" t="s">
        <v>4</v>
      </c>
      <c r="C4" s="2" t="s">
        <v>5</v>
      </c>
      <c r="D4" s="2" t="s">
        <v>6</v>
      </c>
      <c r="E4" s="2" t="s">
        <v>7</v>
      </c>
      <c r="F4" s="2" t="s">
        <v>8</v>
      </c>
    </row>
    <row r="5" spans="1:6" ht="30">
      <c r="A5" s="6">
        <v>1</v>
      </c>
      <c r="B5" s="4" t="s">
        <v>9</v>
      </c>
      <c r="C5" s="4">
        <v>5</v>
      </c>
      <c r="D5" s="4" t="s">
        <v>10</v>
      </c>
      <c r="E5" s="4">
        <v>330.4</v>
      </c>
      <c r="F5" s="4">
        <f>C5*E5</f>
        <v>1652</v>
      </c>
    </row>
    <row r="6" spans="1:6" ht="120">
      <c r="A6" s="6" t="s">
        <v>69</v>
      </c>
      <c r="B6" s="4" t="s">
        <v>15</v>
      </c>
      <c r="C6" s="4">
        <v>106.2</v>
      </c>
      <c r="D6" s="4" t="s">
        <v>16</v>
      </c>
      <c r="E6" s="4">
        <v>153.84</v>
      </c>
      <c r="F6" s="4">
        <f t="shared" ref="F6:F10" si="0">C6*E6</f>
        <v>16337.808000000001</v>
      </c>
    </row>
    <row r="7" spans="1:6" ht="105">
      <c r="A7" s="4" t="s">
        <v>70</v>
      </c>
      <c r="B7" s="4" t="s">
        <v>18</v>
      </c>
      <c r="C7" s="4">
        <v>35.4</v>
      </c>
      <c r="D7" s="4" t="s">
        <v>16</v>
      </c>
      <c r="E7" s="4">
        <v>415.58</v>
      </c>
      <c r="F7" s="4">
        <f t="shared" si="0"/>
        <v>14711.531999999999</v>
      </c>
    </row>
    <row r="8" spans="1:6" ht="90">
      <c r="A8" s="4" t="s">
        <v>59</v>
      </c>
      <c r="B8" s="4" t="s">
        <v>20</v>
      </c>
      <c r="C8" s="4">
        <v>59</v>
      </c>
      <c r="D8" s="4" t="s">
        <v>16</v>
      </c>
      <c r="E8" s="4">
        <v>1438.96</v>
      </c>
      <c r="F8" s="4">
        <f t="shared" si="0"/>
        <v>84898.64</v>
      </c>
    </row>
    <row r="9" spans="1:6" ht="135">
      <c r="A9" s="4" t="s">
        <v>71</v>
      </c>
      <c r="B9" s="4" t="s">
        <v>50</v>
      </c>
      <c r="C9" s="4">
        <v>49.56</v>
      </c>
      <c r="D9" s="4" t="s">
        <v>16</v>
      </c>
      <c r="E9" s="4">
        <v>4858.76</v>
      </c>
      <c r="F9" s="4">
        <f t="shared" si="0"/>
        <v>240800.14560000002</v>
      </c>
    </row>
    <row r="10" spans="1:6" ht="45">
      <c r="A10" s="4" t="s">
        <v>61</v>
      </c>
      <c r="B10" s="4" t="s">
        <v>31</v>
      </c>
      <c r="C10" s="4">
        <v>14.16</v>
      </c>
      <c r="D10" s="4" t="s">
        <v>32</v>
      </c>
      <c r="E10" s="4">
        <v>184.61</v>
      </c>
      <c r="F10" s="4">
        <f t="shared" si="0"/>
        <v>2614.0776000000001</v>
      </c>
    </row>
    <row r="11" spans="1:6">
      <c r="A11" s="3">
        <v>7</v>
      </c>
      <c r="B11" s="4" t="s">
        <v>33</v>
      </c>
      <c r="C11" s="4"/>
      <c r="D11" s="4"/>
      <c r="E11" s="4"/>
      <c r="F11" s="4"/>
    </row>
    <row r="12" spans="1:6">
      <c r="A12" s="8" t="s">
        <v>34</v>
      </c>
      <c r="B12" s="4" t="s">
        <v>35</v>
      </c>
      <c r="C12" s="4">
        <v>21.31</v>
      </c>
      <c r="D12" s="4" t="s">
        <v>16</v>
      </c>
      <c r="E12" s="4">
        <v>893.67</v>
      </c>
      <c r="F12" s="4">
        <f t="shared" ref="F12:F16" si="1">C12*E12</f>
        <v>19044.107699999997</v>
      </c>
    </row>
    <row r="13" spans="1:6">
      <c r="A13" s="8" t="s">
        <v>36</v>
      </c>
      <c r="B13" s="4" t="s">
        <v>65</v>
      </c>
      <c r="C13" s="4">
        <v>35.4</v>
      </c>
      <c r="D13" s="4" t="s">
        <v>16</v>
      </c>
      <c r="E13" s="4">
        <v>378.69</v>
      </c>
      <c r="F13" s="4">
        <f t="shared" si="1"/>
        <v>13405.626</v>
      </c>
    </row>
    <row r="14" spans="1:6">
      <c r="A14" s="8" t="s">
        <v>38</v>
      </c>
      <c r="B14" s="4" t="s">
        <v>66</v>
      </c>
      <c r="C14" s="4">
        <v>59</v>
      </c>
      <c r="D14" s="4" t="s">
        <v>16</v>
      </c>
      <c r="E14" s="4">
        <v>819.59</v>
      </c>
      <c r="F14" s="4">
        <f t="shared" si="1"/>
        <v>48355.810000000005</v>
      </c>
    </row>
    <row r="15" spans="1:6">
      <c r="A15" s="8" t="s">
        <v>40</v>
      </c>
      <c r="B15" s="4" t="s">
        <v>67</v>
      </c>
      <c r="C15" s="4">
        <v>42.62</v>
      </c>
      <c r="D15" s="4" t="s">
        <v>16</v>
      </c>
      <c r="E15" s="4">
        <v>496.4</v>
      </c>
      <c r="F15" s="4">
        <f t="shared" si="1"/>
        <v>21156.567999999999</v>
      </c>
    </row>
    <row r="16" spans="1:6">
      <c r="A16" s="8" t="s">
        <v>42</v>
      </c>
      <c r="B16" s="4" t="s">
        <v>43</v>
      </c>
      <c r="C16" s="4">
        <v>106.2</v>
      </c>
      <c r="D16" s="4" t="s">
        <v>16</v>
      </c>
      <c r="E16" s="4">
        <v>177.1</v>
      </c>
      <c r="F16" s="4">
        <f t="shared" si="1"/>
        <v>18808.02</v>
      </c>
    </row>
    <row r="17" spans="1:6">
      <c r="A17" s="4"/>
      <c r="B17" s="4"/>
      <c r="C17" s="4"/>
      <c r="D17" s="4"/>
      <c r="E17" s="4" t="s">
        <v>44</v>
      </c>
      <c r="F17" s="4">
        <f>SUM(F5:F16)</f>
        <v>481784.33490000002</v>
      </c>
    </row>
    <row r="18" spans="1:6" ht="30">
      <c r="A18" s="8"/>
      <c r="B18" s="9"/>
      <c r="C18" s="10"/>
      <c r="D18" s="3"/>
      <c r="E18" s="4" t="s">
        <v>45</v>
      </c>
      <c r="F18" s="4">
        <f>F17*12/100</f>
        <v>57814.120188000001</v>
      </c>
    </row>
    <row r="19" spans="1:6">
      <c r="A19" s="8"/>
      <c r="B19" s="9"/>
      <c r="C19" s="10"/>
      <c r="D19" s="3"/>
      <c r="E19" s="4"/>
      <c r="F19" s="4">
        <f>F18+F17</f>
        <v>539598.45508800005</v>
      </c>
    </row>
    <row r="20" spans="1:6" ht="30">
      <c r="A20" s="8"/>
      <c r="B20" s="9"/>
      <c r="C20" s="10"/>
      <c r="D20" s="3"/>
      <c r="E20" s="4" t="s">
        <v>46</v>
      </c>
      <c r="F20" s="4">
        <f>F19*1/100</f>
        <v>5395.9845508800008</v>
      </c>
    </row>
    <row r="21" spans="1:6">
      <c r="A21" s="8"/>
      <c r="B21" s="9"/>
      <c r="C21" s="10"/>
      <c r="D21" s="3"/>
      <c r="E21" s="4" t="s">
        <v>44</v>
      </c>
      <c r="F21" s="4">
        <f>F20+F19</f>
        <v>544994.43963888008</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2"/>
    <col min="2" max="2" width="45.28515625" style="13" customWidth="1"/>
    <col min="3" max="3" width="9.28515625" style="1" customWidth="1"/>
    <col min="4" max="4" width="9.140625" style="14"/>
    <col min="5" max="5" width="9.7109375" style="1" bestFit="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62.25" customHeight="1">
      <c r="A3" s="45" t="s">
        <v>72</v>
      </c>
      <c r="B3" s="45"/>
      <c r="C3" s="45"/>
      <c r="D3" s="45"/>
      <c r="E3" s="45"/>
      <c r="F3" s="45"/>
    </row>
    <row r="4" spans="1:6">
      <c r="A4" s="2" t="s">
        <v>3</v>
      </c>
      <c r="B4" s="2" t="s">
        <v>4</v>
      </c>
      <c r="C4" s="2" t="s">
        <v>5</v>
      </c>
      <c r="D4" s="2" t="s">
        <v>6</v>
      </c>
      <c r="E4" s="2" t="s">
        <v>7</v>
      </c>
      <c r="F4" s="2" t="s">
        <v>8</v>
      </c>
    </row>
    <row r="5" spans="1:6" ht="30">
      <c r="A5" s="6">
        <v>1</v>
      </c>
      <c r="B5" s="4" t="s">
        <v>9</v>
      </c>
      <c r="C5" s="4">
        <v>4</v>
      </c>
      <c r="D5" s="4" t="s">
        <v>10</v>
      </c>
      <c r="E5" s="4">
        <v>330.4</v>
      </c>
      <c r="F5" s="4">
        <f>C5*E5</f>
        <v>1321.6</v>
      </c>
    </row>
    <row r="6" spans="1:6" ht="120">
      <c r="A6" s="6" t="s">
        <v>69</v>
      </c>
      <c r="B6" s="4" t="s">
        <v>15</v>
      </c>
      <c r="C6" s="4">
        <v>50.98</v>
      </c>
      <c r="D6" s="4" t="s">
        <v>16</v>
      </c>
      <c r="E6" s="4">
        <v>153.84</v>
      </c>
      <c r="F6" s="4">
        <f t="shared" ref="F6:F10" si="0">C6*E6</f>
        <v>7842.7631999999994</v>
      </c>
    </row>
    <row r="7" spans="1:6" ht="105">
      <c r="A7" s="4" t="s">
        <v>70</v>
      </c>
      <c r="B7" s="4" t="s">
        <v>18</v>
      </c>
      <c r="C7" s="4">
        <v>16.989999999999998</v>
      </c>
      <c r="D7" s="4" t="s">
        <v>16</v>
      </c>
      <c r="E7" s="4">
        <v>415.58</v>
      </c>
      <c r="F7" s="4">
        <f t="shared" si="0"/>
        <v>7060.7041999999992</v>
      </c>
    </row>
    <row r="8" spans="1:6" ht="90">
      <c r="A8" s="4" t="s">
        <v>59</v>
      </c>
      <c r="B8" s="4" t="s">
        <v>20</v>
      </c>
      <c r="C8" s="4">
        <v>28.32</v>
      </c>
      <c r="D8" s="4" t="s">
        <v>16</v>
      </c>
      <c r="E8" s="4">
        <v>1438.96</v>
      </c>
      <c r="F8" s="4">
        <f t="shared" si="0"/>
        <v>40751.347200000004</v>
      </c>
    </row>
    <row r="9" spans="1:6" ht="135">
      <c r="A9" s="4" t="s">
        <v>71</v>
      </c>
      <c r="B9" s="4" t="s">
        <v>50</v>
      </c>
      <c r="C9" s="4">
        <v>80.709999999999994</v>
      </c>
      <c r="D9" s="4" t="s">
        <v>16</v>
      </c>
      <c r="E9" s="4">
        <v>4858.76</v>
      </c>
      <c r="F9" s="4">
        <f t="shared" si="0"/>
        <v>392150.5196</v>
      </c>
    </row>
    <row r="10" spans="1:6" ht="45">
      <c r="A10" s="4" t="s">
        <v>61</v>
      </c>
      <c r="B10" s="4" t="s">
        <v>31</v>
      </c>
      <c r="C10" s="4">
        <v>49.26</v>
      </c>
      <c r="D10" s="4" t="s">
        <v>32</v>
      </c>
      <c r="E10" s="4">
        <v>184.61</v>
      </c>
      <c r="F10" s="4">
        <f t="shared" si="0"/>
        <v>9093.8886000000002</v>
      </c>
    </row>
    <row r="11" spans="1:6">
      <c r="A11" s="3">
        <v>7</v>
      </c>
      <c r="B11" s="4" t="s">
        <v>33</v>
      </c>
      <c r="C11" s="4"/>
      <c r="D11" s="4"/>
      <c r="E11" s="4"/>
      <c r="F11" s="4"/>
    </row>
    <row r="12" spans="1:6">
      <c r="A12" s="8" t="s">
        <v>34</v>
      </c>
      <c r="B12" s="4" t="s">
        <v>35</v>
      </c>
      <c r="C12" s="4">
        <v>34.71</v>
      </c>
      <c r="D12" s="4" t="s">
        <v>16</v>
      </c>
      <c r="E12" s="4">
        <v>893.67</v>
      </c>
      <c r="F12" s="4">
        <f t="shared" ref="F12:F16" si="1">C12*E12</f>
        <v>31019.2857</v>
      </c>
    </row>
    <row r="13" spans="1:6">
      <c r="A13" s="8" t="s">
        <v>36</v>
      </c>
      <c r="B13" s="4" t="s">
        <v>65</v>
      </c>
      <c r="C13" s="4">
        <v>16.989999999999998</v>
      </c>
      <c r="D13" s="4" t="s">
        <v>16</v>
      </c>
      <c r="E13" s="4">
        <v>378.69</v>
      </c>
      <c r="F13" s="4">
        <f t="shared" si="1"/>
        <v>6433.9430999999995</v>
      </c>
    </row>
    <row r="14" spans="1:6">
      <c r="A14" s="8" t="s">
        <v>38</v>
      </c>
      <c r="B14" s="4" t="s">
        <v>66</v>
      </c>
      <c r="C14" s="4">
        <v>28.32</v>
      </c>
      <c r="D14" s="4" t="s">
        <v>16</v>
      </c>
      <c r="E14" s="4">
        <v>819.59</v>
      </c>
      <c r="F14" s="4">
        <f t="shared" si="1"/>
        <v>23210.788800000002</v>
      </c>
    </row>
    <row r="15" spans="1:6">
      <c r="A15" s="8" t="s">
        <v>40</v>
      </c>
      <c r="B15" s="4" t="s">
        <v>67</v>
      </c>
      <c r="C15" s="4">
        <v>69.41</v>
      </c>
      <c r="D15" s="4" t="s">
        <v>16</v>
      </c>
      <c r="E15" s="4">
        <v>496.4</v>
      </c>
      <c r="F15" s="4">
        <f t="shared" si="1"/>
        <v>34455.123999999996</v>
      </c>
    </row>
    <row r="16" spans="1:6">
      <c r="A16" s="8" t="s">
        <v>42</v>
      </c>
      <c r="B16" s="4" t="s">
        <v>43</v>
      </c>
      <c r="C16" s="4">
        <v>50.98</v>
      </c>
      <c r="D16" s="4" t="s">
        <v>16</v>
      </c>
      <c r="E16" s="4">
        <v>177.1</v>
      </c>
      <c r="F16" s="4">
        <f t="shared" si="1"/>
        <v>9028.5579999999991</v>
      </c>
    </row>
    <row r="17" spans="1:6">
      <c r="A17" s="4"/>
      <c r="B17" s="4"/>
      <c r="C17" s="4"/>
      <c r="D17" s="4"/>
      <c r="E17" s="4" t="s">
        <v>44</v>
      </c>
      <c r="F17" s="4">
        <f>SUM(F5:F16)</f>
        <v>562368.5223999999</v>
      </c>
    </row>
    <row r="18" spans="1:6" ht="30">
      <c r="A18" s="8"/>
      <c r="B18" s="9"/>
      <c r="C18" s="10"/>
      <c r="D18" s="3"/>
      <c r="E18" s="4" t="s">
        <v>45</v>
      </c>
      <c r="F18" s="4">
        <f>F17*12/100</f>
        <v>67484.222687999994</v>
      </c>
    </row>
    <row r="19" spans="1:6">
      <c r="A19" s="8"/>
      <c r="B19" s="9"/>
      <c r="C19" s="10"/>
      <c r="D19" s="3"/>
      <c r="E19" s="4"/>
      <c r="F19" s="4">
        <f>F18+F17</f>
        <v>629852.74508799985</v>
      </c>
    </row>
    <row r="20" spans="1:6" ht="30">
      <c r="A20" s="8"/>
      <c r="B20" s="9"/>
      <c r="C20" s="10"/>
      <c r="D20" s="3"/>
      <c r="E20" s="4" t="s">
        <v>46</v>
      </c>
      <c r="F20" s="4">
        <f>F19*1/100</f>
        <v>6298.5274508799985</v>
      </c>
    </row>
    <row r="21" spans="1:6">
      <c r="A21" s="8"/>
      <c r="B21" s="9"/>
      <c r="C21" s="10"/>
      <c r="D21" s="3"/>
      <c r="E21" s="4" t="s">
        <v>44</v>
      </c>
      <c r="F21" s="4">
        <f>F20+F19</f>
        <v>636151.27253887989</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5"/>
  <sheetViews>
    <sheetView workbookViewId="0">
      <selection activeCell="D8" sqref="D8"/>
    </sheetView>
  </sheetViews>
  <sheetFormatPr defaultRowHeight="15"/>
  <cols>
    <col min="1" max="1" width="11.42578125" style="12" customWidth="1"/>
    <col min="2" max="2" width="42.85546875" style="13" customWidth="1"/>
    <col min="3" max="3" width="9.140625" style="1"/>
    <col min="4" max="4" width="9.140625" style="14"/>
    <col min="5" max="5" width="9.140625" style="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59.25" customHeight="1">
      <c r="A3" s="45" t="s">
        <v>73</v>
      </c>
      <c r="B3" s="45"/>
      <c r="C3" s="45"/>
      <c r="D3" s="45"/>
      <c r="E3" s="45"/>
      <c r="F3" s="45"/>
    </row>
    <row r="4" spans="1:6">
      <c r="A4" s="2" t="s">
        <v>3</v>
      </c>
      <c r="B4" s="2" t="s">
        <v>4</v>
      </c>
      <c r="C4" s="2" t="s">
        <v>5</v>
      </c>
      <c r="D4" s="2" t="s">
        <v>6</v>
      </c>
      <c r="E4" s="2" t="s">
        <v>7</v>
      </c>
      <c r="F4" s="2" t="s">
        <v>8</v>
      </c>
    </row>
    <row r="5" spans="1:6" ht="120">
      <c r="A5" s="6" t="s">
        <v>55</v>
      </c>
      <c r="B5" s="4" t="s">
        <v>15</v>
      </c>
      <c r="C5" s="7">
        <v>15.12</v>
      </c>
      <c r="D5" s="3" t="s">
        <v>16</v>
      </c>
      <c r="E5" s="7">
        <v>153.84</v>
      </c>
      <c r="F5" s="4">
        <f t="shared" ref="F5:F14" si="0">C5*E5</f>
        <v>2326.0607999999997</v>
      </c>
    </row>
    <row r="6" spans="1:6" ht="30">
      <c r="A6" s="4" t="s">
        <v>56</v>
      </c>
      <c r="B6" s="4" t="s">
        <v>57</v>
      </c>
      <c r="C6" s="4">
        <v>5.0999999999999996</v>
      </c>
      <c r="D6" s="4" t="s">
        <v>13</v>
      </c>
      <c r="E6" s="4">
        <v>878.79</v>
      </c>
      <c r="F6" s="4">
        <f>ROUND(E6*C6,2)</f>
        <v>4481.83</v>
      </c>
    </row>
    <row r="7" spans="1:6" ht="60">
      <c r="A7" s="6" t="s">
        <v>58</v>
      </c>
      <c r="B7" s="4" t="s">
        <v>22</v>
      </c>
      <c r="C7" s="7">
        <v>6.8</v>
      </c>
      <c r="D7" s="8" t="s">
        <v>16</v>
      </c>
      <c r="E7" s="7">
        <v>5891.97</v>
      </c>
      <c r="F7" s="4">
        <f t="shared" si="0"/>
        <v>40065.396000000001</v>
      </c>
    </row>
    <row r="8" spans="1:6" ht="90">
      <c r="A8" s="6" t="s">
        <v>59</v>
      </c>
      <c r="B8" s="4" t="s">
        <v>20</v>
      </c>
      <c r="C8" s="4">
        <v>2.3199999999999998</v>
      </c>
      <c r="D8" s="4" t="s">
        <v>16</v>
      </c>
      <c r="E8" s="4">
        <v>1438.96</v>
      </c>
      <c r="F8" s="4">
        <f t="shared" si="0"/>
        <v>3338.3871999999997</v>
      </c>
    </row>
    <row r="9" spans="1:6" ht="105">
      <c r="A9" s="4" t="s">
        <v>60</v>
      </c>
      <c r="B9" s="4" t="s">
        <v>18</v>
      </c>
      <c r="C9" s="4">
        <v>2.27</v>
      </c>
      <c r="D9" s="4" t="s">
        <v>16</v>
      </c>
      <c r="E9" s="4">
        <v>415.58</v>
      </c>
      <c r="F9" s="4">
        <f t="shared" si="0"/>
        <v>943.36659999999995</v>
      </c>
    </row>
    <row r="10" spans="1:6" ht="45">
      <c r="A10" s="6" t="s">
        <v>61</v>
      </c>
      <c r="B10" s="16" t="s">
        <v>31</v>
      </c>
      <c r="C10" s="7">
        <v>103.16</v>
      </c>
      <c r="D10" s="6" t="s">
        <v>32</v>
      </c>
      <c r="E10" s="7">
        <v>184.61</v>
      </c>
      <c r="F10" s="4">
        <f t="shared" si="0"/>
        <v>19044.367600000001</v>
      </c>
    </row>
    <row r="11" spans="1:6" ht="150">
      <c r="A11" s="4" t="s">
        <v>62</v>
      </c>
      <c r="B11" s="4" t="s">
        <v>50</v>
      </c>
      <c r="C11" s="4">
        <v>14.02</v>
      </c>
      <c r="D11" s="4" t="s">
        <v>16</v>
      </c>
      <c r="E11" s="4">
        <v>4858.76</v>
      </c>
      <c r="F11" s="4">
        <f t="shared" si="0"/>
        <v>68119.815199999997</v>
      </c>
    </row>
    <row r="12" spans="1:6" ht="105">
      <c r="A12" s="6" t="s">
        <v>63</v>
      </c>
      <c r="B12" s="4" t="s">
        <v>24</v>
      </c>
      <c r="C12" s="7">
        <v>4.53</v>
      </c>
      <c r="D12" s="3" t="s">
        <v>16</v>
      </c>
      <c r="E12" s="7">
        <v>6092.63</v>
      </c>
      <c r="F12" s="4">
        <f t="shared" si="0"/>
        <v>27599.6139</v>
      </c>
    </row>
    <row r="13" spans="1:6" ht="120">
      <c r="A13" s="4" t="s">
        <v>28</v>
      </c>
      <c r="B13" s="4" t="s">
        <v>29</v>
      </c>
      <c r="C13" s="4">
        <v>0.85</v>
      </c>
      <c r="D13" s="4" t="s">
        <v>27</v>
      </c>
      <c r="E13" s="4">
        <v>77259.94</v>
      </c>
      <c r="F13" s="4">
        <f t="shared" si="0"/>
        <v>65670.948999999993</v>
      </c>
    </row>
    <row r="14" spans="1:6" ht="120">
      <c r="A14" s="4" t="s">
        <v>64</v>
      </c>
      <c r="B14" s="4" t="s">
        <v>26</v>
      </c>
      <c r="C14" s="4">
        <v>0.69</v>
      </c>
      <c r="D14" s="4" t="s">
        <v>27</v>
      </c>
      <c r="E14" s="4">
        <v>79086.94</v>
      </c>
      <c r="F14" s="4">
        <f t="shared" si="0"/>
        <v>54569.988599999997</v>
      </c>
    </row>
    <row r="15" spans="1:6">
      <c r="A15" s="8">
        <v>11</v>
      </c>
      <c r="B15" s="9" t="s">
        <v>33</v>
      </c>
      <c r="C15" s="10"/>
      <c r="D15" s="3"/>
      <c r="E15" s="10"/>
      <c r="F15" s="4"/>
    </row>
    <row r="16" spans="1:6">
      <c r="A16" s="8" t="s">
        <v>34</v>
      </c>
      <c r="B16" s="4" t="s">
        <v>35</v>
      </c>
      <c r="C16" s="4">
        <v>12.85</v>
      </c>
      <c r="D16" s="4" t="s">
        <v>16</v>
      </c>
      <c r="E16" s="4">
        <v>893.67</v>
      </c>
      <c r="F16" s="4">
        <f t="shared" ref="F16:F20" si="1">C16*E16</f>
        <v>11483.6595</v>
      </c>
    </row>
    <row r="17" spans="1:6">
      <c r="A17" s="8" t="s">
        <v>36</v>
      </c>
      <c r="B17" s="4" t="s">
        <v>65</v>
      </c>
      <c r="C17" s="4">
        <v>2.27</v>
      </c>
      <c r="D17" s="4" t="s">
        <v>16</v>
      </c>
      <c r="E17" s="4">
        <v>378.69</v>
      </c>
      <c r="F17" s="4">
        <f t="shared" si="1"/>
        <v>859.62630000000001</v>
      </c>
    </row>
    <row r="18" spans="1:6">
      <c r="A18" s="8" t="s">
        <v>38</v>
      </c>
      <c r="B18" s="4" t="s">
        <v>66</v>
      </c>
      <c r="C18" s="4">
        <v>2.3199999999999998</v>
      </c>
      <c r="D18" s="4" t="s">
        <v>16</v>
      </c>
      <c r="E18" s="4">
        <v>819.59</v>
      </c>
      <c r="F18" s="4">
        <f t="shared" si="1"/>
        <v>1901.4487999999999</v>
      </c>
    </row>
    <row r="19" spans="1:6">
      <c r="A19" s="8" t="s">
        <v>40</v>
      </c>
      <c r="B19" s="4" t="s">
        <v>67</v>
      </c>
      <c r="C19" s="4">
        <v>25.7</v>
      </c>
      <c r="D19" s="4" t="s">
        <v>16</v>
      </c>
      <c r="E19" s="4">
        <v>496.4</v>
      </c>
      <c r="F19" s="4">
        <f t="shared" si="1"/>
        <v>12757.48</v>
      </c>
    </row>
    <row r="20" spans="1:6">
      <c r="A20" s="8" t="s">
        <v>42</v>
      </c>
      <c r="B20" s="4" t="s">
        <v>43</v>
      </c>
      <c r="C20" s="4">
        <v>15.12</v>
      </c>
      <c r="D20" s="4" t="s">
        <v>16</v>
      </c>
      <c r="E20" s="4">
        <v>177.1</v>
      </c>
      <c r="F20" s="4">
        <f t="shared" si="1"/>
        <v>2677.752</v>
      </c>
    </row>
    <row r="21" spans="1:6">
      <c r="A21" s="8"/>
      <c r="B21" s="9"/>
      <c r="C21" s="10"/>
      <c r="D21" s="3"/>
      <c r="E21" s="10" t="s">
        <v>44</v>
      </c>
      <c r="F21" s="7">
        <f>SUM(F5:F20)</f>
        <v>315839.7415</v>
      </c>
    </row>
    <row r="22" spans="1:6" ht="30">
      <c r="A22" s="8"/>
      <c r="B22" s="9"/>
      <c r="C22" s="10"/>
      <c r="D22" s="3"/>
      <c r="E22" s="4" t="s">
        <v>45</v>
      </c>
      <c r="F22" s="4">
        <f>F21*12/100</f>
        <v>37900.768980000001</v>
      </c>
    </row>
    <row r="23" spans="1:6">
      <c r="A23" s="8"/>
      <c r="B23" s="9"/>
      <c r="C23" s="10"/>
      <c r="D23" s="3"/>
      <c r="E23" s="4"/>
      <c r="F23" s="4">
        <f>F22+F21</f>
        <v>353740.51048</v>
      </c>
    </row>
    <row r="24" spans="1:6" ht="30">
      <c r="A24" s="8"/>
      <c r="B24" s="9"/>
      <c r="C24" s="10"/>
      <c r="D24" s="3"/>
      <c r="E24" s="4" t="s">
        <v>46</v>
      </c>
      <c r="F24" s="4">
        <f>F23*1/100</f>
        <v>3537.4051048000001</v>
      </c>
    </row>
    <row r="25" spans="1:6">
      <c r="A25" s="8"/>
      <c r="B25" s="9"/>
      <c r="C25" s="10"/>
      <c r="D25" s="3"/>
      <c r="E25" s="4" t="s">
        <v>44</v>
      </c>
      <c r="F25" s="4">
        <f>F24+F23</f>
        <v>357277.91558480001</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1"/>
  <sheetViews>
    <sheetView topLeftCell="A10" workbookViewId="0">
      <selection activeCell="F21" sqref="F21"/>
    </sheetView>
  </sheetViews>
  <sheetFormatPr defaultRowHeight="15"/>
  <cols>
    <col min="1" max="1" width="9.140625" style="12"/>
    <col min="2" max="2" width="45.28515625" style="13" customWidth="1"/>
    <col min="3" max="3" width="9.28515625" style="1" customWidth="1"/>
    <col min="4" max="4" width="9.140625" style="14"/>
    <col min="5" max="5" width="9.7109375" style="1" bestFit="1" customWidth="1"/>
    <col min="6" max="6" width="16.42578125" style="15" customWidth="1"/>
    <col min="7" max="16384" width="9.140625" style="1"/>
  </cols>
  <sheetData>
    <row r="1" spans="1:6" ht="18.75">
      <c r="A1" s="41" t="s">
        <v>0</v>
      </c>
      <c r="B1" s="41"/>
      <c r="C1" s="41"/>
      <c r="D1" s="41"/>
      <c r="E1" s="41"/>
      <c r="F1" s="41"/>
    </row>
    <row r="2" spans="1:6" ht="18.75">
      <c r="A2" s="41" t="s">
        <v>1</v>
      </c>
      <c r="B2" s="41"/>
      <c r="C2" s="41"/>
      <c r="D2" s="41"/>
      <c r="E2" s="41"/>
      <c r="F2" s="41"/>
    </row>
    <row r="3" spans="1:6" ht="62.25" customHeight="1">
      <c r="A3" s="42" t="s">
        <v>74</v>
      </c>
      <c r="B3" s="43"/>
      <c r="C3" s="43"/>
      <c r="D3" s="43"/>
      <c r="E3" s="43"/>
      <c r="F3" s="44"/>
    </row>
    <row r="4" spans="1:6">
      <c r="A4" s="2" t="s">
        <v>3</v>
      </c>
      <c r="B4" s="2" t="s">
        <v>4</v>
      </c>
      <c r="C4" s="2" t="s">
        <v>5</v>
      </c>
      <c r="D4" s="2" t="s">
        <v>6</v>
      </c>
      <c r="E4" s="2" t="s">
        <v>7</v>
      </c>
      <c r="F4" s="2" t="s">
        <v>8</v>
      </c>
    </row>
    <row r="5" spans="1:6" ht="30">
      <c r="A5" s="6">
        <v>1</v>
      </c>
      <c r="B5" s="4" t="s">
        <v>9</v>
      </c>
      <c r="C5" s="4">
        <v>5</v>
      </c>
      <c r="D5" s="4" t="s">
        <v>10</v>
      </c>
      <c r="E5" s="4">
        <v>330.4</v>
      </c>
      <c r="F5" s="4">
        <f>C5*E5</f>
        <v>1652</v>
      </c>
    </row>
    <row r="6" spans="1:6" ht="120">
      <c r="A6" s="6" t="s">
        <v>69</v>
      </c>
      <c r="B6" s="4" t="s">
        <v>15</v>
      </c>
      <c r="C6" s="4">
        <v>84.96</v>
      </c>
      <c r="D6" s="4" t="s">
        <v>16</v>
      </c>
      <c r="E6" s="4">
        <v>153.84</v>
      </c>
      <c r="F6" s="4">
        <f t="shared" ref="F6:F10" si="0">C6*E6</f>
        <v>13070.2464</v>
      </c>
    </row>
    <row r="7" spans="1:6" ht="105">
      <c r="A7" s="4" t="s">
        <v>70</v>
      </c>
      <c r="B7" s="4" t="s">
        <v>18</v>
      </c>
      <c r="C7" s="4">
        <v>28.32</v>
      </c>
      <c r="D7" s="4" t="s">
        <v>16</v>
      </c>
      <c r="E7" s="4">
        <v>415.58</v>
      </c>
      <c r="F7" s="4">
        <f t="shared" si="0"/>
        <v>11769.2256</v>
      </c>
    </row>
    <row r="8" spans="1:6" ht="90">
      <c r="A8" s="4" t="s">
        <v>59</v>
      </c>
      <c r="B8" s="4" t="s">
        <v>20</v>
      </c>
      <c r="C8" s="4">
        <v>58.06</v>
      </c>
      <c r="D8" s="4" t="s">
        <v>16</v>
      </c>
      <c r="E8" s="4">
        <v>1438.96</v>
      </c>
      <c r="F8" s="4">
        <f t="shared" si="0"/>
        <v>83546.017600000006</v>
      </c>
    </row>
    <row r="9" spans="1:6" ht="135">
      <c r="A9" s="4" t="s">
        <v>71</v>
      </c>
      <c r="B9" s="4" t="s">
        <v>50</v>
      </c>
      <c r="C9" s="4">
        <v>70.8</v>
      </c>
      <c r="D9" s="4" t="s">
        <v>16</v>
      </c>
      <c r="E9" s="4">
        <v>4858.76</v>
      </c>
      <c r="F9" s="4">
        <f t="shared" si="0"/>
        <v>344000.20799999998</v>
      </c>
    </row>
    <row r="10" spans="1:6" ht="45">
      <c r="A10" s="4" t="s">
        <v>61</v>
      </c>
      <c r="B10" s="4" t="s">
        <v>31</v>
      </c>
      <c r="C10" s="4">
        <v>32.53</v>
      </c>
      <c r="D10" s="4" t="s">
        <v>32</v>
      </c>
      <c r="E10" s="4">
        <v>184.61</v>
      </c>
      <c r="F10" s="4">
        <f t="shared" si="0"/>
        <v>6005.3633000000009</v>
      </c>
    </row>
    <row r="11" spans="1:6">
      <c r="A11" s="3">
        <v>7</v>
      </c>
      <c r="B11" s="4" t="s">
        <v>33</v>
      </c>
      <c r="C11" s="4"/>
      <c r="D11" s="4"/>
      <c r="E11" s="4"/>
      <c r="F11" s="4"/>
    </row>
    <row r="12" spans="1:6">
      <c r="A12" s="8" t="s">
        <v>34</v>
      </c>
      <c r="B12" s="4" t="s">
        <v>35</v>
      </c>
      <c r="C12" s="4">
        <v>30.44</v>
      </c>
      <c r="D12" s="4" t="s">
        <v>16</v>
      </c>
      <c r="E12" s="4">
        <v>893.67</v>
      </c>
      <c r="F12" s="4">
        <f t="shared" ref="F12:F16" si="1">C12*E12</f>
        <v>27203.3148</v>
      </c>
    </row>
    <row r="13" spans="1:6">
      <c r="A13" s="8" t="s">
        <v>36</v>
      </c>
      <c r="B13" s="4" t="s">
        <v>65</v>
      </c>
      <c r="C13" s="4">
        <v>28.32</v>
      </c>
      <c r="D13" s="4" t="s">
        <v>16</v>
      </c>
      <c r="E13" s="4">
        <v>378.69</v>
      </c>
      <c r="F13" s="4">
        <f t="shared" si="1"/>
        <v>10724.5008</v>
      </c>
    </row>
    <row r="14" spans="1:6">
      <c r="A14" s="8" t="s">
        <v>38</v>
      </c>
      <c r="B14" s="4" t="s">
        <v>66</v>
      </c>
      <c r="C14" s="4">
        <v>58.06</v>
      </c>
      <c r="D14" s="4" t="s">
        <v>16</v>
      </c>
      <c r="E14" s="4">
        <v>819.59</v>
      </c>
      <c r="F14" s="4">
        <f t="shared" si="1"/>
        <v>47585.395400000001</v>
      </c>
    </row>
    <row r="15" spans="1:6">
      <c r="A15" s="8" t="s">
        <v>40</v>
      </c>
      <c r="B15" s="4" t="s">
        <v>67</v>
      </c>
      <c r="C15" s="4">
        <v>60.89</v>
      </c>
      <c r="D15" s="4" t="s">
        <v>16</v>
      </c>
      <c r="E15" s="4">
        <v>496.4</v>
      </c>
      <c r="F15" s="4">
        <f t="shared" si="1"/>
        <v>30225.795999999998</v>
      </c>
    </row>
    <row r="16" spans="1:6">
      <c r="A16" s="8" t="s">
        <v>42</v>
      </c>
      <c r="B16" s="4" t="s">
        <v>43</v>
      </c>
      <c r="C16" s="4">
        <v>84.96</v>
      </c>
      <c r="D16" s="4" t="s">
        <v>16</v>
      </c>
      <c r="E16" s="4">
        <v>177.1</v>
      </c>
      <c r="F16" s="4">
        <f t="shared" si="1"/>
        <v>15046.415999999999</v>
      </c>
    </row>
    <row r="17" spans="1:6">
      <c r="A17" s="4"/>
      <c r="B17" s="4"/>
      <c r="C17" s="4"/>
      <c r="D17" s="4"/>
      <c r="E17" s="4" t="s">
        <v>44</v>
      </c>
      <c r="F17" s="4">
        <f>SUM(F5:F16)</f>
        <v>590828.48389999988</v>
      </c>
    </row>
    <row r="18" spans="1:6" ht="30">
      <c r="A18" s="8"/>
      <c r="B18" s="9"/>
      <c r="C18" s="10"/>
      <c r="D18" s="3"/>
      <c r="E18" s="4" t="s">
        <v>45</v>
      </c>
      <c r="F18" s="4">
        <f>F17*12/100</f>
        <v>70899.418067999984</v>
      </c>
    </row>
    <row r="19" spans="1:6">
      <c r="A19" s="8"/>
      <c r="B19" s="9"/>
      <c r="C19" s="10"/>
      <c r="D19" s="3"/>
      <c r="E19" s="4"/>
      <c r="F19" s="4">
        <f>F18+F17</f>
        <v>661727.90196799987</v>
      </c>
    </row>
    <row r="20" spans="1:6" ht="30">
      <c r="A20" s="8"/>
      <c r="B20" s="9"/>
      <c r="C20" s="10"/>
      <c r="D20" s="3"/>
      <c r="E20" s="4" t="s">
        <v>46</v>
      </c>
      <c r="F20" s="4">
        <f>F19*1/100</f>
        <v>6617.2790196799988</v>
      </c>
    </row>
    <row r="21" spans="1:6">
      <c r="A21" s="8"/>
      <c r="B21" s="9"/>
      <c r="C21" s="10"/>
      <c r="D21" s="3"/>
      <c r="E21" s="4" t="s">
        <v>44</v>
      </c>
      <c r="F21" s="4">
        <f>F20+F19</f>
        <v>668345.18098767987</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26"/>
  <sheetViews>
    <sheetView workbookViewId="0">
      <selection activeCell="A3" sqref="A3:F3"/>
    </sheetView>
  </sheetViews>
  <sheetFormatPr defaultRowHeight="15"/>
  <cols>
    <col min="1" max="1" width="9.140625" style="12"/>
    <col min="2" max="2" width="42.85546875" style="13" customWidth="1"/>
    <col min="3" max="3" width="9.140625" style="1"/>
    <col min="4" max="4" width="9.140625" style="14"/>
    <col min="5" max="5" width="9.140625" style="1"/>
    <col min="6" max="6" width="16.42578125" style="15" customWidth="1"/>
    <col min="7" max="7" width="0" style="1" hidden="1" customWidth="1"/>
    <col min="8" max="16384" width="9.140625" style="1"/>
  </cols>
  <sheetData>
    <row r="1" spans="1:10" ht="18.75">
      <c r="A1" s="41" t="s">
        <v>0</v>
      </c>
      <c r="B1" s="41"/>
      <c r="C1" s="41"/>
      <c r="D1" s="41"/>
      <c r="E1" s="41"/>
      <c r="F1" s="41"/>
    </row>
    <row r="2" spans="1:10" ht="18.75">
      <c r="A2" s="41" t="s">
        <v>1</v>
      </c>
      <c r="B2" s="41"/>
      <c r="C2" s="41"/>
      <c r="D2" s="41"/>
      <c r="E2" s="41"/>
      <c r="F2" s="41"/>
    </row>
    <row r="3" spans="1:10" ht="55.5" customHeight="1">
      <c r="A3" s="42" t="s">
        <v>75</v>
      </c>
      <c r="B3" s="43"/>
      <c r="C3" s="43"/>
      <c r="D3" s="43"/>
      <c r="E3" s="43"/>
      <c r="F3" s="44"/>
    </row>
    <row r="4" spans="1:10">
      <c r="A4" s="2" t="s">
        <v>3</v>
      </c>
      <c r="B4" s="2" t="s">
        <v>4</v>
      </c>
      <c r="C4" s="2" t="s">
        <v>5</v>
      </c>
      <c r="D4" s="2" t="s">
        <v>6</v>
      </c>
      <c r="E4" s="2" t="s">
        <v>7</v>
      </c>
      <c r="F4" s="2" t="s">
        <v>8</v>
      </c>
    </row>
    <row r="5" spans="1:10" ht="30">
      <c r="A5" s="6">
        <v>1</v>
      </c>
      <c r="B5" s="4" t="s">
        <v>9</v>
      </c>
      <c r="C5" s="4">
        <v>4</v>
      </c>
      <c r="D5" s="4" t="s">
        <v>10</v>
      </c>
      <c r="E5" s="4">
        <v>330.4</v>
      </c>
      <c r="F5" s="4">
        <f>C5*E5</f>
        <v>1321.6</v>
      </c>
    </row>
    <row r="6" spans="1:10" ht="120">
      <c r="A6" s="4" t="s">
        <v>76</v>
      </c>
      <c r="B6" s="4" t="s">
        <v>15</v>
      </c>
      <c r="C6" s="4">
        <v>100.79</v>
      </c>
      <c r="D6" s="4" t="s">
        <v>13</v>
      </c>
      <c r="E6" s="4">
        <v>153.84</v>
      </c>
      <c r="F6" s="4">
        <f>ROUND(E6*C6,2)</f>
        <v>15505.53</v>
      </c>
      <c r="J6" s="1" t="s">
        <v>77</v>
      </c>
    </row>
    <row r="7" spans="1:10" ht="105">
      <c r="A7" s="4" t="s">
        <v>70</v>
      </c>
      <c r="B7" s="4" t="s">
        <v>78</v>
      </c>
      <c r="C7" s="4">
        <v>7.75</v>
      </c>
      <c r="D7" s="4" t="s">
        <v>13</v>
      </c>
      <c r="E7" s="4">
        <v>415.58</v>
      </c>
      <c r="F7" s="4">
        <f t="shared" ref="F7:F21" si="0">ROUND(E7*C7,2)</f>
        <v>3220.75</v>
      </c>
    </row>
    <row r="8" spans="1:10" ht="90">
      <c r="A8" s="4" t="s">
        <v>79</v>
      </c>
      <c r="B8" s="4" t="s">
        <v>80</v>
      </c>
      <c r="C8" s="4">
        <v>12.9</v>
      </c>
      <c r="D8" s="4" t="s">
        <v>13</v>
      </c>
      <c r="E8" s="4">
        <v>1438.96</v>
      </c>
      <c r="F8" s="4">
        <f t="shared" si="0"/>
        <v>18562.580000000002</v>
      </c>
    </row>
    <row r="9" spans="1:10" ht="150">
      <c r="A9" s="4" t="s">
        <v>71</v>
      </c>
      <c r="B9" s="4" t="s">
        <v>50</v>
      </c>
      <c r="C9" s="4">
        <v>11.2</v>
      </c>
      <c r="D9" s="4" t="s">
        <v>16</v>
      </c>
      <c r="E9" s="4">
        <v>4858.76</v>
      </c>
      <c r="F9" s="4">
        <f t="shared" ref="F9" si="1">C9*E9</f>
        <v>54418.112000000001</v>
      </c>
    </row>
    <row r="10" spans="1:10" ht="120">
      <c r="A10" s="4" t="s">
        <v>81</v>
      </c>
      <c r="B10" s="4" t="s">
        <v>82</v>
      </c>
      <c r="C10" s="4">
        <v>31.01</v>
      </c>
      <c r="D10" s="4" t="s">
        <v>13</v>
      </c>
      <c r="E10" s="4">
        <v>2873.96</v>
      </c>
      <c r="F10" s="4">
        <f t="shared" si="0"/>
        <v>89121.5</v>
      </c>
    </row>
    <row r="11" spans="1:10" ht="90">
      <c r="A11" s="4" t="s">
        <v>83</v>
      </c>
      <c r="B11" s="4" t="s">
        <v>84</v>
      </c>
      <c r="C11" s="4">
        <v>214.84</v>
      </c>
      <c r="D11" s="4" t="s">
        <v>85</v>
      </c>
      <c r="E11" s="4">
        <v>293.85000000000002</v>
      </c>
      <c r="F11" s="4">
        <f t="shared" si="0"/>
        <v>63130.73</v>
      </c>
    </row>
    <row r="12" spans="1:10" ht="105">
      <c r="A12" s="4" t="s">
        <v>86</v>
      </c>
      <c r="B12" s="4" t="s">
        <v>24</v>
      </c>
      <c r="C12" s="4">
        <v>9.25</v>
      </c>
      <c r="D12" s="4" t="s">
        <v>16</v>
      </c>
      <c r="E12" s="4">
        <v>6092.63</v>
      </c>
      <c r="F12" s="4">
        <f t="shared" si="0"/>
        <v>56356.83</v>
      </c>
      <c r="G12" s="1">
        <v>137114.37</v>
      </c>
    </row>
    <row r="13" spans="1:10" ht="120">
      <c r="A13" s="4" t="s">
        <v>87</v>
      </c>
      <c r="B13" s="4" t="s">
        <v>29</v>
      </c>
      <c r="C13" s="4">
        <v>0.49</v>
      </c>
      <c r="D13" s="4" t="s">
        <v>88</v>
      </c>
      <c r="E13" s="4">
        <v>77259.94</v>
      </c>
      <c r="F13" s="4">
        <f t="shared" si="0"/>
        <v>37857.370000000003</v>
      </c>
      <c r="G13" s="1">
        <v>107440.57</v>
      </c>
    </row>
    <row r="14" spans="1:10" ht="120">
      <c r="A14" s="4" t="s">
        <v>64</v>
      </c>
      <c r="B14" s="4" t="s">
        <v>26</v>
      </c>
      <c r="C14" s="4">
        <v>0.4</v>
      </c>
      <c r="D14" s="4" t="s">
        <v>27</v>
      </c>
      <c r="E14" s="4">
        <v>79086.94</v>
      </c>
      <c r="F14" s="4">
        <f t="shared" ref="F14:F15" si="2">C14*E14</f>
        <v>31634.776000000002</v>
      </c>
    </row>
    <row r="15" spans="1:10" ht="45">
      <c r="A15" s="4" t="s">
        <v>89</v>
      </c>
      <c r="B15" s="4" t="s">
        <v>31</v>
      </c>
      <c r="C15" s="4">
        <v>237.45</v>
      </c>
      <c r="D15" s="4" t="s">
        <v>32</v>
      </c>
      <c r="E15" s="4">
        <v>184.61</v>
      </c>
      <c r="F15" s="4">
        <f t="shared" si="2"/>
        <v>43835.644500000002</v>
      </c>
    </row>
    <row r="16" spans="1:10">
      <c r="A16" s="3">
        <v>12</v>
      </c>
      <c r="B16" s="4" t="s">
        <v>90</v>
      </c>
      <c r="C16" s="4"/>
      <c r="D16" s="4"/>
      <c r="E16" s="4"/>
      <c r="F16" s="4"/>
    </row>
    <row r="17" spans="1:6">
      <c r="A17" s="4" t="s">
        <v>91</v>
      </c>
      <c r="B17" s="4" t="s">
        <v>35</v>
      </c>
      <c r="C17" s="4">
        <v>24.34</v>
      </c>
      <c r="D17" s="4" t="s">
        <v>16</v>
      </c>
      <c r="E17" s="4">
        <v>893.67</v>
      </c>
      <c r="F17" s="4">
        <f t="shared" si="0"/>
        <v>21751.93</v>
      </c>
    </row>
    <row r="18" spans="1:6">
      <c r="A18" s="4" t="s">
        <v>92</v>
      </c>
      <c r="B18" s="4" t="s">
        <v>65</v>
      </c>
      <c r="C18" s="4">
        <v>7.75</v>
      </c>
      <c r="D18" s="4" t="s">
        <v>16</v>
      </c>
      <c r="E18" s="4">
        <v>378.69</v>
      </c>
      <c r="F18" s="4">
        <f t="shared" si="0"/>
        <v>2934.85</v>
      </c>
    </row>
    <row r="19" spans="1:6">
      <c r="A19" s="4" t="s">
        <v>93</v>
      </c>
      <c r="B19" s="4" t="s">
        <v>66</v>
      </c>
      <c r="C19" s="4">
        <v>43.91</v>
      </c>
      <c r="D19" s="4" t="s">
        <v>16</v>
      </c>
      <c r="E19" s="4">
        <v>819.59</v>
      </c>
      <c r="F19" s="4">
        <f t="shared" si="0"/>
        <v>35988.199999999997</v>
      </c>
    </row>
    <row r="20" spans="1:6">
      <c r="A20" s="4" t="s">
        <v>94</v>
      </c>
      <c r="B20" s="4" t="s">
        <v>67</v>
      </c>
      <c r="C20" s="4">
        <v>17.59</v>
      </c>
      <c r="D20" s="4" t="s">
        <v>16</v>
      </c>
      <c r="E20" s="4">
        <v>496.4</v>
      </c>
      <c r="F20" s="4">
        <f t="shared" si="0"/>
        <v>8731.68</v>
      </c>
    </row>
    <row r="21" spans="1:6">
      <c r="A21" s="4" t="s">
        <v>95</v>
      </c>
      <c r="B21" s="4" t="s">
        <v>43</v>
      </c>
      <c r="C21" s="4">
        <v>100.79</v>
      </c>
      <c r="D21" s="4" t="s">
        <v>16</v>
      </c>
      <c r="E21" s="4">
        <v>177.1</v>
      </c>
      <c r="F21" s="4">
        <f t="shared" si="0"/>
        <v>17849.91</v>
      </c>
    </row>
    <row r="22" spans="1:6">
      <c r="A22" s="4"/>
      <c r="B22" s="4"/>
      <c r="C22" s="4"/>
      <c r="D22" s="4"/>
      <c r="E22" s="4" t="s">
        <v>96</v>
      </c>
      <c r="F22" s="4">
        <f>SUM(F5:F21)</f>
        <v>502221.99249999999</v>
      </c>
    </row>
    <row r="23" spans="1:6" ht="30">
      <c r="A23" s="8"/>
      <c r="B23" s="9"/>
      <c r="C23" s="10"/>
      <c r="D23" s="3"/>
      <c r="E23" s="4" t="s">
        <v>45</v>
      </c>
      <c r="F23" s="4">
        <f>F22*12/100</f>
        <v>60266.6391</v>
      </c>
    </row>
    <row r="24" spans="1:6">
      <c r="A24" s="8"/>
      <c r="B24" s="9"/>
      <c r="C24" s="10"/>
      <c r="D24" s="3"/>
      <c r="E24" s="4"/>
      <c r="F24" s="4">
        <f>F23+F22</f>
        <v>562488.63159999996</v>
      </c>
    </row>
    <row r="25" spans="1:6" ht="30">
      <c r="A25" s="8"/>
      <c r="B25" s="9"/>
      <c r="C25" s="10"/>
      <c r="D25" s="3"/>
      <c r="E25" s="4" t="s">
        <v>46</v>
      </c>
      <c r="F25" s="4">
        <f>F24*1/100</f>
        <v>5624.8863160000001</v>
      </c>
    </row>
    <row r="26" spans="1:6">
      <c r="A26" s="8"/>
      <c r="B26" s="9"/>
      <c r="C26" s="10"/>
      <c r="D26" s="3"/>
      <c r="E26" s="4" t="s">
        <v>47</v>
      </c>
      <c r="F26" s="4">
        <f>F25+F24</f>
        <v>568113.51791599998</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N24"/>
  <sheetViews>
    <sheetView workbookViewId="0">
      <selection activeCell="H4" sqref="H4:H23"/>
    </sheetView>
  </sheetViews>
  <sheetFormatPr defaultRowHeight="15"/>
  <cols>
    <col min="1" max="1" width="7.7109375" customWidth="1"/>
    <col min="2" max="2" width="46.140625" customWidth="1"/>
    <col min="3" max="3" width="9.85546875" hidden="1" customWidth="1"/>
    <col min="4" max="4" width="11.7109375" style="36" hidden="1" customWidth="1"/>
    <col min="5" max="5" width="8.28515625" customWidth="1"/>
    <col min="6" max="6" width="7.42578125" customWidth="1"/>
    <col min="7" max="7" width="9.7109375" customWidth="1"/>
    <col min="8" max="8" width="14.85546875" customWidth="1"/>
  </cols>
  <sheetData>
    <row r="1" spans="1:9" ht="21">
      <c r="A1" s="46" t="s">
        <v>0</v>
      </c>
      <c r="B1" s="46"/>
      <c r="C1" s="46"/>
      <c r="D1" s="46"/>
      <c r="E1" s="46"/>
      <c r="F1" s="46"/>
      <c r="G1" s="46"/>
      <c r="H1" s="46"/>
      <c r="I1" s="18"/>
    </row>
    <row r="2" spans="1:9" ht="28.5" customHeight="1">
      <c r="A2" s="47" t="s">
        <v>147</v>
      </c>
      <c r="B2" s="48"/>
      <c r="C2" s="48"/>
      <c r="D2" s="48"/>
      <c r="E2" s="48"/>
      <c r="F2" s="48"/>
      <c r="G2" s="48"/>
      <c r="H2" s="48"/>
      <c r="I2" s="19"/>
    </row>
    <row r="3" spans="1:9">
      <c r="A3" s="20" t="s">
        <v>127</v>
      </c>
      <c r="B3" s="20" t="s">
        <v>128</v>
      </c>
      <c r="C3" s="21">
        <v>1</v>
      </c>
      <c r="D3" s="21" t="s">
        <v>129</v>
      </c>
      <c r="E3" s="21" t="s">
        <v>130</v>
      </c>
      <c r="F3" s="21" t="s">
        <v>131</v>
      </c>
      <c r="G3" s="21" t="s">
        <v>132</v>
      </c>
      <c r="H3" s="21" t="s">
        <v>129</v>
      </c>
    </row>
    <row r="4" spans="1:9" s="1" customFormat="1" ht="30">
      <c r="A4" s="3">
        <v>1</v>
      </c>
      <c r="B4" s="22" t="s">
        <v>9</v>
      </c>
      <c r="C4" s="23">
        <v>7</v>
      </c>
      <c r="D4" s="23" t="s">
        <v>10</v>
      </c>
      <c r="E4" s="23">
        <v>4</v>
      </c>
      <c r="F4" s="23" t="s">
        <v>133</v>
      </c>
      <c r="G4" s="23">
        <v>330.4</v>
      </c>
      <c r="H4" s="40">
        <f>E4*G4</f>
        <v>1321.6</v>
      </c>
    </row>
    <row r="5" spans="1:9" ht="93" customHeight="1">
      <c r="A5" s="24" t="s">
        <v>134</v>
      </c>
      <c r="B5" s="25" t="s">
        <v>135</v>
      </c>
      <c r="C5" s="26">
        <v>76.400000000000006</v>
      </c>
      <c r="D5" s="27">
        <f>C5*G5</f>
        <v>11753.376000000002</v>
      </c>
      <c r="E5" s="27">
        <v>15.11</v>
      </c>
      <c r="F5" s="26" t="s">
        <v>136</v>
      </c>
      <c r="G5" s="26">
        <v>153.84</v>
      </c>
      <c r="H5" s="40">
        <f t="shared" ref="H5:H18" si="0">E5*G5</f>
        <v>2324.5223999999998</v>
      </c>
    </row>
    <row r="6" spans="1:9" ht="89.25">
      <c r="A6" s="24" t="s">
        <v>70</v>
      </c>
      <c r="B6" s="28" t="s">
        <v>137</v>
      </c>
      <c r="C6" s="26"/>
      <c r="D6" s="26"/>
      <c r="E6" s="27">
        <v>1.1200000000000001</v>
      </c>
      <c r="F6" s="26" t="s">
        <v>136</v>
      </c>
      <c r="G6" s="26">
        <v>415.84</v>
      </c>
      <c r="H6" s="40">
        <f t="shared" si="0"/>
        <v>465.74080000000004</v>
      </c>
    </row>
    <row r="7" spans="1:9" ht="102" customHeight="1">
      <c r="A7" s="24" t="s">
        <v>138</v>
      </c>
      <c r="B7" s="29" t="s">
        <v>139</v>
      </c>
      <c r="C7" s="26"/>
      <c r="D7" s="26"/>
      <c r="E7" s="27">
        <v>1.87</v>
      </c>
      <c r="F7" s="26" t="s">
        <v>136</v>
      </c>
      <c r="G7" s="26">
        <v>1438.96</v>
      </c>
      <c r="H7" s="40">
        <f t="shared" si="0"/>
        <v>2690.8552000000004</v>
      </c>
    </row>
    <row r="8" spans="1:9" ht="114.75">
      <c r="A8" s="24" t="s">
        <v>140</v>
      </c>
      <c r="B8" s="29" t="s">
        <v>141</v>
      </c>
      <c r="C8" s="26"/>
      <c r="D8" s="26"/>
      <c r="E8" s="27">
        <v>2.62</v>
      </c>
      <c r="F8" s="26" t="s">
        <v>136</v>
      </c>
      <c r="G8" s="26">
        <v>4858.76</v>
      </c>
      <c r="H8" s="40">
        <f t="shared" si="0"/>
        <v>12729.951200000001</v>
      </c>
    </row>
    <row r="9" spans="1:9" ht="80.25" customHeight="1" thickBot="1">
      <c r="A9" s="24" t="s">
        <v>142</v>
      </c>
      <c r="B9" s="30" t="s">
        <v>22</v>
      </c>
      <c r="C9" s="31">
        <v>10.199999999999999</v>
      </c>
      <c r="D9" s="31" t="s">
        <v>16</v>
      </c>
      <c r="E9" s="31">
        <v>5.69</v>
      </c>
      <c r="F9" s="26" t="s">
        <v>136</v>
      </c>
      <c r="G9" s="26">
        <v>5891.97</v>
      </c>
      <c r="H9" s="40">
        <f t="shared" si="0"/>
        <v>33525.309300000001</v>
      </c>
    </row>
    <row r="10" spans="1:9" ht="84" customHeight="1" thickBot="1">
      <c r="A10" s="24" t="s">
        <v>124</v>
      </c>
      <c r="B10" s="32" t="s">
        <v>24</v>
      </c>
      <c r="C10" s="33">
        <v>14.74</v>
      </c>
      <c r="D10" s="32" t="s">
        <v>16</v>
      </c>
      <c r="E10" s="31">
        <v>3.01</v>
      </c>
      <c r="F10" s="26" t="s">
        <v>136</v>
      </c>
      <c r="G10" s="26">
        <v>6092.63</v>
      </c>
      <c r="H10" s="40">
        <f t="shared" si="0"/>
        <v>18338.816299999999</v>
      </c>
    </row>
    <row r="11" spans="1:9" ht="45" customHeight="1" thickBot="1">
      <c r="A11" s="37" t="s">
        <v>143</v>
      </c>
      <c r="B11" s="34" t="s">
        <v>26</v>
      </c>
      <c r="C11" s="33">
        <v>0.79</v>
      </c>
      <c r="D11" s="34" t="s">
        <v>27</v>
      </c>
      <c r="E11" s="31">
        <v>0.84</v>
      </c>
      <c r="F11" s="30" t="s">
        <v>27</v>
      </c>
      <c r="G11" s="31">
        <v>77259.94</v>
      </c>
      <c r="H11" s="40">
        <f t="shared" si="0"/>
        <v>64898.349600000001</v>
      </c>
    </row>
    <row r="12" spans="1:9" ht="45" customHeight="1">
      <c r="A12" s="24" t="s">
        <v>144</v>
      </c>
      <c r="B12" s="29" t="s">
        <v>31</v>
      </c>
      <c r="C12" s="26"/>
      <c r="D12" s="26"/>
      <c r="E12" s="27">
        <v>45.72</v>
      </c>
      <c r="F12" s="26" t="s">
        <v>145</v>
      </c>
      <c r="G12" s="26">
        <v>184.61</v>
      </c>
      <c r="H12" s="40">
        <f t="shared" si="0"/>
        <v>8440.369200000001</v>
      </c>
    </row>
    <row r="13" spans="1:9" s="1" customFormat="1">
      <c r="A13" s="8">
        <v>11</v>
      </c>
      <c r="B13" s="9" t="s">
        <v>33</v>
      </c>
      <c r="C13" s="10"/>
      <c r="D13" s="3"/>
      <c r="E13" s="10"/>
      <c r="F13" s="4">
        <f t="shared" ref="F13" si="1">C13*E13</f>
        <v>0</v>
      </c>
      <c r="G13" s="10"/>
      <c r="H13" s="40">
        <f t="shared" si="0"/>
        <v>0</v>
      </c>
    </row>
    <row r="14" spans="1:9" s="1" customFormat="1" ht="15.75">
      <c r="A14" s="8" t="s">
        <v>34</v>
      </c>
      <c r="B14" s="4" t="s">
        <v>148</v>
      </c>
      <c r="C14" s="4">
        <v>14.084</v>
      </c>
      <c r="D14" s="4" t="s">
        <v>16</v>
      </c>
      <c r="E14" s="10">
        <v>4.87</v>
      </c>
      <c r="F14" s="26" t="s">
        <v>136</v>
      </c>
      <c r="G14" s="4">
        <v>864.24</v>
      </c>
      <c r="H14" s="40">
        <f t="shared" si="0"/>
        <v>4208.8487999999998</v>
      </c>
    </row>
    <row r="15" spans="1:9" s="1" customFormat="1" ht="15.75">
      <c r="A15" s="8" t="s">
        <v>36</v>
      </c>
      <c r="B15" s="4" t="s">
        <v>149</v>
      </c>
      <c r="C15" s="4">
        <v>29.32</v>
      </c>
      <c r="D15" s="4" t="s">
        <v>16</v>
      </c>
      <c r="E15" s="10">
        <v>1.1200000000000001</v>
      </c>
      <c r="F15" s="26" t="s">
        <v>136</v>
      </c>
      <c r="G15" s="4">
        <v>408.12</v>
      </c>
      <c r="H15" s="40">
        <f t="shared" si="0"/>
        <v>457.09440000000006</v>
      </c>
    </row>
    <row r="16" spans="1:9" s="1" customFormat="1">
      <c r="A16" s="8" t="s">
        <v>40</v>
      </c>
      <c r="B16" s="4" t="s">
        <v>151</v>
      </c>
      <c r="C16" s="4">
        <v>25.28</v>
      </c>
      <c r="D16" s="4" t="s">
        <v>16</v>
      </c>
      <c r="E16" s="10">
        <v>9.73</v>
      </c>
      <c r="F16" s="26" t="s">
        <v>146</v>
      </c>
      <c r="G16" s="4">
        <v>466.97</v>
      </c>
      <c r="H16" s="40">
        <f t="shared" si="0"/>
        <v>4543.6181000000006</v>
      </c>
    </row>
    <row r="17" spans="1:14" s="1" customFormat="1" ht="15.75">
      <c r="A17" s="8" t="s">
        <v>38</v>
      </c>
      <c r="B17" s="4" t="s">
        <v>150</v>
      </c>
      <c r="C17" s="4">
        <v>27.24</v>
      </c>
      <c r="D17" s="4" t="s">
        <v>16</v>
      </c>
      <c r="E17" s="10">
        <v>1.87</v>
      </c>
      <c r="F17" s="26" t="s">
        <v>136</v>
      </c>
      <c r="G17" s="4">
        <v>788.88</v>
      </c>
      <c r="H17" s="40">
        <f t="shared" si="0"/>
        <v>1475.2056</v>
      </c>
    </row>
    <row r="18" spans="1:14" s="1" customFormat="1">
      <c r="A18" s="8" t="s">
        <v>42</v>
      </c>
      <c r="B18" s="4" t="s">
        <v>43</v>
      </c>
      <c r="C18" s="4">
        <v>53.53</v>
      </c>
      <c r="D18" s="4" t="s">
        <v>16</v>
      </c>
      <c r="E18" s="10">
        <v>15.11</v>
      </c>
      <c r="F18" s="26" t="s">
        <v>146</v>
      </c>
      <c r="G18" s="4">
        <v>177.1</v>
      </c>
      <c r="H18" s="40">
        <f t="shared" si="0"/>
        <v>2675.9809999999998</v>
      </c>
    </row>
    <row r="19" spans="1:14" ht="15.75" customHeight="1">
      <c r="A19" s="38"/>
      <c r="B19" s="38"/>
      <c r="C19" s="38"/>
      <c r="D19" s="39"/>
      <c r="E19" s="10"/>
      <c r="F19" s="7"/>
      <c r="G19" s="10" t="s">
        <v>44</v>
      </c>
      <c r="H19" s="7">
        <f>SUM(H4:H18)</f>
        <v>158096.26190000001</v>
      </c>
      <c r="I19" s="35"/>
      <c r="J19" s="35"/>
      <c r="K19" s="35"/>
      <c r="L19" s="35"/>
      <c r="M19" s="35"/>
      <c r="N19" s="35"/>
    </row>
    <row r="20" spans="1:14" ht="30">
      <c r="A20" s="38"/>
      <c r="B20" s="38"/>
      <c r="C20" s="38"/>
      <c r="D20" s="39"/>
      <c r="E20" s="4"/>
      <c r="F20" s="4"/>
      <c r="G20" s="4" t="s">
        <v>45</v>
      </c>
      <c r="H20" s="4">
        <f>H19*12/100</f>
        <v>18971.551427999999</v>
      </c>
    </row>
    <row r="21" spans="1:14" ht="15.75" customHeight="1">
      <c r="A21" s="38"/>
      <c r="B21" s="38"/>
      <c r="C21" s="38"/>
      <c r="D21" s="39"/>
      <c r="E21" s="4"/>
      <c r="F21" s="4"/>
      <c r="G21" s="4"/>
      <c r="H21" s="4">
        <f>H20+H19</f>
        <v>177067.81332800002</v>
      </c>
    </row>
    <row r="22" spans="1:14" ht="30">
      <c r="A22" s="38"/>
      <c r="B22" s="38"/>
      <c r="C22" s="38"/>
      <c r="D22" s="39"/>
      <c r="E22" s="4"/>
      <c r="F22" s="4"/>
      <c r="G22" s="4" t="s">
        <v>46</v>
      </c>
      <c r="H22" s="4">
        <f>H21*1/100</f>
        <v>1770.6781332800001</v>
      </c>
    </row>
    <row r="23" spans="1:14">
      <c r="A23" s="38"/>
      <c r="B23" s="38"/>
      <c r="C23" s="38"/>
      <c r="D23" s="39"/>
      <c r="E23" s="4"/>
      <c r="F23" s="17"/>
      <c r="G23" s="4" t="s">
        <v>44</v>
      </c>
      <c r="H23" s="4">
        <f>H22+H21</f>
        <v>178838.49146128001</v>
      </c>
    </row>
    <row r="24" spans="1:14">
      <c r="A24" s="38"/>
      <c r="B24" s="38"/>
      <c r="C24" s="38"/>
      <c r="D24" s="39"/>
      <c r="E24" s="38"/>
      <c r="F24" s="38"/>
      <c r="G24" s="38"/>
      <c r="H24" s="38"/>
    </row>
  </sheetData>
  <mergeCells count="2">
    <mergeCell ref="A1:H1"/>
    <mergeCell ref="A2:H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sheet01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2022-02-23T05:35:21Z</dcterms:created>
  <dcterms:modified xsi:type="dcterms:W3CDTF">2022-03-02T06:45:12Z</dcterms:modified>
</cp:coreProperties>
</file>