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35" windowWidth="15015" windowHeight="7650" firstSheet="3" activeTab="6"/>
  </bookViews>
  <sheets>
    <sheet name="Scheme NO-01" sheetId="1" r:id="rId1"/>
    <sheet name="Scheme No-02" sheetId="2" r:id="rId2"/>
    <sheet name="Scheme No-03" sheetId="3" r:id="rId3"/>
    <sheet name="Scheme NO-04" sheetId="4" r:id="rId4"/>
    <sheet name="Scheme NO-05" sheetId="5" r:id="rId5"/>
    <sheet name="Scheme No-06" sheetId="6" r:id="rId6"/>
    <sheet name="Scheme No-07" sheetId="7" r:id="rId7"/>
  </sheets>
  <calcPr calcId="124519"/>
</workbook>
</file>

<file path=xl/calcChain.xml><?xml version="1.0" encoding="utf-8"?>
<calcChain xmlns="http://schemas.openxmlformats.org/spreadsheetml/2006/main">
  <c r="F21" i="7"/>
  <c r="F20"/>
  <c r="F19"/>
  <c r="F17"/>
  <c r="F16"/>
  <c r="F15"/>
  <c r="F14"/>
  <c r="F13"/>
  <c r="F12"/>
  <c r="F11"/>
  <c r="F10"/>
  <c r="C10"/>
  <c r="F9"/>
  <c r="F8"/>
  <c r="F7"/>
  <c r="F6"/>
  <c r="F22" s="1"/>
  <c r="F5"/>
  <c r="F14" i="3"/>
  <c r="F13"/>
  <c r="F12"/>
  <c r="F11"/>
  <c r="F10"/>
  <c r="F8"/>
  <c r="F7"/>
  <c r="F6"/>
  <c r="F15" s="1"/>
  <c r="F5"/>
  <c r="F29" i="6" l="1"/>
  <c r="F28"/>
  <c r="F27"/>
  <c r="F26"/>
  <c r="F25"/>
  <c r="F23"/>
  <c r="F22"/>
  <c r="F21"/>
  <c r="F20"/>
  <c r="F19"/>
  <c r="F18"/>
  <c r="F17"/>
  <c r="F16"/>
  <c r="F15"/>
  <c r="F14"/>
  <c r="F13"/>
  <c r="F12"/>
  <c r="F11"/>
  <c r="F10"/>
  <c r="F9"/>
  <c r="F8"/>
  <c r="F7"/>
  <c r="F6"/>
  <c r="F5"/>
  <c r="F30" s="1"/>
  <c r="F19" i="1"/>
  <c r="F18"/>
  <c r="F17"/>
  <c r="F16"/>
  <c r="F15"/>
  <c r="F13"/>
  <c r="F12"/>
  <c r="F11"/>
  <c r="F10"/>
  <c r="F9"/>
  <c r="F8"/>
  <c r="F7"/>
  <c r="F20" s="1"/>
  <c r="F6"/>
  <c r="F5"/>
  <c r="D20" i="4"/>
  <c r="F20" s="1"/>
  <c r="I20" s="1"/>
  <c r="I19"/>
  <c r="F19"/>
  <c r="D19"/>
  <c r="F18"/>
  <c r="I18" s="1"/>
  <c r="D18"/>
  <c r="D17"/>
  <c r="F17" s="1"/>
  <c r="I17" s="1"/>
  <c r="D16"/>
  <c r="F16" s="1"/>
  <c r="I16" s="1"/>
  <c r="I14"/>
  <c r="F14"/>
  <c r="D14"/>
  <c r="F13"/>
  <c r="I13" s="1"/>
  <c r="D13"/>
  <c r="F12"/>
  <c r="I12" s="1"/>
  <c r="D12"/>
  <c r="D11"/>
  <c r="F11" s="1"/>
  <c r="I11" s="1"/>
  <c r="I10"/>
  <c r="F10"/>
  <c r="D10"/>
  <c r="I9"/>
  <c r="F9"/>
  <c r="D9"/>
  <c r="F8"/>
  <c r="I8" s="1"/>
  <c r="D8"/>
  <c r="D7"/>
  <c r="F7" s="1"/>
  <c r="I7" s="1"/>
  <c r="I6"/>
  <c r="F6"/>
  <c r="D6"/>
  <c r="I5"/>
  <c r="F5"/>
  <c r="D5"/>
  <c r="I21" l="1"/>
  <c r="F18" i="5" l="1"/>
  <c r="F17"/>
  <c r="F16"/>
  <c r="F15"/>
  <c r="F14"/>
  <c r="F12"/>
  <c r="F11"/>
  <c r="F10"/>
  <c r="F9"/>
  <c r="F8"/>
  <c r="F7"/>
  <c r="F6"/>
  <c r="F19" s="1"/>
  <c r="F5"/>
  <c r="F19" i="2" l="1"/>
  <c r="F18"/>
  <c r="F17"/>
  <c r="F16"/>
  <c r="F15"/>
  <c r="F13"/>
  <c r="F12"/>
  <c r="F11"/>
  <c r="F10"/>
  <c r="F9"/>
  <c r="F8"/>
  <c r="F7"/>
  <c r="F20" s="1"/>
  <c r="F6"/>
  <c r="F5"/>
</calcChain>
</file>

<file path=xl/sharedStrings.xml><?xml version="1.0" encoding="utf-8"?>
<sst xmlns="http://schemas.openxmlformats.org/spreadsheetml/2006/main" count="371" uniqueCount="126">
  <si>
    <t>RANCHI MUNICIPAL CORPORATION, RANCHI</t>
  </si>
  <si>
    <t xml:space="preserve">BILL OF QUANTITY </t>
  </si>
  <si>
    <t>Name of Work :- Construction of Drain at Viraz gali from khaini shop to Abu bakar ali house
                            Under ward no-15</t>
  </si>
  <si>
    <t>SL.NO.</t>
  </si>
  <si>
    <t>ITEMS OF WORK</t>
  </si>
  <si>
    <t>Qty</t>
  </si>
  <si>
    <t>Unit</t>
  </si>
  <si>
    <t>Rate</t>
  </si>
  <si>
    <t>Amount</t>
  </si>
  <si>
    <t>1
5.10.2</t>
  </si>
  <si>
    <t>Dismantling of plain cement or lime concrete work ……. Do ……. All complete as per specification and direction of E/I</t>
  </si>
  <si>
    <t>CUM</t>
  </si>
  <si>
    <t>2
5.1.1
+
5.1.2</t>
  </si>
  <si>
    <t xml:space="preserve"> Earth work in Excavation in foundation trenches in  ordinary soil (vide classification of soil item A ) and disposal of excavated earth as obtained to a distance up to 50 mm including all lifts, leveling, ramming the foundation trenches removing roots of trees, all complete as per approved design , building as per specification &amp; direction of E/I.
     Extra for earth work in hard soil as per specification and direction of E/I. </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</si>
  <si>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</si>
  <si>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&amp; direction of E/I.( Mode of measurement compacted volume).</t>
  </si>
  <si>
    <r>
      <t>Per M</t>
    </r>
    <r>
      <rPr>
        <b/>
        <vertAlign val="superscript"/>
        <sz val="10"/>
        <rFont val="Times New Roman"/>
        <family val="1"/>
      </rPr>
      <t>3</t>
    </r>
  </si>
  <si>
    <t>4
8.6.8</t>
  </si>
  <si>
    <t>Supplying and laying (properly as per design and drawing) rip-rap with good quality of Boulders duly packed including the cost of materials, royalty all taxes etc. but excluding the cost of carriage all complete as per specification and direction of E/I.</t>
  </si>
  <si>
    <t>5
5.3.2</t>
  </si>
  <si>
    <t>Providing PCC M 150  with nominal mix of (1:2:4)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</si>
  <si>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6
5.2.34</t>
  </si>
  <si>
    <t>Providing rough dressed  course  stone masonry in cement mortar (1:6)  in foundation and  plinth  with hammer  dressed stone of less than 0.03 m3 in volume nad clean  coarse sand of F.M. 2 to 2.5 including  cost of screenign raking out joints to 20mm depth curing taxes  and royalty  all complete as per building  specification and direction of E/I.</t>
  </si>
  <si>
    <t>7
5.7.11
+
5.7.12</t>
  </si>
  <si>
    <t>Providing 25 mm thick cement plaster (1:4) with clean Course sand of F.M 1.5 and 1.5mm cement punning including Screening curing with all leads and lifts of water, scoffing taxes as per royalty all complete as per specification and direction of E/I</t>
  </si>
  <si>
    <t>Sqm</t>
  </si>
  <si>
    <t>8
5.3.30.1</t>
  </si>
  <si>
    <t>Providing Precast R.C.C. M-200 with nominal mix of (1:1.5:3) in precast  cover slab over drain with approved quality  of stone chips and clean coarse sand of F.M. 2.5 to 3 including curing, shuttering carrying the slab manually to site and laying in position all complete (but excluding the cost of reinforcement) taxes and royalty, all complete as per building specification and direction of E/I.</t>
  </si>
  <si>
    <t>9
5.5.5
(b)</t>
  </si>
  <si>
    <t>Providing Tor steel reinforcement of 10mm, 12mm &amp; 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</si>
  <si>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MT</t>
  </si>
  <si>
    <t xml:space="preserve">Carriage of Materials </t>
  </si>
  <si>
    <t xml:space="preserve"> Local Sand 13 KM </t>
  </si>
  <si>
    <t xml:space="preserve">Sand 49 KM </t>
  </si>
  <si>
    <t>Stone Boulder 36 KM</t>
  </si>
  <si>
    <t>Stone Chips  (lead 22 KM)</t>
  </si>
  <si>
    <t>Earth lead 1 KM</t>
  </si>
  <si>
    <t xml:space="preserve">                                                                                                        Assistant Engineer 
                                                                                                         Ranchi Municipal Corporation
                                                                                                         Ranchi</t>
  </si>
  <si>
    <t>Name of Work :- Construction of Drain IN PRAGATI VIHAR COLONY FROM BIRENDRA PASWAN 
                             HOUSE TO NEAR THAKUR JI HOUSE Under ward no-38</t>
  </si>
  <si>
    <t>1
5.1.1
+
5.1.2</t>
  </si>
  <si>
    <t>2
5.1.10</t>
  </si>
  <si>
    <t>3
8.6.8</t>
  </si>
  <si>
    <t>4
5.3.2</t>
  </si>
  <si>
    <t>5
5.2.28</t>
  </si>
  <si>
    <t>Providing random rubble stone  masonry in C.M (1:4)  in foundation and  plinth  with hammer  dressed stone of less than 0.03 m3 in volume nad clean  coarse sand of F.M. 2 to 2.5 including  cost of screenign raking out joints to 20mm depth curing taxes  and royalty  all complete as per building  specification and direction of E/I.</t>
  </si>
  <si>
    <t>6
5.3.30.1</t>
  </si>
  <si>
    <t>7
5.5.5
(b)</t>
  </si>
  <si>
    <t>8
5.7.3
+
5.7.11</t>
  </si>
  <si>
    <t>Providing   12mm. Thick cement  plaster (1:6 ) WITH NEAT CEEMENT PUNNING  all complete as per buildig specification and direction ofE/I</t>
  </si>
  <si>
    <t>SQM</t>
  </si>
  <si>
    <t>A</t>
  </si>
  <si>
    <t xml:space="preserve"> Local Sand 16 KM </t>
  </si>
  <si>
    <t>A(i)</t>
  </si>
  <si>
    <t xml:space="preserve">Sand 47 KM </t>
  </si>
  <si>
    <t>B</t>
  </si>
  <si>
    <t>Stone Boulder 34 km</t>
  </si>
  <si>
    <t>C</t>
  </si>
  <si>
    <t>Stone Chips  (lead 20 KM)</t>
  </si>
  <si>
    <t>D</t>
  </si>
  <si>
    <t>Earth ( Lead upto 1 K.M )</t>
  </si>
  <si>
    <t>COST OF BOQ</t>
  </si>
  <si>
    <t xml:space="preserve">                                                                                                      Executive Engineer 
                                                                                                         Ranchi Municipal Corporation
                                                                                                         Ranchi</t>
  </si>
  <si>
    <t>Name of Work :- Construction of Drain &amp; rcc culvert in Dibdhi, Koynar toli from mandev linda house 
                            to niraj tigga house Under ward no-38</t>
  </si>
  <si>
    <t>QTY</t>
  </si>
  <si>
    <t>6
5.3.5.1</t>
  </si>
  <si>
    <t>Providing R.C.C.M 200 (1:1.5:3) in foundation and plinth with approved quality of stone chips 20mm to 6mm size graded and clean coarse sand of F.M 2.5 to 3 including screening, shuttering, mixing cement concrete in mixer and placing in position, vibrating, striking, curing ( but excluding the cost of reinforcement) taxes and royalty all complete as per building specification and direction  of E/I</t>
  </si>
  <si>
    <t>7
5.3.30.1</t>
  </si>
  <si>
    <t>8
5.5.5
(b)</t>
  </si>
  <si>
    <t>9
5.7.3
+
5.7.11</t>
  </si>
  <si>
    <t>Providing 12mm thick  cement plaster (1:6) with neat cement punning  all complete as per building specification and direction of E/I</t>
  </si>
  <si>
    <t>10
6.3.12
WRD</t>
  </si>
  <si>
    <t>Providing and laying pcc or RCC M-200 with nominal mix of (1:1.5:3) in deck slab all complete as per specification and direction of E/I</t>
  </si>
  <si>
    <t>Per M3</t>
  </si>
  <si>
    <t xml:space="preserve">                                                                                                       Executive Engineer 
                                                                                                         Ranchi Municipal Corporation
                                                                                                         Ranchi</t>
  </si>
  <si>
    <t>Name of Work :- Construction of Drain at the house of Imroz Under ward no-15</t>
  </si>
  <si>
    <t>Name of Work :- Beautification work near Din Dayal Upadhyay statue at Bariyatu road.</t>
  </si>
  <si>
    <t>3
5.6.1</t>
  </si>
  <si>
    <t>Providing designation75A one brick flat soling joints filled with local sand including cost of watering taxes royalty all complete asper building specification and direction of E/I</t>
  </si>
  <si>
    <t>Providing P.C.C.M  150 in normal mix of  (1:2:4) in foundation with approved quality of stone metal grade II (53mm to 22.4mm size) and clean coarse sand to F.M 2.5 to 3 including screening, shuttering, mixing cement concrete in mixer and placing in position, vibrating, striking, curing, taxes and royalty all complete as per building specification and direction of E/I</t>
  </si>
  <si>
    <t>5
5.3.2.1</t>
  </si>
  <si>
    <t>5.3.14</t>
  </si>
  <si>
    <t>Providing R.C.C.M 150 with  nominal mix of (1:2:4) in columns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</si>
  <si>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5.2.3</t>
  </si>
  <si>
    <t>Providing designation 75A brick work in C.M. (1:6) in foundation and plinth with approved quality of clean coarse sand of F.M. 2 to 2.5 including providing 10mm, thick mortar joints, cost of screening materials, raking out joints to 15mm depth, curing,  curring , taxes and  royalty all complete as per building specification and direction of E/I,</t>
  </si>
  <si>
    <t>5.3.11</t>
  </si>
  <si>
    <t>Providing R.C.C.M 200 (1:1.5: 3) in beam of all types with approved quality of stone chips 20mm to 6mm size graded and clean coarse sand of F.M 2.5 to 3 including screening, shuttering, mixing cement concrete in mixer and placing in position, vibrating, striking, curing, taxes and royalty all complete as per building specification and direction  of E/I</t>
  </si>
  <si>
    <t>5.3.9.1</t>
  </si>
  <si>
    <t>Providing R.C.C.M 200 (1: 1.5: 3) in roof slab with approved quality of stone chips 20mm to 6mm size graded and clean coarse sand of F.M 2.5 to 3 including screening, shuttering, mixing cement concrete in mixer and placing in position, vibrating, striking, curing, (but excluding the cosat of reinforcement) taxes and royalty all complete as per building specification and direction  of E/I</t>
  </si>
  <si>
    <t>5.7.3</t>
  </si>
  <si>
    <t>Providing 12mm thick  cement plaster (1:6) with clean coarse sand of F.M 1.5 including screening, curing with all leads and lifts of water, scaffolding taxes and royalty all complete as per building specification and direction of E/I</t>
  </si>
  <si>
    <t>5.7.6</t>
  </si>
  <si>
    <t>Providing 6mm thick cement plaster (1:4) in ceiling with clean coarse sand of F.M. 1.5 including screening, curing with all leads and lifts of water, scafolding taxes and royalty all complete as per buildings specification and direction of E/I.</t>
  </si>
  <si>
    <t xml:space="preserve">13.47
</t>
  </si>
  <si>
    <t>Finishing walls with premium acylic smooth exterior paint with sillicone additives of required shade: 
wall outer and ceilling</t>
  </si>
  <si>
    <t>5.5.5</t>
  </si>
  <si>
    <t>Providing Tor steel  reinforecement  of 10mm . to 12mm  &amp; 16mm. dia  bars  as per approved design and drawing  drawing excluding  carriage  of M.S bars  to work site  cutting bending and  binding with annealed  wire with cost of wire removal of rust placing  the rods in position TMT Fe 500 all complete as per building specification and  direction of E/I.</t>
  </si>
  <si>
    <t>8.2.2.1
DSR</t>
  </si>
  <si>
    <t xml:space="preserve">Providing and fixing 18mm  thick gang saw cut mirror polishing ( premoulded  &amp; prepolished)  machine cut for kitchen platform and  similar locations  of  required  size of  approved shade , colour and texture laid over 20mm thick base of cement  mortar (1:4) (1cement :4 coarse sand ) laid and  jointed  with white cement  mixed with matching pigment, epoxy touch ups,  uncluding  rubbing, curing, moulding  and polishing to edge to give high gloss finish etc. complete at all levels </t>
  </si>
  <si>
    <t>11.23.1
DSR</t>
  </si>
  <si>
    <t xml:space="preserve">Marble stone flooring with 18 mm thick marble stone as per sample of marble approved by engineering. Charge over 20 mm thick base of cement mortar 1:4 4 coarse sand laid and jointed with grey cement slurry includiing rubbing and polishing complete with agaria white </t>
  </si>
  <si>
    <t xml:space="preserve">Providing and laying pressed clay tiles as per approve pattern 20 mm nominal thickness of approved on roofs jointed with cement mortar 1:4 mixed with 2% integral water proofing compound laid over a bed of 20 mm thick cement mortar 1:4 and finished neat complete.  </t>
  </si>
  <si>
    <t>supply and stacking of plant Murraya exotica of height 45-60 cm. in poly bags of size 15 cm as per direction of E/I</t>
  </si>
  <si>
    <t>Each</t>
  </si>
  <si>
    <t xml:space="preserve">supply and stacking of plant Hamelia patens of height 30-45 cm. with 3-4 branches in poly bags of size 20 cm as per direction of the E/I </t>
  </si>
  <si>
    <t>Providing and displaying cycus revoluta in 35cm challi specimen plant having 30 to 40 with fresh and healthy having 25 cm to 30 cm circum france of base stem well developed as pe direction of E?I</t>
  </si>
  <si>
    <t xml:space="preserve">Sand 42 KM </t>
  </si>
  <si>
    <t>Local sand 13 Km</t>
  </si>
  <si>
    <t>Stone Chips  (lead 15 KM)</t>
  </si>
  <si>
    <t>Brick 08 KM</t>
  </si>
  <si>
    <t>1000/nos</t>
  </si>
  <si>
    <t>Earth 01 KM</t>
  </si>
  <si>
    <t>Name of Work :- CONSTRUCTION OF PCC ROAD FROM SIMALIYA NAWA TOLI TO SARHUL 
                            NAGAR VIA CABLE GODOWN Under ward no-35</t>
  </si>
  <si>
    <t>4
5.3.2.1</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</si>
  <si>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</si>
  <si>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 xml:space="preserve"> Local Sand 14 KM </t>
  </si>
  <si>
    <t>Stone Boulder 36 km</t>
  </si>
  <si>
    <t>BOQ COST</t>
  </si>
  <si>
    <t xml:space="preserve">                                                                                                    Executive Engineer 
                                                                                                         Ranchi Municipal Corporation
                                                                                                         Ranchi</t>
  </si>
  <si>
    <t>Name of Work :- Beautification of Dr. Bhimrao Ambetkar's Statue place in front of Main gate of 
                            Jharkhand high court, Ranchi</t>
  </si>
  <si>
    <t>4
5.3.3</t>
  </si>
  <si>
    <t>5
5.3.5.1</t>
  </si>
  <si>
    <t>10.28
DSR</t>
  </si>
  <si>
    <t>Providing and fixing stainless steel ( Grade 304) railing made of Hollow tubes channels, plate etc. including welding grinding, buffing, polishing and making curvature …………. Do ………. All complete as job.</t>
  </si>
  <si>
    <t>kg</t>
  </si>
  <si>
    <t>Providing and laying 25 mm thick white makarana marble stone slab flooring …….. Do ………. All complete as per specification and direction of E/I</t>
  </si>
  <si>
    <t>NOS</t>
  </si>
</sst>
</file>

<file path=xl/styles.xml><?xml version="1.0" encoding="utf-8"?>
<styleSheet xmlns="http://schemas.openxmlformats.org/spreadsheetml/2006/main">
  <numFmts count="1">
    <numFmt numFmtId="164" formatCode="0.000"/>
  </numFmts>
  <fonts count="16">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9"/>
      <name val="Times New Roman"/>
      <family val="1"/>
    </font>
    <font>
      <b/>
      <sz val="10"/>
      <name val="Times New Roman"/>
      <family val="1"/>
    </font>
    <font>
      <b/>
      <sz val="10"/>
      <color theme="1"/>
      <name val="Times New Roman"/>
      <family val="1"/>
    </font>
    <font>
      <b/>
      <sz val="8.5"/>
      <name val="Times New Roman"/>
      <family val="1"/>
    </font>
    <font>
      <b/>
      <vertAlign val="superscript"/>
      <sz val="10"/>
      <name val="Times New Roman"/>
      <family val="1"/>
    </font>
    <font>
      <b/>
      <sz val="8.5"/>
      <color theme="1"/>
      <name val="Times New Roman"/>
      <family val="1"/>
    </font>
    <font>
      <b/>
      <sz val="14"/>
      <name val="Times New Roman"/>
      <family val="1"/>
    </font>
    <font>
      <b/>
      <sz val="11"/>
      <name val="Calibri"/>
      <family val="2"/>
      <scheme val="minor"/>
    </font>
    <font>
      <sz val="11"/>
      <color indexed="8"/>
      <name val="Arial"/>
      <family val="2"/>
    </font>
    <font>
      <sz val="12"/>
      <name val="Times New Roman"/>
      <family val="1"/>
    </font>
    <font>
      <sz val="10"/>
      <name val="Times New Roman"/>
      <family val="1"/>
    </font>
  </fonts>
  <fills count="4">
    <fill>
      <patternFill patternType="none"/>
    </fill>
    <fill>
      <patternFill patternType="gray125"/>
    </fill>
    <fill>
      <patternFill patternType="solid">
        <fgColor rgb="FFA6A6A6"/>
        <bgColor indexed="64"/>
      </patternFill>
    </fill>
    <fill>
      <patternFill patternType="solid">
        <fgColor theme="0"/>
        <bgColor indexed="64"/>
      </patternFill>
    </fill>
  </fills>
  <borders count="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6">
    <xf numFmtId="0" fontId="0" fillId="0" borderId="0" xfId="0"/>
    <xf numFmtId="0" fontId="2" fillId="0" borderId="0" xfId="0" applyFont="1" applyBorder="1" applyAlignment="1">
      <alignment vertical="top"/>
    </xf>
    <xf numFmtId="0" fontId="3" fillId="0" borderId="0" xfId="0" applyFont="1" applyBorder="1" applyAlignment="1">
      <alignment vertical="top" wrapText="1"/>
    </xf>
    <xf numFmtId="0" fontId="4" fillId="2" borderId="4" xfId="0" applyFont="1" applyFill="1" applyBorder="1" applyAlignment="1">
      <alignment horizontal="center" vertical="top" wrapText="1"/>
    </xf>
    <xf numFmtId="0" fontId="5" fillId="0" borderId="4" xfId="0" applyFont="1" applyBorder="1" applyAlignment="1">
      <alignment horizontal="center" vertical="center" wrapText="1"/>
    </xf>
    <xf numFmtId="0" fontId="6" fillId="0" borderId="4" xfId="0" applyFont="1" applyBorder="1" applyAlignment="1">
      <alignment horizontal="left" vertical="top" wrapText="1"/>
    </xf>
    <xf numFmtId="0" fontId="0" fillId="0" borderId="0" xfId="0" applyAlignment="1">
      <alignment horizontal="center" vertical="center"/>
    </xf>
    <xf numFmtId="0" fontId="6" fillId="0" borderId="4" xfId="0" applyFont="1" applyBorder="1" applyAlignment="1">
      <alignment horizontal="center" vertical="center" wrapText="1"/>
    </xf>
    <xf numFmtId="2" fontId="7" fillId="3" borderId="4" xfId="0" applyNumberFormat="1" applyFont="1" applyFill="1" applyBorder="1" applyAlignment="1">
      <alignment horizontal="center" vertical="center" wrapText="1"/>
    </xf>
    <xf numFmtId="0" fontId="8" fillId="0" borderId="4" xfId="0" applyFont="1" applyBorder="1" applyAlignment="1">
      <alignment horizontal="center" vertical="center" wrapText="1"/>
    </xf>
    <xf numFmtId="0" fontId="6" fillId="0" borderId="4" xfId="0" applyFont="1" applyBorder="1" applyAlignment="1">
      <alignment horizontal="justify" vertical="top" wrapText="1"/>
    </xf>
    <xf numFmtId="0" fontId="6" fillId="0" borderId="4" xfId="0" applyFont="1" applyBorder="1" applyAlignment="1">
      <alignment vertical="center" wrapText="1"/>
    </xf>
    <xf numFmtId="0" fontId="10" fillId="0" borderId="4" xfId="0" applyFont="1" applyBorder="1" applyAlignment="1">
      <alignment horizontal="center" vertical="center" wrapText="1"/>
    </xf>
    <xf numFmtId="164" fontId="7" fillId="3" borderId="4" xfId="0" applyNumberFormat="1" applyFont="1" applyFill="1" applyBorder="1" applyAlignment="1">
      <alignment horizontal="center" vertical="center" wrapText="1"/>
    </xf>
    <xf numFmtId="0" fontId="11" fillId="0" borderId="4" xfId="0" applyFont="1" applyBorder="1" applyAlignment="1">
      <alignment horizontal="justify" vertical="top" wrapText="1"/>
    </xf>
    <xf numFmtId="0" fontId="0" fillId="0" borderId="4" xfId="0" applyBorder="1" applyAlignment="1">
      <alignment horizontal="center" vertical="center"/>
    </xf>
    <xf numFmtId="2" fontId="1" fillId="0" borderId="4" xfId="0" applyNumberFormat="1" applyFont="1" applyBorder="1" applyAlignment="1">
      <alignment horizontal="center" vertical="center"/>
    </xf>
    <xf numFmtId="0" fontId="0" fillId="0" borderId="0" xfId="0" applyBorder="1"/>
    <xf numFmtId="0" fontId="1" fillId="0" borderId="0" xfId="0" applyFont="1" applyBorder="1" applyAlignment="1">
      <alignment horizontal="center" vertical="center"/>
    </xf>
    <xf numFmtId="2" fontId="1" fillId="0" borderId="0" xfId="0" applyNumberFormat="1" applyFont="1" applyBorder="1" applyAlignment="1">
      <alignment horizontal="center" vertical="center"/>
    </xf>
    <xf numFmtId="2" fontId="6"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6" fillId="0" borderId="4" xfId="0" applyFont="1" applyBorder="1" applyAlignment="1">
      <alignment horizontal="center" wrapText="1"/>
    </xf>
    <xf numFmtId="2" fontId="7" fillId="3" borderId="4" xfId="0" applyNumberFormat="1" applyFont="1" applyFill="1" applyBorder="1" applyAlignment="1">
      <alignment horizontal="center" wrapText="1"/>
    </xf>
    <xf numFmtId="0" fontId="13" fillId="0" borderId="0" xfId="0" applyFont="1" applyBorder="1" applyAlignment="1">
      <alignment horizontal="justify" vertical="top" wrapText="1"/>
    </xf>
    <xf numFmtId="0" fontId="10" fillId="0" borderId="8" xfId="0" applyFont="1" applyBorder="1" applyAlignment="1">
      <alignment horizontal="center" vertical="center" wrapText="1"/>
    </xf>
    <xf numFmtId="0" fontId="14" fillId="0" borderId="0" xfId="0" applyFont="1" applyBorder="1" applyAlignment="1">
      <alignment horizontal="justify" vertical="top" wrapText="1"/>
    </xf>
    <xf numFmtId="2" fontId="7" fillId="3" borderId="8" xfId="0" applyNumberFormat="1" applyFont="1" applyFill="1" applyBorder="1" applyAlignment="1">
      <alignment horizontal="center" vertical="center" wrapText="1"/>
    </xf>
    <xf numFmtId="0" fontId="6" fillId="0" borderId="8" xfId="0" applyFont="1" applyBorder="1" applyAlignment="1">
      <alignment horizontal="center" vertical="center" wrapText="1"/>
    </xf>
    <xf numFmtId="0" fontId="15" fillId="0" borderId="0" xfId="0" applyFont="1" applyBorder="1" applyAlignment="1">
      <alignment horizontal="justify" vertical="top" wrapText="1"/>
    </xf>
    <xf numFmtId="0" fontId="15" fillId="0" borderId="0" xfId="0" applyFont="1" applyBorder="1" applyAlignment="1">
      <alignment horizontal="justify" vertical="top"/>
    </xf>
    <xf numFmtId="0" fontId="0" fillId="0" borderId="4" xfId="0" applyBorder="1"/>
    <xf numFmtId="0" fontId="1" fillId="0" borderId="4" xfId="0" applyFont="1" applyBorder="1" applyAlignment="1">
      <alignment horizontal="center" vertical="center"/>
    </xf>
    <xf numFmtId="0" fontId="2" fillId="0" borderId="1" xfId="0" applyFont="1" applyBorder="1" applyAlignment="1">
      <alignment horizontal="center" vertical="top"/>
    </xf>
    <xf numFmtId="0" fontId="2" fillId="0" borderId="0" xfId="0" applyFont="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3" fillId="0" borderId="4" xfId="0" applyFont="1" applyBorder="1" applyAlignment="1">
      <alignment horizontal="left" vertical="top" wrapText="1"/>
    </xf>
    <xf numFmtId="0" fontId="1" fillId="0" borderId="4" xfId="0" applyFont="1" applyBorder="1" applyAlignment="1">
      <alignment horizontal="center" vertical="center"/>
    </xf>
    <xf numFmtId="0" fontId="12" fillId="0" borderId="0"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G23"/>
  <sheetViews>
    <sheetView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3" t="s">
        <v>0</v>
      </c>
      <c r="B1" s="34"/>
      <c r="C1" s="34"/>
      <c r="D1" s="34"/>
      <c r="E1" s="34"/>
      <c r="F1" s="34"/>
      <c r="G1" s="1"/>
    </row>
    <row r="2" spans="1:7" ht="18.75">
      <c r="A2" s="35" t="s">
        <v>1</v>
      </c>
      <c r="B2" s="36"/>
      <c r="C2" s="36"/>
      <c r="D2" s="36"/>
      <c r="E2" s="36"/>
      <c r="F2" s="36"/>
      <c r="G2" s="1"/>
    </row>
    <row r="3" spans="1:7" ht="21.75" customHeight="1">
      <c r="A3" s="37" t="s">
        <v>74</v>
      </c>
      <c r="B3" s="37"/>
      <c r="C3" s="37"/>
      <c r="D3" s="37"/>
      <c r="E3" s="37"/>
      <c r="F3" s="37"/>
      <c r="G3" s="2"/>
    </row>
    <row r="4" spans="1:7">
      <c r="A4" s="3" t="s">
        <v>3</v>
      </c>
      <c r="B4" s="3" t="s">
        <v>4</v>
      </c>
      <c r="C4" s="3" t="s">
        <v>5</v>
      </c>
      <c r="D4" s="3" t="s">
        <v>6</v>
      </c>
      <c r="E4" s="3" t="s">
        <v>7</v>
      </c>
      <c r="F4" s="3" t="s">
        <v>8</v>
      </c>
    </row>
    <row r="5" spans="1:7" ht="38.25">
      <c r="A5" s="4" t="s">
        <v>9</v>
      </c>
      <c r="B5" s="5" t="s">
        <v>10</v>
      </c>
      <c r="C5" s="6">
        <v>2.13</v>
      </c>
      <c r="D5" s="7" t="s">
        <v>11</v>
      </c>
      <c r="E5" s="7">
        <v>642.78</v>
      </c>
      <c r="F5" s="8">
        <f t="shared" ref="F5:F19" si="0">E5*C5</f>
        <v>1369.1213999999998</v>
      </c>
    </row>
    <row r="6" spans="1:7" ht="114.75">
      <c r="A6" s="9" t="s">
        <v>12</v>
      </c>
      <c r="B6" s="10" t="s">
        <v>13</v>
      </c>
      <c r="C6" s="8">
        <v>35.880000000000003</v>
      </c>
      <c r="D6" s="7" t="s">
        <v>11</v>
      </c>
      <c r="E6" s="7">
        <v>112.53</v>
      </c>
      <c r="F6" s="8">
        <f t="shared" si="0"/>
        <v>4037.5764000000004</v>
      </c>
    </row>
    <row r="7" spans="1:7" ht="89.25">
      <c r="A7" s="9" t="s">
        <v>14</v>
      </c>
      <c r="B7" s="11" t="s">
        <v>15</v>
      </c>
      <c r="C7" s="8">
        <v>3.69</v>
      </c>
      <c r="D7" s="7" t="s">
        <v>16</v>
      </c>
      <c r="E7" s="7">
        <v>228.47</v>
      </c>
      <c r="F7" s="8">
        <f t="shared" si="0"/>
        <v>843.05430000000001</v>
      </c>
    </row>
    <row r="8" spans="1:7" ht="63.75">
      <c r="A8" s="9" t="s">
        <v>17</v>
      </c>
      <c r="B8" s="10" t="s">
        <v>18</v>
      </c>
      <c r="C8" s="8">
        <v>6.14</v>
      </c>
      <c r="D8" s="7" t="s">
        <v>16</v>
      </c>
      <c r="E8" s="7">
        <v>1191.77</v>
      </c>
      <c r="F8" s="8">
        <f t="shared" si="0"/>
        <v>7317.4677999999994</v>
      </c>
    </row>
    <row r="9" spans="1:7" ht="102">
      <c r="A9" s="9" t="s">
        <v>19</v>
      </c>
      <c r="B9" s="10" t="s">
        <v>20</v>
      </c>
      <c r="C9" s="8">
        <v>4.91</v>
      </c>
      <c r="D9" s="7" t="s">
        <v>16</v>
      </c>
      <c r="E9" s="7">
        <v>5913.66</v>
      </c>
      <c r="F9" s="8">
        <f t="shared" si="0"/>
        <v>29036.070599999999</v>
      </c>
    </row>
    <row r="10" spans="1:7" ht="89.25">
      <c r="A10" s="9" t="s">
        <v>21</v>
      </c>
      <c r="B10" s="10" t="s">
        <v>22</v>
      </c>
      <c r="C10" s="8">
        <v>9.8000000000000007</v>
      </c>
      <c r="D10" s="7" t="s">
        <v>16</v>
      </c>
      <c r="E10" s="7">
        <v>2788.17</v>
      </c>
      <c r="F10" s="8">
        <f t="shared" si="0"/>
        <v>27324.066000000003</v>
      </c>
    </row>
    <row r="11" spans="1:7" ht="63.75">
      <c r="A11" s="12" t="s">
        <v>23</v>
      </c>
      <c r="B11" s="10" t="s">
        <v>24</v>
      </c>
      <c r="C11" s="8">
        <v>104.63</v>
      </c>
      <c r="D11" s="7" t="s">
        <v>25</v>
      </c>
      <c r="E11" s="7">
        <v>259.29000000000002</v>
      </c>
      <c r="F11" s="8">
        <f t="shared" si="0"/>
        <v>27129.512699999999</v>
      </c>
    </row>
    <row r="12" spans="1:7" ht="102">
      <c r="A12" s="12" t="s">
        <v>26</v>
      </c>
      <c r="B12" s="10" t="s">
        <v>27</v>
      </c>
      <c r="C12" s="8">
        <v>4.8600000000000003</v>
      </c>
      <c r="D12" s="7" t="s">
        <v>11</v>
      </c>
      <c r="E12" s="7">
        <v>6219.21</v>
      </c>
      <c r="F12" s="8">
        <f t="shared" si="0"/>
        <v>30225.360600000004</v>
      </c>
    </row>
    <row r="13" spans="1:7" ht="89.25">
      <c r="A13" s="12" t="s">
        <v>28</v>
      </c>
      <c r="B13" s="10" t="s">
        <v>29</v>
      </c>
      <c r="C13" s="13">
        <v>0.52</v>
      </c>
      <c r="D13" s="7" t="s">
        <v>30</v>
      </c>
      <c r="E13" s="7">
        <v>53433.91</v>
      </c>
      <c r="F13" s="8">
        <f t="shared" si="0"/>
        <v>27785.633200000004</v>
      </c>
    </row>
    <row r="14" spans="1:7" ht="18.75">
      <c r="A14" s="4">
        <v>10</v>
      </c>
      <c r="B14" s="14" t="s">
        <v>31</v>
      </c>
      <c r="C14" s="8"/>
      <c r="D14" s="7"/>
      <c r="E14" s="7"/>
      <c r="F14" s="8"/>
    </row>
    <row r="15" spans="1:7">
      <c r="A15" s="4">
        <v>11</v>
      </c>
      <c r="B15" s="10" t="s">
        <v>32</v>
      </c>
      <c r="C15" s="8">
        <v>3.69</v>
      </c>
      <c r="D15" s="7" t="s">
        <v>11</v>
      </c>
      <c r="E15" s="7">
        <v>364.32</v>
      </c>
      <c r="F15" s="8">
        <f t="shared" si="0"/>
        <v>1344.3407999999999</v>
      </c>
    </row>
    <row r="16" spans="1:7">
      <c r="A16" s="4">
        <v>12</v>
      </c>
      <c r="B16" s="10" t="s">
        <v>33</v>
      </c>
      <c r="C16" s="8">
        <v>11.26</v>
      </c>
      <c r="D16" s="7" t="s">
        <v>11</v>
      </c>
      <c r="E16" s="7">
        <v>788.13</v>
      </c>
      <c r="F16" s="8">
        <f t="shared" si="0"/>
        <v>8874.3438000000006</v>
      </c>
    </row>
    <row r="17" spans="1:6">
      <c r="A17" s="4">
        <v>13</v>
      </c>
      <c r="B17" s="10" t="s">
        <v>34</v>
      </c>
      <c r="C17" s="8">
        <v>15.94</v>
      </c>
      <c r="D17" s="7" t="s">
        <v>11</v>
      </c>
      <c r="E17" s="7">
        <v>756.83</v>
      </c>
      <c r="F17" s="8">
        <f t="shared" si="0"/>
        <v>12063.870199999999</v>
      </c>
    </row>
    <row r="18" spans="1:6">
      <c r="A18" s="4">
        <v>14</v>
      </c>
      <c r="B18" s="10" t="s">
        <v>35</v>
      </c>
      <c r="C18" s="8">
        <v>8.6</v>
      </c>
      <c r="D18" s="7" t="s">
        <v>11</v>
      </c>
      <c r="E18" s="7">
        <v>482.26</v>
      </c>
      <c r="F18" s="8">
        <f t="shared" si="0"/>
        <v>4147.4359999999997</v>
      </c>
    </row>
    <row r="19" spans="1:6">
      <c r="A19" s="4">
        <v>15</v>
      </c>
      <c r="B19" s="10" t="s">
        <v>36</v>
      </c>
      <c r="C19" s="8">
        <v>43.32</v>
      </c>
      <c r="D19" s="7" t="s">
        <v>11</v>
      </c>
      <c r="E19" s="7">
        <v>167.7</v>
      </c>
      <c r="F19" s="8">
        <f t="shared" si="0"/>
        <v>7264.7639999999992</v>
      </c>
    </row>
    <row r="20" spans="1:6">
      <c r="A20" s="15"/>
      <c r="B20" s="38"/>
      <c r="C20" s="38"/>
      <c r="D20" s="38"/>
      <c r="E20" s="38"/>
      <c r="F20" s="16">
        <f>SUM(F5:F19)</f>
        <v>188762.61780000001</v>
      </c>
    </row>
    <row r="21" spans="1:6">
      <c r="A21" s="17"/>
      <c r="B21" s="18"/>
      <c r="C21" s="18"/>
      <c r="D21" s="18"/>
      <c r="E21" s="18"/>
      <c r="F21" s="19"/>
    </row>
    <row r="22" spans="1:6">
      <c r="A22" s="17"/>
      <c r="B22" s="18"/>
      <c r="C22" s="18"/>
      <c r="D22" s="18"/>
      <c r="E22" s="18"/>
      <c r="F22" s="19"/>
    </row>
    <row r="23" spans="1:6" ht="41.25" customHeight="1">
      <c r="B23" s="39" t="s">
        <v>37</v>
      </c>
      <c r="C23" s="39"/>
      <c r="D23" s="39"/>
      <c r="E23" s="39"/>
      <c r="F23" s="39"/>
    </row>
  </sheetData>
  <mergeCells count="5">
    <mergeCell ref="A1:F1"/>
    <mergeCell ref="A2:F2"/>
    <mergeCell ref="A3:F3"/>
    <mergeCell ref="B20:E20"/>
    <mergeCell ref="B23:F23"/>
  </mergeCells>
  <pageMargins left="0.2" right="0.26" top="0.47"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23"/>
  <sheetViews>
    <sheetView topLeftCell="A13" workbookViewId="0">
      <selection activeCell="F20" sqref="F20"/>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3" t="s">
        <v>0</v>
      </c>
      <c r="B1" s="34"/>
      <c r="C1" s="34"/>
      <c r="D1" s="34"/>
      <c r="E1" s="34"/>
      <c r="F1" s="34"/>
      <c r="G1" s="1"/>
    </row>
    <row r="2" spans="1:7" ht="18.75">
      <c r="A2" s="35" t="s">
        <v>1</v>
      </c>
      <c r="B2" s="36"/>
      <c r="C2" s="36"/>
      <c r="D2" s="36"/>
      <c r="E2" s="36"/>
      <c r="F2" s="36"/>
      <c r="G2" s="1"/>
    </row>
    <row r="3" spans="1:7" ht="36.75" customHeight="1">
      <c r="A3" s="37" t="s">
        <v>2</v>
      </c>
      <c r="B3" s="37"/>
      <c r="C3" s="37"/>
      <c r="D3" s="37"/>
      <c r="E3" s="37"/>
      <c r="F3" s="37"/>
      <c r="G3" s="2"/>
    </row>
    <row r="4" spans="1:7">
      <c r="A4" s="3" t="s">
        <v>3</v>
      </c>
      <c r="B4" s="3" t="s">
        <v>4</v>
      </c>
      <c r="C4" s="3" t="s">
        <v>5</v>
      </c>
      <c r="D4" s="3" t="s">
        <v>6</v>
      </c>
      <c r="E4" s="3" t="s">
        <v>7</v>
      </c>
      <c r="F4" s="3" t="s">
        <v>8</v>
      </c>
    </row>
    <row r="5" spans="1:7" ht="38.25">
      <c r="A5" s="4" t="s">
        <v>9</v>
      </c>
      <c r="B5" s="5" t="s">
        <v>10</v>
      </c>
      <c r="C5" s="6">
        <v>2.13</v>
      </c>
      <c r="D5" s="7" t="s">
        <v>11</v>
      </c>
      <c r="E5" s="7">
        <v>642.78</v>
      </c>
      <c r="F5" s="8">
        <f t="shared" ref="F5:F19" si="0">E5*C5</f>
        <v>1369.1213999999998</v>
      </c>
    </row>
    <row r="6" spans="1:7" ht="114.75">
      <c r="A6" s="9" t="s">
        <v>12</v>
      </c>
      <c r="B6" s="10" t="s">
        <v>13</v>
      </c>
      <c r="C6" s="8">
        <v>52.68</v>
      </c>
      <c r="D6" s="7" t="s">
        <v>11</v>
      </c>
      <c r="E6" s="7">
        <v>112.53</v>
      </c>
      <c r="F6" s="8">
        <f t="shared" si="0"/>
        <v>5928.0803999999998</v>
      </c>
    </row>
    <row r="7" spans="1:7" ht="89.25">
      <c r="A7" s="9" t="s">
        <v>14</v>
      </c>
      <c r="B7" s="11" t="s">
        <v>15</v>
      </c>
      <c r="C7" s="8">
        <v>5.31</v>
      </c>
      <c r="D7" s="7" t="s">
        <v>16</v>
      </c>
      <c r="E7" s="7">
        <v>228.47</v>
      </c>
      <c r="F7" s="8">
        <f t="shared" si="0"/>
        <v>1213.1757</v>
      </c>
    </row>
    <row r="8" spans="1:7" ht="63.75">
      <c r="A8" s="9" t="s">
        <v>17</v>
      </c>
      <c r="B8" s="10" t="s">
        <v>18</v>
      </c>
      <c r="C8" s="8">
        <v>8.85</v>
      </c>
      <c r="D8" s="7" t="s">
        <v>16</v>
      </c>
      <c r="E8" s="7">
        <v>1191.77</v>
      </c>
      <c r="F8" s="8">
        <f t="shared" si="0"/>
        <v>10547.164499999999</v>
      </c>
    </row>
    <row r="9" spans="1:7" ht="102">
      <c r="A9" s="9" t="s">
        <v>19</v>
      </c>
      <c r="B9" s="10" t="s">
        <v>20</v>
      </c>
      <c r="C9" s="8">
        <v>7.44</v>
      </c>
      <c r="D9" s="7" t="s">
        <v>16</v>
      </c>
      <c r="E9" s="7">
        <v>5913.66</v>
      </c>
      <c r="F9" s="8">
        <f t="shared" si="0"/>
        <v>43997.630400000002</v>
      </c>
    </row>
    <row r="10" spans="1:7" ht="89.25">
      <c r="A10" s="9" t="s">
        <v>21</v>
      </c>
      <c r="B10" s="10" t="s">
        <v>22</v>
      </c>
      <c r="C10" s="8">
        <v>16.95</v>
      </c>
      <c r="D10" s="7" t="s">
        <v>16</v>
      </c>
      <c r="E10" s="7">
        <v>2788.17</v>
      </c>
      <c r="F10" s="8">
        <f t="shared" si="0"/>
        <v>47259.481500000002</v>
      </c>
    </row>
    <row r="11" spans="1:7" ht="63.75">
      <c r="A11" s="12" t="s">
        <v>23</v>
      </c>
      <c r="B11" s="10" t="s">
        <v>24</v>
      </c>
      <c r="C11" s="8">
        <v>125.47</v>
      </c>
      <c r="D11" s="7" t="s">
        <v>25</v>
      </c>
      <c r="E11" s="7">
        <v>259.29000000000002</v>
      </c>
      <c r="F11" s="8">
        <f t="shared" si="0"/>
        <v>32533.116300000002</v>
      </c>
    </row>
    <row r="12" spans="1:7" ht="102">
      <c r="A12" s="12" t="s">
        <v>26</v>
      </c>
      <c r="B12" s="10" t="s">
        <v>27</v>
      </c>
      <c r="C12" s="8">
        <v>1.41</v>
      </c>
      <c r="D12" s="7" t="s">
        <v>11</v>
      </c>
      <c r="E12" s="7">
        <v>6219.21</v>
      </c>
      <c r="F12" s="8">
        <f t="shared" si="0"/>
        <v>8769.0861000000004</v>
      </c>
    </row>
    <row r="13" spans="1:7" ht="89.25">
      <c r="A13" s="12" t="s">
        <v>28</v>
      </c>
      <c r="B13" s="10" t="s">
        <v>29</v>
      </c>
      <c r="C13" s="13">
        <v>0.15</v>
      </c>
      <c r="D13" s="7" t="s">
        <v>30</v>
      </c>
      <c r="E13" s="7">
        <v>53433.91</v>
      </c>
      <c r="F13" s="8">
        <f t="shared" si="0"/>
        <v>8015.0865000000003</v>
      </c>
    </row>
    <row r="14" spans="1:7" ht="18.75">
      <c r="A14" s="4">
        <v>10</v>
      </c>
      <c r="B14" s="14" t="s">
        <v>31</v>
      </c>
      <c r="C14" s="8"/>
      <c r="D14" s="7"/>
      <c r="E14" s="7"/>
      <c r="F14" s="8"/>
    </row>
    <row r="15" spans="1:7">
      <c r="A15" s="4">
        <v>11</v>
      </c>
      <c r="B15" s="10" t="s">
        <v>32</v>
      </c>
      <c r="C15" s="8">
        <v>5.31</v>
      </c>
      <c r="D15" s="7" t="s">
        <v>11</v>
      </c>
      <c r="E15" s="7">
        <v>364.32</v>
      </c>
      <c r="F15" s="8">
        <f t="shared" si="0"/>
        <v>1934.5391999999997</v>
      </c>
    </row>
    <row r="16" spans="1:7">
      <c r="A16" s="4">
        <v>12</v>
      </c>
      <c r="B16" s="10" t="s">
        <v>33</v>
      </c>
      <c r="C16" s="8">
        <v>14.38</v>
      </c>
      <c r="D16" s="7" t="s">
        <v>11</v>
      </c>
      <c r="E16" s="7">
        <v>788.13</v>
      </c>
      <c r="F16" s="8">
        <f t="shared" si="0"/>
        <v>11333.3094</v>
      </c>
    </row>
    <row r="17" spans="1:6">
      <c r="A17" s="4">
        <v>13</v>
      </c>
      <c r="B17" s="10" t="s">
        <v>34</v>
      </c>
      <c r="C17" s="8">
        <v>25.8</v>
      </c>
      <c r="D17" s="7" t="s">
        <v>11</v>
      </c>
      <c r="E17" s="7">
        <v>756.83</v>
      </c>
      <c r="F17" s="8">
        <f t="shared" si="0"/>
        <v>19526.214</v>
      </c>
    </row>
    <row r="18" spans="1:6">
      <c r="A18" s="4">
        <v>14</v>
      </c>
      <c r="B18" s="10" t="s">
        <v>35</v>
      </c>
      <c r="C18" s="8">
        <v>7.91</v>
      </c>
      <c r="D18" s="7" t="s">
        <v>11</v>
      </c>
      <c r="E18" s="7">
        <v>482.26</v>
      </c>
      <c r="F18" s="8">
        <f t="shared" si="0"/>
        <v>3814.6765999999998</v>
      </c>
    </row>
    <row r="19" spans="1:6">
      <c r="A19" s="4">
        <v>15</v>
      </c>
      <c r="B19" s="10" t="s">
        <v>36</v>
      </c>
      <c r="C19" s="8">
        <v>60.12</v>
      </c>
      <c r="D19" s="7" t="s">
        <v>11</v>
      </c>
      <c r="E19" s="7">
        <v>167.7</v>
      </c>
      <c r="F19" s="8">
        <f t="shared" si="0"/>
        <v>10082.124</v>
      </c>
    </row>
    <row r="20" spans="1:6">
      <c r="A20" s="15"/>
      <c r="B20" s="38"/>
      <c r="C20" s="38"/>
      <c r="D20" s="38"/>
      <c r="E20" s="38"/>
      <c r="F20" s="16">
        <f>SUM(F5:F19)</f>
        <v>206322.80600000001</v>
      </c>
    </row>
    <row r="21" spans="1:6">
      <c r="A21" s="17"/>
      <c r="B21" s="18"/>
      <c r="C21" s="18"/>
      <c r="D21" s="18"/>
      <c r="E21" s="18"/>
      <c r="F21" s="19"/>
    </row>
    <row r="22" spans="1:6">
      <c r="A22" s="17"/>
      <c r="B22" s="18"/>
      <c r="C22" s="18"/>
      <c r="D22" s="18"/>
      <c r="E22" s="18"/>
      <c r="F22" s="19"/>
    </row>
    <row r="23" spans="1:6" ht="41.25" customHeight="1">
      <c r="B23" s="39" t="s">
        <v>37</v>
      </c>
      <c r="C23" s="39"/>
      <c r="D23" s="39"/>
      <c r="E23" s="39"/>
      <c r="F23" s="39"/>
    </row>
  </sheetData>
  <mergeCells count="5">
    <mergeCell ref="A1:F1"/>
    <mergeCell ref="A2:F2"/>
    <mergeCell ref="A3:F3"/>
    <mergeCell ref="B20:E20"/>
    <mergeCell ref="B23:F23"/>
  </mergeCells>
  <pageMargins left="0.28000000000000003" right="0.15" top="0.47"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A1:G17"/>
  <sheetViews>
    <sheetView topLeftCell="A7" workbookViewId="0">
      <selection activeCell="F15" sqref="F15"/>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3" t="s">
        <v>0</v>
      </c>
      <c r="B1" s="34"/>
      <c r="C1" s="34"/>
      <c r="D1" s="34"/>
      <c r="E1" s="34"/>
      <c r="F1" s="34"/>
      <c r="G1" s="1"/>
    </row>
    <row r="2" spans="1:7" ht="18.75">
      <c r="A2" s="35" t="s">
        <v>1</v>
      </c>
      <c r="B2" s="36"/>
      <c r="C2" s="36"/>
      <c r="D2" s="36"/>
      <c r="E2" s="36"/>
      <c r="F2" s="36"/>
      <c r="G2" s="1"/>
    </row>
    <row r="3" spans="1:7" ht="30" customHeight="1">
      <c r="A3" s="37" t="s">
        <v>111</v>
      </c>
      <c r="B3" s="37"/>
      <c r="C3" s="37"/>
      <c r="D3" s="37"/>
      <c r="E3" s="37"/>
      <c r="F3" s="37"/>
      <c r="G3" s="2"/>
    </row>
    <row r="4" spans="1:7">
      <c r="A4" s="3" t="s">
        <v>3</v>
      </c>
      <c r="B4" s="3" t="s">
        <v>4</v>
      </c>
      <c r="C4" s="3" t="s">
        <v>5</v>
      </c>
      <c r="D4" s="3" t="s">
        <v>6</v>
      </c>
      <c r="E4" s="3" t="s">
        <v>7</v>
      </c>
      <c r="F4" s="3" t="s">
        <v>8</v>
      </c>
    </row>
    <row r="5" spans="1:7" ht="114.75">
      <c r="A5" s="9" t="s">
        <v>39</v>
      </c>
      <c r="B5" s="10" t="s">
        <v>13</v>
      </c>
      <c r="C5" s="8">
        <v>70.8</v>
      </c>
      <c r="D5" s="7" t="s">
        <v>11</v>
      </c>
      <c r="E5" s="7">
        <v>112.53</v>
      </c>
      <c r="F5" s="8">
        <f t="shared" ref="F5:F8" si="0">E5*C5</f>
        <v>7967.1239999999998</v>
      </c>
    </row>
    <row r="6" spans="1:7" ht="89.25">
      <c r="A6" s="9" t="s">
        <v>40</v>
      </c>
      <c r="B6" s="11" t="s">
        <v>15</v>
      </c>
      <c r="C6" s="8">
        <v>35.4</v>
      </c>
      <c r="D6" s="7" t="s">
        <v>16</v>
      </c>
      <c r="E6" s="7">
        <v>228.47</v>
      </c>
      <c r="F6" s="8">
        <f t="shared" si="0"/>
        <v>8087.8379999999997</v>
      </c>
    </row>
    <row r="7" spans="1:7" ht="63.75">
      <c r="A7" s="9" t="s">
        <v>41</v>
      </c>
      <c r="B7" s="10" t="s">
        <v>18</v>
      </c>
      <c r="C7" s="8">
        <v>82.6</v>
      </c>
      <c r="D7" s="7" t="s">
        <v>16</v>
      </c>
      <c r="E7" s="7">
        <v>1191.77</v>
      </c>
      <c r="F7" s="8">
        <f t="shared" si="0"/>
        <v>98440.20199999999</v>
      </c>
    </row>
    <row r="8" spans="1:7" ht="102">
      <c r="A8" s="9" t="s">
        <v>112</v>
      </c>
      <c r="B8" s="10" t="s">
        <v>113</v>
      </c>
      <c r="C8" s="8">
        <v>70.8</v>
      </c>
      <c r="D8" s="7" t="s">
        <v>16</v>
      </c>
      <c r="E8" s="7">
        <v>6543.32</v>
      </c>
      <c r="F8" s="8">
        <f t="shared" si="0"/>
        <v>463267.05599999998</v>
      </c>
    </row>
    <row r="9" spans="1:7" ht="18.75">
      <c r="A9" s="9">
        <v>5</v>
      </c>
      <c r="B9" s="14" t="s">
        <v>31</v>
      </c>
      <c r="C9" s="8"/>
      <c r="D9" s="7"/>
      <c r="E9" s="7"/>
      <c r="F9" s="8"/>
    </row>
    <row r="10" spans="1:7" ht="15.75">
      <c r="A10" s="9" t="s">
        <v>50</v>
      </c>
      <c r="B10" s="10" t="s">
        <v>114</v>
      </c>
      <c r="C10" s="8">
        <v>35.4</v>
      </c>
      <c r="D10" s="7" t="s">
        <v>16</v>
      </c>
      <c r="E10" s="7">
        <v>377.8</v>
      </c>
      <c r="F10" s="8">
        <f t="shared" ref="F10:F14" si="1">E10*C10</f>
        <v>13374.119999999999</v>
      </c>
    </row>
    <row r="11" spans="1:7" ht="15.75">
      <c r="A11" s="9" t="s">
        <v>52</v>
      </c>
      <c r="B11" s="10" t="s">
        <v>33</v>
      </c>
      <c r="C11" s="8">
        <v>30.44</v>
      </c>
      <c r="D11" s="7" t="s">
        <v>16</v>
      </c>
      <c r="E11" s="7">
        <v>788.13</v>
      </c>
      <c r="F11" s="8">
        <f t="shared" si="1"/>
        <v>23990.677200000002</v>
      </c>
    </row>
    <row r="12" spans="1:7" ht="15.75">
      <c r="A12" s="9" t="s">
        <v>54</v>
      </c>
      <c r="B12" s="10" t="s">
        <v>115</v>
      </c>
      <c r="C12" s="8">
        <v>82.599699999999999</v>
      </c>
      <c r="D12" s="7" t="s">
        <v>16</v>
      </c>
      <c r="E12" s="7">
        <v>756.83</v>
      </c>
      <c r="F12" s="8">
        <f t="shared" si="1"/>
        <v>62513.930951000002</v>
      </c>
    </row>
    <row r="13" spans="1:7" ht="15.75">
      <c r="A13" s="9" t="s">
        <v>56</v>
      </c>
      <c r="B13" s="10" t="s">
        <v>35</v>
      </c>
      <c r="C13" s="8">
        <v>60.89</v>
      </c>
      <c r="D13" s="7" t="s">
        <v>16</v>
      </c>
      <c r="E13" s="7">
        <v>482.26</v>
      </c>
      <c r="F13" s="8">
        <f t="shared" si="1"/>
        <v>29364.811399999999</v>
      </c>
    </row>
    <row r="14" spans="1:7" ht="15.75">
      <c r="A14" s="9" t="s">
        <v>58</v>
      </c>
      <c r="B14" s="10" t="s">
        <v>59</v>
      </c>
      <c r="C14" s="8">
        <v>70.8</v>
      </c>
      <c r="D14" s="7" t="s">
        <v>16</v>
      </c>
      <c r="E14" s="7">
        <v>167.7</v>
      </c>
      <c r="F14" s="8">
        <f t="shared" si="1"/>
        <v>11873.159999999998</v>
      </c>
    </row>
    <row r="15" spans="1:7">
      <c r="A15" s="31"/>
      <c r="B15" s="32"/>
      <c r="C15" s="40" t="s">
        <v>116</v>
      </c>
      <c r="D15" s="41"/>
      <c r="E15" s="42"/>
      <c r="F15" s="16">
        <f>SUM(F5:F14)</f>
        <v>718878.919551</v>
      </c>
    </row>
    <row r="16" spans="1:7">
      <c r="A16" s="17"/>
      <c r="B16" s="18"/>
      <c r="C16" s="18"/>
      <c r="D16" s="18"/>
      <c r="E16" s="18"/>
      <c r="F16" s="19"/>
    </row>
    <row r="17" spans="2:6" ht="50.25" customHeight="1">
      <c r="B17" s="39" t="s">
        <v>117</v>
      </c>
      <c r="C17" s="39"/>
      <c r="D17" s="39"/>
      <c r="E17" s="39"/>
      <c r="F17" s="39"/>
    </row>
  </sheetData>
  <mergeCells count="5">
    <mergeCell ref="A1:F1"/>
    <mergeCell ref="A2:F2"/>
    <mergeCell ref="A3:F3"/>
    <mergeCell ref="C15:E15"/>
    <mergeCell ref="B17:F17"/>
  </mergeCells>
  <pageMargins left="0.37" right="0.15"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J26"/>
  <sheetViews>
    <sheetView topLeftCell="A22" workbookViewId="0">
      <selection activeCell="H30" sqref="H30"/>
    </sheetView>
  </sheetViews>
  <sheetFormatPr defaultRowHeight="15"/>
  <cols>
    <col min="1" max="1" width="8.7109375" customWidth="1"/>
    <col min="2" max="2" width="44.140625" customWidth="1"/>
    <col min="3" max="4" width="10.140625" hidden="1" customWidth="1"/>
    <col min="5" max="5" width="10.28515625" hidden="1" customWidth="1"/>
    <col min="6" max="6" width="10.28515625" customWidth="1"/>
    <col min="7" max="8" width="11.5703125" customWidth="1"/>
    <col min="9" max="9" width="12.140625" customWidth="1"/>
  </cols>
  <sheetData>
    <row r="1" spans="1:10" ht="18.75">
      <c r="A1" s="33" t="s">
        <v>0</v>
      </c>
      <c r="B1" s="34"/>
      <c r="C1" s="34"/>
      <c r="D1" s="34"/>
      <c r="E1" s="34"/>
      <c r="F1" s="34"/>
      <c r="G1" s="34"/>
      <c r="H1" s="34"/>
      <c r="I1" s="34"/>
      <c r="J1" s="1"/>
    </row>
    <row r="2" spans="1:10" ht="18.75">
      <c r="A2" s="35" t="s">
        <v>1</v>
      </c>
      <c r="B2" s="36"/>
      <c r="C2" s="36"/>
      <c r="D2" s="36"/>
      <c r="E2" s="36"/>
      <c r="F2" s="36"/>
      <c r="G2" s="36"/>
      <c r="H2" s="36"/>
      <c r="I2" s="36"/>
      <c r="J2" s="1"/>
    </row>
    <row r="3" spans="1:10" ht="34.5" customHeight="1">
      <c r="A3" s="37" t="s">
        <v>62</v>
      </c>
      <c r="B3" s="37"/>
      <c r="C3" s="37"/>
      <c r="D3" s="37"/>
      <c r="E3" s="37"/>
      <c r="F3" s="37"/>
      <c r="G3" s="37"/>
      <c r="H3" s="37"/>
      <c r="I3" s="37"/>
      <c r="J3" s="2"/>
    </row>
    <row r="4" spans="1:10">
      <c r="A4" s="3" t="s">
        <v>3</v>
      </c>
      <c r="B4" s="3" t="s">
        <v>4</v>
      </c>
      <c r="C4" s="3"/>
      <c r="D4" s="3">
        <v>1</v>
      </c>
      <c r="E4" s="3">
        <v>2</v>
      </c>
      <c r="F4" s="3" t="s">
        <v>63</v>
      </c>
      <c r="G4" s="3" t="s">
        <v>6</v>
      </c>
      <c r="H4" s="3" t="s">
        <v>7</v>
      </c>
      <c r="I4" s="3" t="s">
        <v>8</v>
      </c>
    </row>
    <row r="5" spans="1:10" ht="114.75">
      <c r="A5" s="9" t="s">
        <v>39</v>
      </c>
      <c r="B5" s="10" t="s">
        <v>13</v>
      </c>
      <c r="C5" s="7">
        <v>10.199999999999999</v>
      </c>
      <c r="D5" s="7">
        <f t="shared" ref="D5:D14" si="0">C5*2</f>
        <v>20.399999999999999</v>
      </c>
      <c r="E5" s="8">
        <v>244.27</v>
      </c>
      <c r="F5" s="8">
        <f>E5+D5</f>
        <v>264.67</v>
      </c>
      <c r="G5" s="7" t="s">
        <v>11</v>
      </c>
      <c r="H5" s="7">
        <v>112.53</v>
      </c>
      <c r="I5" s="20">
        <f>H5*F5</f>
        <v>29783.315100000003</v>
      </c>
    </row>
    <row r="6" spans="1:10" ht="89.25">
      <c r="A6" s="9" t="s">
        <v>40</v>
      </c>
      <c r="B6" s="11" t="s">
        <v>15</v>
      </c>
      <c r="C6" s="7">
        <v>0.85</v>
      </c>
      <c r="D6" s="7">
        <f t="shared" si="0"/>
        <v>1.7</v>
      </c>
      <c r="E6" s="8">
        <v>24.43</v>
      </c>
      <c r="F6" s="8">
        <f t="shared" ref="F6:F20" si="1">E6+D6</f>
        <v>26.13</v>
      </c>
      <c r="G6" s="7" t="s">
        <v>16</v>
      </c>
      <c r="H6" s="7">
        <v>228.47</v>
      </c>
      <c r="I6" s="20">
        <f t="shared" ref="I6:I20" si="2">H6*F6</f>
        <v>5969.9210999999996</v>
      </c>
    </row>
    <row r="7" spans="1:10" ht="63.75">
      <c r="A7" s="9" t="s">
        <v>41</v>
      </c>
      <c r="B7" s="10" t="s">
        <v>18</v>
      </c>
      <c r="C7" s="20">
        <v>1.0622849999999999</v>
      </c>
      <c r="D7" s="7">
        <f t="shared" si="0"/>
        <v>2.1245699999999998</v>
      </c>
      <c r="E7" s="8">
        <v>40.71</v>
      </c>
      <c r="F7" s="8">
        <f t="shared" si="1"/>
        <v>42.834569999999999</v>
      </c>
      <c r="G7" s="7" t="s">
        <v>16</v>
      </c>
      <c r="H7" s="7">
        <v>1191.77</v>
      </c>
      <c r="I7" s="20">
        <f t="shared" si="2"/>
        <v>51048.955488899999</v>
      </c>
    </row>
    <row r="8" spans="1:10" ht="102">
      <c r="A8" s="9" t="s">
        <v>42</v>
      </c>
      <c r="B8" s="10" t="s">
        <v>20</v>
      </c>
      <c r="C8" s="7">
        <v>0.85</v>
      </c>
      <c r="D8" s="7">
        <f t="shared" si="0"/>
        <v>1.7</v>
      </c>
      <c r="E8" s="8">
        <v>24.43</v>
      </c>
      <c r="F8" s="8">
        <f t="shared" si="1"/>
        <v>26.13</v>
      </c>
      <c r="G8" s="7" t="s">
        <v>16</v>
      </c>
      <c r="H8" s="7">
        <v>5913.66</v>
      </c>
      <c r="I8" s="20">
        <f t="shared" si="2"/>
        <v>154523.93579999998</v>
      </c>
    </row>
    <row r="9" spans="1:10" ht="89.25">
      <c r="A9" s="9" t="s">
        <v>43</v>
      </c>
      <c r="B9" s="10" t="s">
        <v>22</v>
      </c>
      <c r="C9" s="7">
        <v>3.06</v>
      </c>
      <c r="D9" s="7">
        <f t="shared" si="0"/>
        <v>6.12</v>
      </c>
      <c r="E9" s="8">
        <v>97.71</v>
      </c>
      <c r="F9" s="8">
        <f t="shared" si="1"/>
        <v>103.83</v>
      </c>
      <c r="G9" s="7" t="s">
        <v>16</v>
      </c>
      <c r="H9" s="7">
        <v>2788.17</v>
      </c>
      <c r="I9" s="20">
        <f t="shared" si="2"/>
        <v>289495.6911</v>
      </c>
    </row>
    <row r="10" spans="1:10" ht="102">
      <c r="A10" s="9" t="s">
        <v>64</v>
      </c>
      <c r="B10" s="10" t="s">
        <v>65</v>
      </c>
      <c r="C10" s="7"/>
      <c r="D10" s="7">
        <f t="shared" si="0"/>
        <v>0</v>
      </c>
      <c r="E10" s="8">
        <v>11.07</v>
      </c>
      <c r="F10" s="8">
        <f t="shared" si="1"/>
        <v>11.07</v>
      </c>
      <c r="G10" s="7" t="s">
        <v>25</v>
      </c>
      <c r="H10" s="7">
        <v>6543.32</v>
      </c>
      <c r="I10" s="20">
        <f t="shared" si="2"/>
        <v>72434.5524</v>
      </c>
    </row>
    <row r="11" spans="1:10" ht="102">
      <c r="A11" s="12" t="s">
        <v>66</v>
      </c>
      <c r="B11" s="10" t="s">
        <v>27</v>
      </c>
      <c r="C11" s="7"/>
      <c r="D11" s="7">
        <f t="shared" si="0"/>
        <v>0</v>
      </c>
      <c r="E11" s="8">
        <v>1.7</v>
      </c>
      <c r="F11" s="8">
        <f t="shared" si="1"/>
        <v>1.7</v>
      </c>
      <c r="G11" s="7" t="s">
        <v>16</v>
      </c>
      <c r="H11" s="7">
        <v>6219.21</v>
      </c>
      <c r="I11" s="20">
        <f t="shared" si="2"/>
        <v>10572.656999999999</v>
      </c>
    </row>
    <row r="12" spans="1:10" ht="89.25">
      <c r="A12" s="12" t="s">
        <v>67</v>
      </c>
      <c r="B12" s="10" t="s">
        <v>29</v>
      </c>
      <c r="C12" s="7">
        <v>0.20300000000000001</v>
      </c>
      <c r="D12" s="7">
        <f t="shared" si="0"/>
        <v>0.40600000000000003</v>
      </c>
      <c r="E12" s="8">
        <v>0.18</v>
      </c>
      <c r="F12" s="8">
        <f t="shared" si="1"/>
        <v>0.58600000000000008</v>
      </c>
      <c r="G12" s="7" t="s">
        <v>30</v>
      </c>
      <c r="H12" s="7">
        <v>53433.91</v>
      </c>
      <c r="I12" s="20">
        <f t="shared" si="2"/>
        <v>31312.271260000005</v>
      </c>
    </row>
    <row r="13" spans="1:10" ht="42">
      <c r="A13" s="12" t="s">
        <v>68</v>
      </c>
      <c r="B13" s="10" t="s">
        <v>69</v>
      </c>
      <c r="C13" s="7">
        <v>3.35</v>
      </c>
      <c r="D13" s="7">
        <f t="shared" si="0"/>
        <v>6.7</v>
      </c>
      <c r="E13" s="8">
        <v>427.51</v>
      </c>
      <c r="F13" s="8">
        <f t="shared" si="1"/>
        <v>434.21</v>
      </c>
      <c r="G13" s="7" t="s">
        <v>25</v>
      </c>
      <c r="H13" s="7">
        <v>170.51</v>
      </c>
      <c r="I13" s="20">
        <f t="shared" si="2"/>
        <v>74037.147099999987</v>
      </c>
    </row>
    <row r="14" spans="1:10" ht="38.25">
      <c r="A14" s="12" t="s">
        <v>70</v>
      </c>
      <c r="B14" s="10" t="s">
        <v>71</v>
      </c>
      <c r="C14" s="7">
        <v>1.91</v>
      </c>
      <c r="D14" s="7">
        <f t="shared" si="0"/>
        <v>3.82</v>
      </c>
      <c r="E14" s="8"/>
      <c r="F14" s="8">
        <f t="shared" si="1"/>
        <v>3.82</v>
      </c>
      <c r="G14" s="7" t="s">
        <v>72</v>
      </c>
      <c r="H14" s="7">
        <v>5600</v>
      </c>
      <c r="I14" s="20">
        <f t="shared" si="2"/>
        <v>21392</v>
      </c>
    </row>
    <row r="15" spans="1:10" ht="18.75">
      <c r="A15" s="9">
        <v>11</v>
      </c>
      <c r="B15" s="14" t="s">
        <v>31</v>
      </c>
      <c r="C15" s="21"/>
      <c r="D15" s="7"/>
      <c r="E15" s="8"/>
      <c r="F15" s="8"/>
      <c r="G15" s="7"/>
      <c r="H15" s="7"/>
      <c r="I15" s="20"/>
    </row>
    <row r="16" spans="1:10" ht="15.75">
      <c r="A16" s="9" t="s">
        <v>50</v>
      </c>
      <c r="B16" s="10" t="s">
        <v>51</v>
      </c>
      <c r="C16" s="7">
        <v>0.85</v>
      </c>
      <c r="D16" s="7">
        <f>C16*2</f>
        <v>1.7</v>
      </c>
      <c r="E16" s="8">
        <v>24.43</v>
      </c>
      <c r="F16" s="8">
        <f t="shared" si="1"/>
        <v>26.13</v>
      </c>
      <c r="G16" s="7" t="s">
        <v>16</v>
      </c>
      <c r="H16" s="7">
        <v>404.77</v>
      </c>
      <c r="I16" s="20">
        <f t="shared" si="2"/>
        <v>10576.640099999999</v>
      </c>
    </row>
    <row r="17" spans="1:9" ht="15.75">
      <c r="A17" s="9" t="s">
        <v>52</v>
      </c>
      <c r="B17" s="10" t="s">
        <v>53</v>
      </c>
      <c r="C17" s="7">
        <v>2.48</v>
      </c>
      <c r="D17" s="7">
        <f>C17*2</f>
        <v>4.96</v>
      </c>
      <c r="E17" s="8">
        <v>62.22</v>
      </c>
      <c r="F17" s="8">
        <f t="shared" si="1"/>
        <v>67.179999999999993</v>
      </c>
      <c r="G17" s="7" t="s">
        <v>16</v>
      </c>
      <c r="H17" s="7">
        <v>765.85</v>
      </c>
      <c r="I17" s="20">
        <f t="shared" si="2"/>
        <v>51449.802999999993</v>
      </c>
    </row>
    <row r="18" spans="1:9" ht="15.75">
      <c r="A18" s="9" t="s">
        <v>54</v>
      </c>
      <c r="B18" s="10" t="s">
        <v>55</v>
      </c>
      <c r="C18" s="7">
        <v>4.12</v>
      </c>
      <c r="D18" s="7">
        <f>C18*2</f>
        <v>8.24</v>
      </c>
      <c r="E18" s="8">
        <v>138.41999999999999</v>
      </c>
      <c r="F18" s="8">
        <f t="shared" si="1"/>
        <v>146.66</v>
      </c>
      <c r="G18" s="7" t="s">
        <v>16</v>
      </c>
      <c r="H18" s="7">
        <v>730.6</v>
      </c>
      <c r="I18" s="20">
        <f t="shared" si="2"/>
        <v>107149.796</v>
      </c>
    </row>
    <row r="19" spans="1:9" ht="15.75">
      <c r="A19" s="9" t="s">
        <v>56</v>
      </c>
      <c r="B19" s="10" t="s">
        <v>57</v>
      </c>
      <c r="C19" s="7">
        <v>2.41</v>
      </c>
      <c r="D19" s="7">
        <f>C19*2</f>
        <v>4.82</v>
      </c>
      <c r="E19" s="8">
        <v>32.97</v>
      </c>
      <c r="F19" s="8">
        <f t="shared" si="1"/>
        <v>37.79</v>
      </c>
      <c r="G19" s="7" t="s">
        <v>16</v>
      </c>
      <c r="H19" s="7">
        <v>458.72</v>
      </c>
      <c r="I19" s="20">
        <f t="shared" si="2"/>
        <v>17335.0288</v>
      </c>
    </row>
    <row r="20" spans="1:9" ht="15.75">
      <c r="A20" s="9" t="s">
        <v>58</v>
      </c>
      <c r="B20" s="10" t="s">
        <v>59</v>
      </c>
      <c r="C20" s="22">
        <v>10.199999999999999</v>
      </c>
      <c r="D20" s="7">
        <f>C20*2</f>
        <v>20.399999999999999</v>
      </c>
      <c r="E20" s="23">
        <v>244.27</v>
      </c>
      <c r="F20" s="8">
        <f t="shared" si="1"/>
        <v>264.67</v>
      </c>
      <c r="G20" s="7" t="s">
        <v>16</v>
      </c>
      <c r="H20" s="7">
        <v>167.7</v>
      </c>
      <c r="I20" s="20">
        <f t="shared" si="2"/>
        <v>44385.159</v>
      </c>
    </row>
    <row r="21" spans="1:9">
      <c r="A21" s="15"/>
      <c r="B21" s="38"/>
      <c r="C21" s="38"/>
      <c r="D21" s="38"/>
      <c r="E21" s="38"/>
      <c r="F21" s="38"/>
      <c r="G21" s="38"/>
      <c r="H21" s="38"/>
      <c r="I21" s="16">
        <f>SUM(I5:I20)</f>
        <v>971466.8732488997</v>
      </c>
    </row>
    <row r="22" spans="1:9">
      <c r="A22" s="17"/>
      <c r="B22" s="18"/>
      <c r="C22" s="18"/>
      <c r="D22" s="18"/>
      <c r="E22" s="18"/>
      <c r="F22" s="18"/>
      <c r="G22" s="18"/>
      <c r="H22" s="18"/>
      <c r="I22" s="19"/>
    </row>
    <row r="23" spans="1:9">
      <c r="A23" s="17"/>
      <c r="B23" s="18"/>
      <c r="C23" s="18"/>
      <c r="D23" s="18"/>
      <c r="E23" s="18"/>
      <c r="F23" s="18"/>
      <c r="G23" s="18"/>
      <c r="H23" s="18"/>
      <c r="I23" s="19"/>
    </row>
    <row r="24" spans="1:9" ht="15" customHeight="1">
      <c r="B24" s="39" t="s">
        <v>73</v>
      </c>
      <c r="C24" s="39"/>
      <c r="D24" s="39"/>
      <c r="E24" s="39"/>
      <c r="F24" s="39"/>
      <c r="G24" s="39"/>
      <c r="H24" s="39"/>
      <c r="I24" s="39"/>
    </row>
    <row r="25" spans="1:9">
      <c r="B25" s="39"/>
      <c r="C25" s="39"/>
      <c r="D25" s="39"/>
      <c r="E25" s="39"/>
      <c r="F25" s="39"/>
      <c r="G25" s="39"/>
      <c r="H25" s="39"/>
      <c r="I25" s="39"/>
    </row>
    <row r="26" spans="1:9">
      <c r="B26" s="39"/>
      <c r="C26" s="39"/>
      <c r="D26" s="39"/>
      <c r="E26" s="39"/>
      <c r="F26" s="39"/>
      <c r="G26" s="39"/>
      <c r="H26" s="39"/>
      <c r="I26" s="39"/>
    </row>
  </sheetData>
  <mergeCells count="5">
    <mergeCell ref="A1:I1"/>
    <mergeCell ref="A2:I2"/>
    <mergeCell ref="A3:I3"/>
    <mergeCell ref="B21:H21"/>
    <mergeCell ref="B24:I26"/>
  </mergeCells>
  <pageMargins left="0.24" right="0.1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G25"/>
  <sheetViews>
    <sheetView topLeftCell="A13" workbookViewId="0">
      <selection activeCell="F19" sqref="F1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3" t="s">
        <v>0</v>
      </c>
      <c r="B1" s="34"/>
      <c r="C1" s="34"/>
      <c r="D1" s="34"/>
      <c r="E1" s="34"/>
      <c r="F1" s="34"/>
      <c r="G1" s="1"/>
    </row>
    <row r="2" spans="1:7" ht="18.75">
      <c r="A2" s="35" t="s">
        <v>1</v>
      </c>
      <c r="B2" s="36"/>
      <c r="C2" s="36"/>
      <c r="D2" s="36"/>
      <c r="E2" s="36"/>
      <c r="F2" s="36"/>
      <c r="G2" s="1"/>
    </row>
    <row r="3" spans="1:7" ht="34.5" customHeight="1">
      <c r="A3" s="37" t="s">
        <v>38</v>
      </c>
      <c r="B3" s="37"/>
      <c r="C3" s="37"/>
      <c r="D3" s="37"/>
      <c r="E3" s="37"/>
      <c r="F3" s="37"/>
      <c r="G3" s="2"/>
    </row>
    <row r="4" spans="1:7">
      <c r="A4" s="3" t="s">
        <v>3</v>
      </c>
      <c r="B4" s="3" t="s">
        <v>4</v>
      </c>
      <c r="C4" s="3" t="s">
        <v>5</v>
      </c>
      <c r="D4" s="3" t="s">
        <v>6</v>
      </c>
      <c r="E4" s="3" t="s">
        <v>7</v>
      </c>
      <c r="F4" s="3" t="s">
        <v>8</v>
      </c>
    </row>
    <row r="5" spans="1:7" ht="114.75">
      <c r="A5" s="9" t="s">
        <v>39</v>
      </c>
      <c r="B5" s="10" t="s">
        <v>13</v>
      </c>
      <c r="C5" s="8">
        <v>212.4</v>
      </c>
      <c r="D5" s="7" t="s">
        <v>11</v>
      </c>
      <c r="E5" s="7">
        <v>112.53</v>
      </c>
      <c r="F5" s="20">
        <f t="shared" ref="F5:F17" si="0">E5*C5</f>
        <v>23901.371999999999</v>
      </c>
    </row>
    <row r="6" spans="1:7" ht="89.25">
      <c r="A6" s="9" t="s">
        <v>40</v>
      </c>
      <c r="B6" s="11" t="s">
        <v>15</v>
      </c>
      <c r="C6" s="8">
        <v>21.24</v>
      </c>
      <c r="D6" s="7" t="s">
        <v>16</v>
      </c>
      <c r="E6" s="7">
        <v>228.47</v>
      </c>
      <c r="F6" s="20">
        <f t="shared" si="0"/>
        <v>4852.7028</v>
      </c>
    </row>
    <row r="7" spans="1:7" ht="63.75">
      <c r="A7" s="9" t="s">
        <v>41</v>
      </c>
      <c r="B7" s="10" t="s">
        <v>18</v>
      </c>
      <c r="C7" s="8">
        <v>35.4</v>
      </c>
      <c r="D7" s="7" t="s">
        <v>16</v>
      </c>
      <c r="E7" s="7">
        <v>1191.77</v>
      </c>
      <c r="F7" s="20">
        <f t="shared" si="0"/>
        <v>42188.657999999996</v>
      </c>
    </row>
    <row r="8" spans="1:7" ht="107.25" customHeight="1">
      <c r="A8" s="9" t="s">
        <v>42</v>
      </c>
      <c r="B8" s="10" t="s">
        <v>20</v>
      </c>
      <c r="C8" s="8">
        <v>30.68</v>
      </c>
      <c r="D8" s="7" t="s">
        <v>16</v>
      </c>
      <c r="E8" s="7">
        <v>5913.66</v>
      </c>
      <c r="F8" s="20">
        <f t="shared" si="0"/>
        <v>181431.0888</v>
      </c>
    </row>
    <row r="9" spans="1:7" ht="89.25">
      <c r="A9" s="9" t="s">
        <v>43</v>
      </c>
      <c r="B9" s="10" t="s">
        <v>44</v>
      </c>
      <c r="C9" s="8">
        <v>84.96</v>
      </c>
      <c r="D9" s="7" t="s">
        <v>16</v>
      </c>
      <c r="E9" s="7">
        <v>2788.17</v>
      </c>
      <c r="F9" s="20">
        <f t="shared" si="0"/>
        <v>236882.92319999999</v>
      </c>
    </row>
    <row r="10" spans="1:7" ht="111.75" customHeight="1">
      <c r="A10" s="12" t="s">
        <v>45</v>
      </c>
      <c r="B10" s="10" t="s">
        <v>27</v>
      </c>
      <c r="C10" s="8">
        <v>21.24</v>
      </c>
      <c r="D10" s="7" t="s">
        <v>16</v>
      </c>
      <c r="E10" s="7">
        <v>6219.31</v>
      </c>
      <c r="F10" s="20">
        <f t="shared" si="0"/>
        <v>132098.14439999999</v>
      </c>
    </row>
    <row r="11" spans="1:7" ht="102" customHeight="1">
      <c r="A11" s="12" t="s">
        <v>46</v>
      </c>
      <c r="B11" s="10" t="s">
        <v>29</v>
      </c>
      <c r="C11" s="8">
        <v>1.875</v>
      </c>
      <c r="D11" s="7" t="s">
        <v>30</v>
      </c>
      <c r="E11" s="7">
        <v>53433.91</v>
      </c>
      <c r="F11" s="20">
        <f t="shared" si="0"/>
        <v>100188.58125</v>
      </c>
    </row>
    <row r="12" spans="1:7" ht="60" customHeight="1">
      <c r="A12" s="12" t="s">
        <v>47</v>
      </c>
      <c r="B12" s="10" t="s">
        <v>48</v>
      </c>
      <c r="C12" s="8">
        <v>371.75</v>
      </c>
      <c r="D12" s="7" t="s">
        <v>49</v>
      </c>
      <c r="E12" s="7">
        <v>170.51</v>
      </c>
      <c r="F12" s="20">
        <f t="shared" si="0"/>
        <v>63387.092499999999</v>
      </c>
    </row>
    <row r="13" spans="1:7" ht="18.75">
      <c r="A13" s="9">
        <v>9</v>
      </c>
      <c r="B13" s="14" t="s">
        <v>31</v>
      </c>
      <c r="C13" s="8"/>
      <c r="D13" s="7"/>
      <c r="E13" s="7"/>
      <c r="F13" s="20"/>
    </row>
    <row r="14" spans="1:7" ht="15.75">
      <c r="A14" s="9" t="s">
        <v>50</v>
      </c>
      <c r="B14" s="10" t="s">
        <v>51</v>
      </c>
      <c r="C14" s="8">
        <v>21.24</v>
      </c>
      <c r="D14" s="7" t="s">
        <v>16</v>
      </c>
      <c r="E14" s="7">
        <v>404.77</v>
      </c>
      <c r="F14" s="20">
        <f t="shared" si="0"/>
        <v>8597.3147999999983</v>
      </c>
    </row>
    <row r="15" spans="1:7" ht="15.75">
      <c r="A15" s="9" t="s">
        <v>52</v>
      </c>
      <c r="B15" s="10" t="s">
        <v>53</v>
      </c>
      <c r="C15" s="8">
        <v>62.74</v>
      </c>
      <c r="D15" s="7" t="s">
        <v>16</v>
      </c>
      <c r="E15" s="7">
        <v>765.85</v>
      </c>
      <c r="F15" s="20">
        <f t="shared" si="0"/>
        <v>48049.429000000004</v>
      </c>
    </row>
    <row r="16" spans="1:7" ht="15.75">
      <c r="A16" s="9" t="s">
        <v>54</v>
      </c>
      <c r="B16" s="10" t="s">
        <v>55</v>
      </c>
      <c r="C16" s="8">
        <v>120.36</v>
      </c>
      <c r="D16" s="7" t="s">
        <v>16</v>
      </c>
      <c r="E16" s="7">
        <v>730.6</v>
      </c>
      <c r="F16" s="20">
        <f t="shared" si="0"/>
        <v>87935.016000000003</v>
      </c>
    </row>
    <row r="17" spans="1:6" ht="15.75">
      <c r="A17" s="9" t="s">
        <v>56</v>
      </c>
      <c r="B17" s="10" t="s">
        <v>57</v>
      </c>
      <c r="C17" s="8">
        <v>45.88</v>
      </c>
      <c r="D17" s="7" t="s">
        <v>16</v>
      </c>
      <c r="E17" s="7">
        <v>458.72</v>
      </c>
      <c r="F17" s="20">
        <f t="shared" si="0"/>
        <v>21046.073600000003</v>
      </c>
    </row>
    <row r="18" spans="1:6" ht="15.75">
      <c r="A18" s="9" t="s">
        <v>58</v>
      </c>
      <c r="B18" s="10" t="s">
        <v>59</v>
      </c>
      <c r="C18" s="8">
        <v>212.38713773999999</v>
      </c>
      <c r="D18" s="7" t="s">
        <v>16</v>
      </c>
      <c r="E18" s="7">
        <v>167.71</v>
      </c>
      <c r="F18" s="20">
        <f>E18*C18</f>
        <v>35619.446870375403</v>
      </c>
    </row>
    <row r="19" spans="1:6">
      <c r="A19" s="15"/>
      <c r="B19" s="43" t="s">
        <v>60</v>
      </c>
      <c r="C19" s="44"/>
      <c r="D19" s="44"/>
      <c r="E19" s="45"/>
      <c r="F19" s="16">
        <f>SUM(F5:F18)</f>
        <v>986177.84322037548</v>
      </c>
    </row>
    <row r="20" spans="1:6">
      <c r="A20" s="17"/>
      <c r="B20" s="18"/>
      <c r="C20" s="18"/>
      <c r="D20" s="18"/>
      <c r="E20" s="18"/>
      <c r="F20" s="19"/>
    </row>
    <row r="21" spans="1:6">
      <c r="A21" s="17"/>
      <c r="B21" s="18"/>
      <c r="C21" s="18"/>
      <c r="D21" s="18"/>
      <c r="E21" s="18"/>
      <c r="F21" s="19"/>
    </row>
    <row r="22" spans="1:6" ht="43.5" customHeight="1">
      <c r="B22" s="39" t="s">
        <v>61</v>
      </c>
      <c r="C22" s="39"/>
      <c r="D22" s="39"/>
      <c r="E22" s="39"/>
      <c r="F22" s="39"/>
    </row>
    <row r="25" spans="1:6" ht="41.25" customHeight="1"/>
  </sheetData>
  <mergeCells count="5">
    <mergeCell ref="A1:F1"/>
    <mergeCell ref="A2:F2"/>
    <mergeCell ref="A3:F3"/>
    <mergeCell ref="B19:E19"/>
    <mergeCell ref="B22:F22"/>
  </mergeCells>
  <pageMargins left="0.24" right="0.1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dimension ref="A1:G35"/>
  <sheetViews>
    <sheetView topLeftCell="A28" workbookViewId="0">
      <selection activeCell="B39" sqref="B39:C39"/>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3" t="s">
        <v>0</v>
      </c>
      <c r="B1" s="34"/>
      <c r="C1" s="34"/>
      <c r="D1" s="34"/>
      <c r="E1" s="34"/>
      <c r="F1" s="34"/>
      <c r="G1" s="1"/>
    </row>
    <row r="2" spans="1:7" ht="18.75">
      <c r="A2" s="35" t="s">
        <v>1</v>
      </c>
      <c r="B2" s="36"/>
      <c r="C2" s="36"/>
      <c r="D2" s="36"/>
      <c r="E2" s="36"/>
      <c r="F2" s="36"/>
      <c r="G2" s="1"/>
    </row>
    <row r="3" spans="1:7" ht="17.25" customHeight="1">
      <c r="A3" s="37" t="s">
        <v>75</v>
      </c>
      <c r="B3" s="37"/>
      <c r="C3" s="37"/>
      <c r="D3" s="37"/>
      <c r="E3" s="37"/>
      <c r="F3" s="37"/>
      <c r="G3" s="2"/>
    </row>
    <row r="4" spans="1:7">
      <c r="A4" s="3" t="s">
        <v>3</v>
      </c>
      <c r="B4" s="3" t="s">
        <v>4</v>
      </c>
      <c r="C4" s="3" t="s">
        <v>5</v>
      </c>
      <c r="D4" s="3" t="s">
        <v>6</v>
      </c>
      <c r="E4" s="3" t="s">
        <v>7</v>
      </c>
      <c r="F4" s="3" t="s">
        <v>8</v>
      </c>
    </row>
    <row r="5" spans="1:7" ht="114.75">
      <c r="A5" s="9" t="s">
        <v>39</v>
      </c>
      <c r="B5" s="10" t="s">
        <v>13</v>
      </c>
      <c r="C5" s="8">
        <v>8.91</v>
      </c>
      <c r="D5" s="7" t="s">
        <v>11</v>
      </c>
      <c r="E5" s="7">
        <v>112.53</v>
      </c>
      <c r="F5" s="8">
        <f>E5*C5</f>
        <v>1002.6423</v>
      </c>
    </row>
    <row r="6" spans="1:7" ht="89.25">
      <c r="A6" s="9" t="s">
        <v>40</v>
      </c>
      <c r="B6" s="11" t="s">
        <v>15</v>
      </c>
      <c r="C6" s="8">
        <v>12.16</v>
      </c>
      <c r="D6" s="7" t="s">
        <v>16</v>
      </c>
      <c r="E6" s="7">
        <v>228.47</v>
      </c>
      <c r="F6" s="8">
        <f t="shared" ref="F6:F29" si="0">E6*C6</f>
        <v>2778.1952000000001</v>
      </c>
    </row>
    <row r="7" spans="1:7" ht="51">
      <c r="A7" s="9" t="s">
        <v>76</v>
      </c>
      <c r="B7" s="11" t="s">
        <v>77</v>
      </c>
      <c r="C7" s="8">
        <v>49.21</v>
      </c>
      <c r="D7" s="7" t="s">
        <v>25</v>
      </c>
      <c r="E7" s="7">
        <v>233.78</v>
      </c>
      <c r="F7" s="8">
        <f t="shared" si="0"/>
        <v>11504.3138</v>
      </c>
    </row>
    <row r="8" spans="1:7" ht="102">
      <c r="A8" s="9" t="s">
        <v>42</v>
      </c>
      <c r="B8" s="10" t="s">
        <v>78</v>
      </c>
      <c r="C8" s="8">
        <v>4.6100000000000003</v>
      </c>
      <c r="D8" s="7" t="s">
        <v>16</v>
      </c>
      <c r="E8" s="7">
        <v>5913.66</v>
      </c>
      <c r="F8" s="8">
        <f t="shared" si="0"/>
        <v>27261.972600000001</v>
      </c>
    </row>
    <row r="9" spans="1:7" ht="102">
      <c r="A9" s="9" t="s">
        <v>79</v>
      </c>
      <c r="B9" s="10" t="s">
        <v>65</v>
      </c>
      <c r="C9" s="8">
        <v>0.51</v>
      </c>
      <c r="D9" s="7" t="s">
        <v>16</v>
      </c>
      <c r="E9" s="7">
        <v>6543.32</v>
      </c>
      <c r="F9" s="8">
        <f t="shared" si="0"/>
        <v>3337.0931999999998</v>
      </c>
    </row>
    <row r="10" spans="1:7" ht="89.25">
      <c r="A10" s="12" t="s">
        <v>80</v>
      </c>
      <c r="B10" s="10" t="s">
        <v>81</v>
      </c>
      <c r="C10" s="8">
        <v>1.47644</v>
      </c>
      <c r="D10" s="7" t="s">
        <v>16</v>
      </c>
      <c r="E10" s="7">
        <v>7647.84</v>
      </c>
      <c r="F10" s="8">
        <f t="shared" si="0"/>
        <v>11291.576889600001</v>
      </c>
    </row>
    <row r="11" spans="1:7" ht="114">
      <c r="A11" s="12" t="s">
        <v>82</v>
      </c>
      <c r="B11" s="24" t="s">
        <v>83</v>
      </c>
      <c r="C11" s="8">
        <v>6.65</v>
      </c>
      <c r="D11" s="7" t="s">
        <v>11</v>
      </c>
      <c r="E11" s="7">
        <v>3921.08</v>
      </c>
      <c r="F11" s="8">
        <f t="shared" si="0"/>
        <v>26075.182000000001</v>
      </c>
    </row>
    <row r="12" spans="1:7" ht="126">
      <c r="A12" s="25" t="s">
        <v>84</v>
      </c>
      <c r="B12" s="26" t="s">
        <v>85</v>
      </c>
      <c r="C12" s="27">
        <v>1.37</v>
      </c>
      <c r="D12" s="7" t="s">
        <v>11</v>
      </c>
      <c r="E12" s="28">
        <v>8928.5</v>
      </c>
      <c r="F12" s="8">
        <f t="shared" si="0"/>
        <v>12232.045</v>
      </c>
    </row>
    <row r="13" spans="1:7" ht="141.75">
      <c r="A13" s="12" t="s">
        <v>86</v>
      </c>
      <c r="B13" s="26" t="s">
        <v>87</v>
      </c>
      <c r="C13" s="8">
        <v>0.75639999999999996</v>
      </c>
      <c r="D13" s="7" t="s">
        <v>25</v>
      </c>
      <c r="E13" s="7">
        <v>8235.61</v>
      </c>
      <c r="F13" s="8">
        <f t="shared" si="0"/>
        <v>6229.4154040000003</v>
      </c>
    </row>
    <row r="14" spans="1:7" ht="63.75">
      <c r="A14" s="12" t="s">
        <v>88</v>
      </c>
      <c r="B14" s="29" t="s">
        <v>89</v>
      </c>
      <c r="C14" s="8">
        <v>25.89</v>
      </c>
      <c r="D14" s="7" t="s">
        <v>25</v>
      </c>
      <c r="E14" s="7">
        <v>125.34</v>
      </c>
      <c r="F14" s="8">
        <f t="shared" si="0"/>
        <v>3245.0526</v>
      </c>
    </row>
    <row r="15" spans="1:7" ht="63.75">
      <c r="A15" s="12" t="s">
        <v>90</v>
      </c>
      <c r="B15" s="30" t="s">
        <v>91</v>
      </c>
      <c r="C15" s="8">
        <v>7.53</v>
      </c>
      <c r="D15" s="7" t="s">
        <v>25</v>
      </c>
      <c r="E15" s="7">
        <v>133.78</v>
      </c>
      <c r="F15" s="8">
        <f t="shared" si="0"/>
        <v>1007.3634000000001</v>
      </c>
    </row>
    <row r="16" spans="1:7" ht="38.25">
      <c r="A16" s="12" t="s">
        <v>92</v>
      </c>
      <c r="B16" s="10" t="s">
        <v>93</v>
      </c>
      <c r="C16" s="8">
        <v>19.73</v>
      </c>
      <c r="D16" s="7" t="s">
        <v>25</v>
      </c>
      <c r="E16" s="7">
        <v>94.95</v>
      </c>
      <c r="F16" s="8">
        <f t="shared" si="0"/>
        <v>1873.3635000000002</v>
      </c>
    </row>
    <row r="17" spans="1:6" ht="89.25">
      <c r="A17" s="12" t="s">
        <v>94</v>
      </c>
      <c r="B17" s="10" t="s">
        <v>95</v>
      </c>
      <c r="C17" s="8">
        <v>0.38300000000000001</v>
      </c>
      <c r="D17" s="7" t="s">
        <v>30</v>
      </c>
      <c r="E17" s="7">
        <v>53433.91</v>
      </c>
      <c r="F17" s="8">
        <f t="shared" si="0"/>
        <v>20465.187530000003</v>
      </c>
    </row>
    <row r="18" spans="1:6" ht="127.5">
      <c r="A18" s="25" t="s">
        <v>96</v>
      </c>
      <c r="B18" s="10" t="s">
        <v>97</v>
      </c>
      <c r="C18" s="27">
        <v>14.544309999999999</v>
      </c>
      <c r="D18" s="28" t="s">
        <v>25</v>
      </c>
      <c r="E18" s="28">
        <v>3351.95</v>
      </c>
      <c r="F18" s="8">
        <f t="shared" si="0"/>
        <v>48751.799904499996</v>
      </c>
    </row>
    <row r="19" spans="1:6" ht="76.5">
      <c r="A19" s="12" t="s">
        <v>98</v>
      </c>
      <c r="B19" s="10" t="s">
        <v>99</v>
      </c>
      <c r="C19" s="8">
        <v>36.799999999999997</v>
      </c>
      <c r="D19" s="7" t="s">
        <v>25</v>
      </c>
      <c r="E19" s="7">
        <v>2190.5</v>
      </c>
      <c r="F19" s="8">
        <f t="shared" si="0"/>
        <v>80610.399999999994</v>
      </c>
    </row>
    <row r="20" spans="1:6" ht="76.5">
      <c r="A20" s="12">
        <v>12.2</v>
      </c>
      <c r="B20" s="10" t="s">
        <v>100</v>
      </c>
      <c r="C20" s="8">
        <v>7.53</v>
      </c>
      <c r="D20" s="7" t="s">
        <v>25</v>
      </c>
      <c r="E20" s="7">
        <v>438.45</v>
      </c>
      <c r="F20" s="8">
        <f t="shared" si="0"/>
        <v>3301.5284999999999</v>
      </c>
    </row>
    <row r="21" spans="1:6" ht="38.25">
      <c r="A21" s="12">
        <v>8.44</v>
      </c>
      <c r="B21" s="10" t="s">
        <v>101</v>
      </c>
      <c r="C21" s="8">
        <v>50</v>
      </c>
      <c r="D21" s="7" t="s">
        <v>102</v>
      </c>
      <c r="E21" s="7">
        <v>15</v>
      </c>
      <c r="F21" s="8">
        <f t="shared" si="0"/>
        <v>750</v>
      </c>
    </row>
    <row r="22" spans="1:6" ht="38.25">
      <c r="A22" s="12">
        <v>8.2899999999999991</v>
      </c>
      <c r="B22" s="10" t="s">
        <v>103</v>
      </c>
      <c r="C22" s="8">
        <v>50</v>
      </c>
      <c r="D22" s="7" t="s">
        <v>102</v>
      </c>
      <c r="E22" s="7">
        <v>20</v>
      </c>
      <c r="F22" s="8">
        <f t="shared" si="0"/>
        <v>1000</v>
      </c>
    </row>
    <row r="23" spans="1:6" ht="51">
      <c r="A23" s="12">
        <v>5.14</v>
      </c>
      <c r="B23" s="10" t="s">
        <v>104</v>
      </c>
      <c r="C23" s="8">
        <v>1</v>
      </c>
      <c r="D23" s="7" t="s">
        <v>102</v>
      </c>
      <c r="E23" s="7">
        <v>1127.5</v>
      </c>
      <c r="F23" s="8">
        <f t="shared" si="0"/>
        <v>1127.5</v>
      </c>
    </row>
    <row r="24" spans="1:6" ht="18.75">
      <c r="A24" s="4">
        <v>13</v>
      </c>
      <c r="B24" s="14" t="s">
        <v>31</v>
      </c>
      <c r="C24" s="8"/>
      <c r="D24" s="7"/>
      <c r="E24" s="7"/>
      <c r="F24" s="8"/>
    </row>
    <row r="25" spans="1:6">
      <c r="A25" s="4">
        <v>15</v>
      </c>
      <c r="B25" s="10" t="s">
        <v>105</v>
      </c>
      <c r="C25" s="8">
        <v>6.5659999999999998</v>
      </c>
      <c r="D25" s="7" t="s">
        <v>11</v>
      </c>
      <c r="E25" s="7">
        <v>788.13</v>
      </c>
      <c r="F25" s="8">
        <f t="shared" si="0"/>
        <v>5174.8615799999998</v>
      </c>
    </row>
    <row r="26" spans="1:6">
      <c r="A26" s="4">
        <v>16</v>
      </c>
      <c r="B26" s="10" t="s">
        <v>106</v>
      </c>
      <c r="C26" s="8">
        <v>12.9</v>
      </c>
      <c r="D26" s="7" t="s">
        <v>11</v>
      </c>
      <c r="E26" s="7">
        <v>364.12</v>
      </c>
      <c r="F26" s="8">
        <f t="shared" si="0"/>
        <v>4697.1480000000001</v>
      </c>
    </row>
    <row r="27" spans="1:6">
      <c r="A27" s="4">
        <v>17</v>
      </c>
      <c r="B27" s="10" t="s">
        <v>107</v>
      </c>
      <c r="C27" s="8">
        <v>7.69</v>
      </c>
      <c r="D27" s="7" t="s">
        <v>11</v>
      </c>
      <c r="E27" s="7">
        <v>482.26</v>
      </c>
      <c r="F27" s="8">
        <f t="shared" si="0"/>
        <v>3708.5794000000001</v>
      </c>
    </row>
    <row r="28" spans="1:6">
      <c r="A28" s="4">
        <v>18</v>
      </c>
      <c r="B28" s="10" t="s">
        <v>108</v>
      </c>
      <c r="C28" s="8">
        <v>4299</v>
      </c>
      <c r="D28" s="7" t="s">
        <v>109</v>
      </c>
      <c r="E28" s="7">
        <v>780.21</v>
      </c>
      <c r="F28" s="8">
        <f>E28*C28/1000</f>
        <v>3354.1227899999999</v>
      </c>
    </row>
    <row r="29" spans="1:6">
      <c r="A29" s="4">
        <v>19</v>
      </c>
      <c r="B29" s="10" t="s">
        <v>110</v>
      </c>
      <c r="C29" s="8">
        <v>8.91</v>
      </c>
      <c r="D29" s="7" t="s">
        <v>11</v>
      </c>
      <c r="E29" s="7">
        <v>167.7</v>
      </c>
      <c r="F29" s="8">
        <f t="shared" si="0"/>
        <v>1494.2069999999999</v>
      </c>
    </row>
    <row r="30" spans="1:6">
      <c r="A30" s="15"/>
      <c r="B30" s="38"/>
      <c r="C30" s="38"/>
      <c r="D30" s="38"/>
      <c r="E30" s="38"/>
      <c r="F30" s="16">
        <f>SUM(F5:F29)</f>
        <v>282273.55059809994</v>
      </c>
    </row>
    <row r="31" spans="1:6">
      <c r="A31" s="17"/>
      <c r="B31" s="18"/>
      <c r="C31" s="18"/>
      <c r="D31" s="18"/>
      <c r="E31" s="18"/>
      <c r="F31" s="19"/>
    </row>
    <row r="32" spans="1:6">
      <c r="A32" s="17"/>
      <c r="B32" s="18"/>
      <c r="C32" s="18"/>
      <c r="D32" s="18"/>
      <c r="E32" s="18"/>
      <c r="F32" s="19"/>
    </row>
    <row r="33" spans="2:6" ht="15" customHeight="1">
      <c r="B33" s="39" t="s">
        <v>37</v>
      </c>
      <c r="C33" s="39"/>
      <c r="D33" s="39"/>
      <c r="E33" s="39"/>
      <c r="F33" s="39"/>
    </row>
    <row r="34" spans="2:6">
      <c r="B34" s="39"/>
      <c r="C34" s="39"/>
      <c r="D34" s="39"/>
      <c r="E34" s="39"/>
      <c r="F34" s="39"/>
    </row>
    <row r="35" spans="2:6">
      <c r="B35" s="39"/>
      <c r="C35" s="39"/>
      <c r="D35" s="39"/>
      <c r="E35" s="39"/>
      <c r="F35" s="39"/>
    </row>
  </sheetData>
  <mergeCells count="5">
    <mergeCell ref="A1:F1"/>
    <mergeCell ref="A2:F2"/>
    <mergeCell ref="A3:F3"/>
    <mergeCell ref="B30:E30"/>
    <mergeCell ref="B33:F35"/>
  </mergeCells>
  <pageMargins left="0.24" right="0.15"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dimension ref="A1:G25"/>
  <sheetViews>
    <sheetView tabSelected="1" topLeftCell="A28" workbookViewId="0">
      <selection activeCell="F22" sqref="F22"/>
    </sheetView>
  </sheetViews>
  <sheetFormatPr defaultRowHeight="15"/>
  <cols>
    <col min="1" max="1" width="8.7109375" customWidth="1"/>
    <col min="2" max="2" width="44.140625" customWidth="1"/>
    <col min="3" max="3" width="10.28515625" customWidth="1"/>
    <col min="4" max="5" width="11.5703125" customWidth="1"/>
    <col min="6" max="6" width="12.140625" customWidth="1"/>
  </cols>
  <sheetData>
    <row r="1" spans="1:7" ht="18.75">
      <c r="A1" s="33" t="s">
        <v>0</v>
      </c>
      <c r="B1" s="34"/>
      <c r="C1" s="34"/>
      <c r="D1" s="34"/>
      <c r="E1" s="34"/>
      <c r="F1" s="34"/>
      <c r="G1" s="1"/>
    </row>
    <row r="2" spans="1:7" ht="18.75">
      <c r="A2" s="35" t="s">
        <v>1</v>
      </c>
      <c r="B2" s="36"/>
      <c r="C2" s="36"/>
      <c r="D2" s="36"/>
      <c r="E2" s="36"/>
      <c r="F2" s="36"/>
      <c r="G2" s="1"/>
    </row>
    <row r="3" spans="1:7" ht="34.5" customHeight="1">
      <c r="A3" s="37" t="s">
        <v>118</v>
      </c>
      <c r="B3" s="37"/>
      <c r="C3" s="37"/>
      <c r="D3" s="37"/>
      <c r="E3" s="37"/>
      <c r="F3" s="37"/>
      <c r="G3" s="2"/>
    </row>
    <row r="4" spans="1:7">
      <c r="A4" s="3" t="s">
        <v>3</v>
      </c>
      <c r="B4" s="3" t="s">
        <v>4</v>
      </c>
      <c r="C4" s="3" t="s">
        <v>5</v>
      </c>
      <c r="D4" s="3" t="s">
        <v>6</v>
      </c>
      <c r="E4" s="3" t="s">
        <v>7</v>
      </c>
      <c r="F4" s="3" t="s">
        <v>8</v>
      </c>
    </row>
    <row r="5" spans="1:7" ht="114.75">
      <c r="A5" s="9" t="s">
        <v>39</v>
      </c>
      <c r="B5" s="10" t="s">
        <v>13</v>
      </c>
      <c r="C5" s="8">
        <v>10.43</v>
      </c>
      <c r="D5" s="7" t="s">
        <v>11</v>
      </c>
      <c r="E5" s="7">
        <v>112.53</v>
      </c>
      <c r="F5" s="8">
        <f>E5*C5</f>
        <v>1173.6878999999999</v>
      </c>
    </row>
    <row r="6" spans="1:7" ht="89.25">
      <c r="A6" s="9" t="s">
        <v>40</v>
      </c>
      <c r="B6" s="11" t="s">
        <v>15</v>
      </c>
      <c r="C6" s="8">
        <v>0.91</v>
      </c>
      <c r="D6" s="7" t="s">
        <v>16</v>
      </c>
      <c r="E6" s="7">
        <v>228.47</v>
      </c>
      <c r="F6" s="8">
        <f t="shared" ref="F6:F20" si="0">E6*C6</f>
        <v>207.90770000000001</v>
      </c>
    </row>
    <row r="7" spans="1:7" ht="51">
      <c r="A7" s="9" t="s">
        <v>76</v>
      </c>
      <c r="B7" s="11" t="s">
        <v>77</v>
      </c>
      <c r="C7" s="8">
        <v>11.91</v>
      </c>
      <c r="D7" s="7" t="s">
        <v>25</v>
      </c>
      <c r="E7" s="7">
        <v>233.78</v>
      </c>
      <c r="F7" s="8">
        <f t="shared" si="0"/>
        <v>2784.3198000000002</v>
      </c>
    </row>
    <row r="8" spans="1:7" ht="102">
      <c r="A8" s="9" t="s">
        <v>119</v>
      </c>
      <c r="B8" s="10" t="s">
        <v>78</v>
      </c>
      <c r="C8" s="8">
        <v>0.91</v>
      </c>
      <c r="D8" s="7" t="s">
        <v>16</v>
      </c>
      <c r="E8" s="7">
        <v>5913.66</v>
      </c>
      <c r="F8" s="8">
        <f t="shared" si="0"/>
        <v>5381.4305999999997</v>
      </c>
    </row>
    <row r="9" spans="1:7" ht="102">
      <c r="A9" s="9" t="s">
        <v>120</v>
      </c>
      <c r="B9" s="10" t="s">
        <v>65</v>
      </c>
      <c r="C9" s="8">
        <v>1.79</v>
      </c>
      <c r="D9" s="7" t="s">
        <v>16</v>
      </c>
      <c r="E9" s="7">
        <v>6543.32</v>
      </c>
      <c r="F9" s="8">
        <f t="shared" si="0"/>
        <v>11712.542799999999</v>
      </c>
    </row>
    <row r="10" spans="1:7" ht="89.25">
      <c r="A10" s="12" t="s">
        <v>84</v>
      </c>
      <c r="B10" s="10" t="s">
        <v>85</v>
      </c>
      <c r="C10" s="8">
        <f>0.94+2.27</f>
        <v>3.21</v>
      </c>
      <c r="D10" s="7" t="s">
        <v>25</v>
      </c>
      <c r="E10" s="7">
        <v>8928.5</v>
      </c>
      <c r="F10" s="8">
        <f t="shared" si="0"/>
        <v>28660.485000000001</v>
      </c>
    </row>
    <row r="11" spans="1:7" ht="89.25">
      <c r="A11" s="12" t="s">
        <v>80</v>
      </c>
      <c r="B11" s="10" t="s">
        <v>81</v>
      </c>
      <c r="C11" s="8">
        <v>1.17</v>
      </c>
      <c r="D11" s="7" t="s">
        <v>16</v>
      </c>
      <c r="E11" s="7">
        <v>7018.17</v>
      </c>
      <c r="F11" s="8">
        <f t="shared" si="0"/>
        <v>8211.2588999999989</v>
      </c>
    </row>
    <row r="12" spans="1:7" ht="102">
      <c r="A12" s="12" t="s">
        <v>86</v>
      </c>
      <c r="B12" s="10" t="s">
        <v>87</v>
      </c>
      <c r="C12" s="8">
        <v>1.55</v>
      </c>
      <c r="D12" s="7" t="s">
        <v>11</v>
      </c>
      <c r="E12" s="7">
        <v>7605.94</v>
      </c>
      <c r="F12" s="8">
        <f t="shared" si="0"/>
        <v>11789.207</v>
      </c>
    </row>
    <row r="13" spans="1:7" ht="127.5">
      <c r="A13" s="25" t="s">
        <v>96</v>
      </c>
      <c r="B13" s="10" t="s">
        <v>97</v>
      </c>
      <c r="C13" s="27">
        <v>18.59</v>
      </c>
      <c r="D13" s="28" t="s">
        <v>25</v>
      </c>
      <c r="E13" s="28">
        <v>3351.95</v>
      </c>
      <c r="F13" s="8">
        <f t="shared" si="0"/>
        <v>62312.750499999995</v>
      </c>
    </row>
    <row r="14" spans="1:7" ht="63.75">
      <c r="A14" s="12" t="s">
        <v>90</v>
      </c>
      <c r="B14" s="10" t="s">
        <v>91</v>
      </c>
      <c r="C14" s="8">
        <v>15.31</v>
      </c>
      <c r="D14" s="7" t="s">
        <v>25</v>
      </c>
      <c r="E14" s="7">
        <v>133.78</v>
      </c>
      <c r="F14" s="8">
        <f t="shared" si="0"/>
        <v>2048.1718000000001</v>
      </c>
    </row>
    <row r="15" spans="1:7" ht="89.25">
      <c r="A15" s="12" t="s">
        <v>94</v>
      </c>
      <c r="B15" s="10" t="s">
        <v>95</v>
      </c>
      <c r="C15" s="8">
        <v>0.58499999999999996</v>
      </c>
      <c r="D15" s="7" t="s">
        <v>30</v>
      </c>
      <c r="E15" s="7">
        <v>53433.91</v>
      </c>
      <c r="F15" s="8">
        <f t="shared" si="0"/>
        <v>31258.837350000002</v>
      </c>
    </row>
    <row r="16" spans="1:7" ht="63.75">
      <c r="A16" s="12" t="s">
        <v>121</v>
      </c>
      <c r="B16" s="10" t="s">
        <v>122</v>
      </c>
      <c r="C16" s="8">
        <v>354.66</v>
      </c>
      <c r="D16" s="7" t="s">
        <v>123</v>
      </c>
      <c r="E16" s="7">
        <v>472.4</v>
      </c>
      <c r="F16" s="8">
        <f t="shared" si="0"/>
        <v>167541.38399999999</v>
      </c>
    </row>
    <row r="17" spans="1:6" ht="38.25">
      <c r="A17" s="12">
        <v>14</v>
      </c>
      <c r="B17" s="10" t="s">
        <v>124</v>
      </c>
      <c r="C17" s="8">
        <v>5.69</v>
      </c>
      <c r="D17" s="7" t="s">
        <v>25</v>
      </c>
      <c r="E17" s="7">
        <v>2697.15</v>
      </c>
      <c r="F17" s="8">
        <f t="shared" si="0"/>
        <v>15346.783500000001</v>
      </c>
    </row>
    <row r="18" spans="1:6" ht="18.75">
      <c r="A18" s="4">
        <v>13</v>
      </c>
      <c r="B18" s="14" t="s">
        <v>31</v>
      </c>
      <c r="C18" s="8"/>
      <c r="D18" s="7"/>
      <c r="E18" s="7"/>
      <c r="F18" s="8"/>
    </row>
    <row r="19" spans="1:6">
      <c r="A19" s="4">
        <v>15</v>
      </c>
      <c r="B19" s="10" t="s">
        <v>105</v>
      </c>
      <c r="C19" s="8">
        <v>3.99</v>
      </c>
      <c r="D19" s="7" t="s">
        <v>11</v>
      </c>
      <c r="E19" s="7">
        <v>710.13</v>
      </c>
      <c r="F19" s="8">
        <f t="shared" si="0"/>
        <v>2833.4187000000002</v>
      </c>
    </row>
    <row r="20" spans="1:6">
      <c r="A20" s="4">
        <v>17</v>
      </c>
      <c r="B20" s="10" t="s">
        <v>107</v>
      </c>
      <c r="C20" s="8">
        <v>7.45</v>
      </c>
      <c r="D20" s="7" t="s">
        <v>11</v>
      </c>
      <c r="E20" s="7">
        <v>391.29</v>
      </c>
      <c r="F20" s="8">
        <f t="shared" si="0"/>
        <v>2915.1105000000002</v>
      </c>
    </row>
    <row r="21" spans="1:6">
      <c r="A21" s="4">
        <v>18</v>
      </c>
      <c r="B21" s="10" t="s">
        <v>108</v>
      </c>
      <c r="C21" s="8">
        <v>387</v>
      </c>
      <c r="D21" s="7" t="s">
        <v>125</v>
      </c>
      <c r="E21" s="7">
        <v>780.21</v>
      </c>
      <c r="F21" s="8">
        <f>E21*C21/1000</f>
        <v>301.94127000000003</v>
      </c>
    </row>
    <row r="22" spans="1:6">
      <c r="A22" s="15"/>
      <c r="B22" s="38"/>
      <c r="C22" s="38"/>
      <c r="D22" s="38"/>
      <c r="E22" s="38"/>
      <c r="F22" s="16">
        <f>SUM(F5:F21)</f>
        <v>354479.23732000001</v>
      </c>
    </row>
    <row r="23" spans="1:6">
      <c r="A23" s="17"/>
      <c r="B23" s="18"/>
      <c r="C23" s="18"/>
      <c r="D23" s="18"/>
      <c r="E23" s="18"/>
      <c r="F23" s="19"/>
    </row>
    <row r="24" spans="1:6">
      <c r="A24" s="17"/>
      <c r="B24" s="18"/>
      <c r="C24" s="18"/>
      <c r="D24" s="18"/>
      <c r="E24" s="18"/>
      <c r="F24" s="19"/>
    </row>
    <row r="25" spans="1:6" ht="41.25" customHeight="1">
      <c r="B25" s="39" t="s">
        <v>37</v>
      </c>
      <c r="C25" s="39"/>
      <c r="D25" s="39"/>
      <c r="E25" s="39"/>
      <c r="F25" s="39"/>
    </row>
  </sheetData>
  <mergeCells count="5">
    <mergeCell ref="A1:F1"/>
    <mergeCell ref="A2:F2"/>
    <mergeCell ref="A3:F3"/>
    <mergeCell ref="B22:E22"/>
    <mergeCell ref="B25:F25"/>
  </mergeCells>
  <pageMargins left="0.28000000000000003" right="0.1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Scheme NO-01</vt:lpstr>
      <vt:lpstr>Scheme No-02</vt:lpstr>
      <vt:lpstr>Scheme No-03</vt:lpstr>
      <vt:lpstr>Scheme NO-04</vt:lpstr>
      <vt:lpstr>Scheme NO-05</vt:lpstr>
      <vt:lpstr>Scheme No-06</vt:lpstr>
      <vt:lpstr>Scheme No-07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2018-01-02T12:48:41Z</cp:lastPrinted>
  <dcterms:created xsi:type="dcterms:W3CDTF">2018-01-02T10:18:13Z</dcterms:created>
  <dcterms:modified xsi:type="dcterms:W3CDTF">2018-01-02T12:48:41Z</dcterms:modified>
</cp:coreProperties>
</file>