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35" windowWidth="15015" windowHeight="7650" firstSheet="3" activeTab="6"/>
  </bookViews>
  <sheets>
    <sheet name="Scheme NO-01" sheetId="1" r:id="rId1"/>
    <sheet name="Scheme No-02" sheetId="2" r:id="rId2"/>
    <sheet name="Scheme No-03" sheetId="3" r:id="rId3"/>
    <sheet name="Scheme NO-04" sheetId="4" r:id="rId4"/>
    <sheet name="Scheme NO-05" sheetId="5" r:id="rId5"/>
    <sheet name="Scheme No-06" sheetId="6" r:id="rId6"/>
    <sheet name="Scheme No-07" sheetId="7" r:id="rId7"/>
  </sheets>
  <calcPr calcId="124519"/>
</workbook>
</file>

<file path=xl/calcChain.xml><?xml version="1.0" encoding="utf-8"?>
<calcChain xmlns="http://schemas.openxmlformats.org/spreadsheetml/2006/main">
  <c r="F21" i="7"/>
  <c r="F20"/>
  <c r="F19"/>
  <c r="F17"/>
  <c r="F16"/>
  <c r="F15"/>
  <c r="F14"/>
  <c r="F13"/>
  <c r="F12"/>
  <c r="F11"/>
  <c r="F10"/>
  <c r="C10"/>
  <c r="F9"/>
  <c r="F8"/>
  <c r="F7"/>
  <c r="F6"/>
  <c r="F22" s="1"/>
  <c r="F5"/>
  <c r="F14" i="3"/>
  <c r="F13"/>
  <c r="F12"/>
  <c r="F11"/>
  <c r="F10"/>
  <c r="F8"/>
  <c r="F7"/>
  <c r="F6"/>
  <c r="F15" s="1"/>
  <c r="F5"/>
  <c r="F29" i="6" l="1"/>
  <c r="F28"/>
  <c r="F27"/>
  <c r="F26"/>
  <c r="F25"/>
  <c r="F23"/>
  <c r="F22"/>
  <c r="F21"/>
  <c r="F20"/>
  <c r="F19"/>
  <c r="F18"/>
  <c r="F17"/>
  <c r="F16"/>
  <c r="F15"/>
  <c r="F14"/>
  <c r="F13"/>
  <c r="F12"/>
  <c r="F11"/>
  <c r="F10"/>
  <c r="F9"/>
  <c r="F8"/>
  <c r="F7"/>
  <c r="F6"/>
  <c r="F5"/>
  <c r="F30" s="1"/>
  <c r="F19" i="1"/>
  <c r="F18"/>
  <c r="F17"/>
  <c r="F16"/>
  <c r="F15"/>
  <c r="F13"/>
  <c r="F12"/>
  <c r="F11"/>
  <c r="F10"/>
  <c r="F9"/>
  <c r="F8"/>
  <c r="F7"/>
  <c r="F20" s="1"/>
  <c r="F6"/>
  <c r="F5"/>
  <c r="D20" i="4"/>
  <c r="F20" s="1"/>
  <c r="I20" s="1"/>
  <c r="I19"/>
  <c r="F19"/>
  <c r="D19"/>
  <c r="F18"/>
  <c r="I18" s="1"/>
  <c r="D18"/>
  <c r="D17"/>
  <c r="F17" s="1"/>
  <c r="I17" s="1"/>
  <c r="D16"/>
  <c r="F16" s="1"/>
  <c r="I16" s="1"/>
  <c r="I14"/>
  <c r="F14"/>
  <c r="D14"/>
  <c r="F13"/>
  <c r="I13" s="1"/>
  <c r="D13"/>
  <c r="F12"/>
  <c r="I12" s="1"/>
  <c r="D12"/>
  <c r="D11"/>
  <c r="F11" s="1"/>
  <c r="I11" s="1"/>
  <c r="I10"/>
  <c r="F10"/>
  <c r="D10"/>
  <c r="I9"/>
  <c r="F9"/>
  <c r="D9"/>
  <c r="F8"/>
  <c r="I8" s="1"/>
  <c r="D8"/>
  <c r="D7"/>
  <c r="F7" s="1"/>
  <c r="I7" s="1"/>
  <c r="I6"/>
  <c r="F6"/>
  <c r="D6"/>
  <c r="I5"/>
  <c r="F5"/>
  <c r="D5"/>
  <c r="I21" l="1"/>
  <c r="F18" i="5" l="1"/>
  <c r="F17"/>
  <c r="F16"/>
  <c r="F15"/>
  <c r="F14"/>
  <c r="F12"/>
  <c r="F11"/>
  <c r="F10"/>
  <c r="F9"/>
  <c r="F8"/>
  <c r="F7"/>
  <c r="F6"/>
  <c r="F19" s="1"/>
  <c r="F5"/>
  <c r="F19" i="2" l="1"/>
  <c r="F18"/>
  <c r="F17"/>
  <c r="F16"/>
  <c r="F15"/>
  <c r="F13"/>
  <c r="F12"/>
  <c r="F11"/>
  <c r="F10"/>
  <c r="F9"/>
  <c r="F8"/>
  <c r="F7"/>
  <c r="F20" s="1"/>
  <c r="F6"/>
  <c r="F5"/>
</calcChain>
</file>

<file path=xl/sharedStrings.xml><?xml version="1.0" encoding="utf-8"?>
<sst xmlns="http://schemas.openxmlformats.org/spreadsheetml/2006/main" count="371" uniqueCount="126">
  <si>
    <t>RANCHI MUNICIPAL CORPORATION, RANCHI</t>
  </si>
  <si>
    <t xml:space="preserve">BILL OF QUANTITY </t>
  </si>
  <si>
    <t>Name of Work :- Construction of Drain at Viraz gali from khaini shop to Abu bakar ali house
                            Under ward no-15</t>
  </si>
  <si>
    <t>SL.NO.</t>
  </si>
  <si>
    <t>ITEMS OF WORK</t>
  </si>
  <si>
    <t>Qty</t>
  </si>
  <si>
    <t>Unit</t>
  </si>
  <si>
    <t>Rate</t>
  </si>
  <si>
    <t>Amount</t>
  </si>
  <si>
    <t>1
5.10.2</t>
  </si>
  <si>
    <t>Dismantling of plain cement or lime concrete work ……. Do ……. All complete as per specification and direction of E/I</t>
  </si>
  <si>
    <t>CUM</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</si>
  <si>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</si>
  <si>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</si>
  <si>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</si>
  <si>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</si>
  <si>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</si>
  <si>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</si>
  <si>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</si>
  <si>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</si>
  <si>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</si>
  <si>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</si>
  <si>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</si>
  <si>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</si>
  <si>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</si>
  <si>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</si>
  <si>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</si>
  <si>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</si>
  <si>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</si>
  <si>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</si>
  <si>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</si>
  <si>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</si>
  <si>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 xml:space="preserve"> Local Sand 13 KM </t>
  </si>
  <si>
    <t xml:space="preserve">Sand 49 KM </t>
  </si>
  <si>
    <t>Stone Boulder 36 KM</t>
  </si>
  <si>
    <t>Stone Chips  (lead 22 KM)</t>
  </si>
  <si>
    <t>Earth lead 1 KM</t>
  </si>
  <si>
    <t xml:space="preserve">                                                                                                        Assistant Engineer 
                                                                                                         Ranchi Municipal Corporation
                                                                                                         Ranchi</t>
  </si>
  <si>
    <t>Name of Work :- Construction of Drain IN PRAGATI VIHAR COLONY FROM BIRENDRA PASWAN 
                             HOUSE TO NEAR THAKUR JI HOUSE Under ward no-38</t>
  </si>
  <si>
    <t>1
5.1.1
+
5.1.2</t>
  </si>
  <si>
    <t>2
5.1.10</t>
  </si>
  <si>
    <t>3
8.6.8</t>
  </si>
  <si>
    <t>4
5.3.2</t>
  </si>
  <si>
    <t>5
5.2.28</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</si>
  <si>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</si>
  <si>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6
5.3.30.1</t>
  </si>
  <si>
    <t>7
5.5.5
(b)</t>
  </si>
  <si>
    <t>8
5.7.3
+
5.7.11</t>
  </si>
  <si>
    <t>Providing   12mm. Thick cement  plaster (1:6 ) WITH NEAT CEEMENT PUNNING  all complete as per buildig specification and direction ofE/I</t>
  </si>
  <si>
    <t>SQM</t>
  </si>
  <si>
    <t>A</t>
  </si>
  <si>
    <t xml:space="preserve"> Local Sand 16 KM </t>
  </si>
  <si>
    <t>A(i)</t>
  </si>
  <si>
    <t xml:space="preserve">Sand 47 KM </t>
  </si>
  <si>
    <t>B</t>
  </si>
  <si>
    <t>Stone Boulder 34 km</t>
  </si>
  <si>
    <t>C</t>
  </si>
  <si>
    <t>Stone Chips  (lead 20 KM)</t>
  </si>
  <si>
    <t>D</t>
  </si>
  <si>
    <t>Earth ( Lead upto 1 K.M )</t>
  </si>
  <si>
    <t>COST OF BOQ</t>
  </si>
  <si>
    <t xml:space="preserve">                                                                                                      Executive Engineer 
                                                                                                         Ranchi Municipal Corporation
                                                                                                         Ranchi</t>
  </si>
  <si>
    <t>Name of Work :- Construction of Drain &amp; rcc culvert in Dibdhi, Koynar toli from mandev linda house 
                            to niraj tigga house Under ward no-38</t>
  </si>
  <si>
    <t>QTY</t>
  </si>
  <si>
    <t>6
5.3.5.1</t>
  </si>
  <si>
    <t>Providing R.C.C.M 200 (1:1.5:3)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</si>
  <si>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7
5.3.30.1</t>
  </si>
  <si>
    <t>8
5.5.5
(b)</t>
  </si>
  <si>
    <t>9
5.7.3
+
5.7.11</t>
  </si>
  <si>
    <t>Providing 12mm thick  cement plaster (1:6) with neat cement punning  all complete as per building specification and direction of E/I</t>
  </si>
  <si>
    <t>10
6.3.12
WRD</t>
  </si>
  <si>
    <t>Providing and laying pcc or RCC M-200 with nominal mix of (1:1.5:3) in deck slab all complete as per specification and direction of E/I</t>
  </si>
  <si>
    <t>Per M3</t>
  </si>
  <si>
    <t xml:space="preserve">                                                                                                       Executive Engineer 
                                                                                                         Ranchi Municipal Corporation
                                                                                                         Ranchi</t>
  </si>
  <si>
    <t>Name of Work :- Construction of Drain at the house of Imroz Under ward no-15</t>
  </si>
  <si>
    <t>Name of Work :- Beautification work near Din Dayal Upadhyay statue at Bariyatu road.</t>
  </si>
  <si>
    <t>3
5.6.1</t>
  </si>
  <si>
    <t>Providing designation75A one brick flat soling joints filled with local sand including cost of watering taxes royalty all complete asper building specification and direction of E/I</t>
  </si>
  <si>
    <t>Providing P.C.C.M  150 in normal mix of  (1:2:4) in foundation with approved quality of stone metal grade II (53mm to 22.4mm size) and clean coarse sand to F.M 2.5 to 3 including screening, shuttering, mixing cement concrete in mixer and placing in position, vibrating, striking, curing, taxes and royalty all complete as per building specification and direction of E/I</t>
  </si>
  <si>
    <t>5
5.3.2.1</t>
  </si>
  <si>
    <t>5.3.14</t>
  </si>
  <si>
    <t>Providing R.C.C.M 150 with  nominal mix of (1:2:4) in columns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</si>
  <si>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5.2.3</t>
  </si>
  <si>
    <t>Providing designation 75A brick work in C.M. (1:6) in foundation and plinth with approved quality of clean coarse sand of F.M. 2 to 2.5 including providing 10mm, thick mortar joints, cost of screening materials, raking out joints to 15mm depth, curing,  curring , taxes and  royalty all complete as per building specification and direction of E/I,</t>
  </si>
  <si>
    <t>5.3.11</t>
  </si>
  <si>
    <t>Providing R.C.C.M 200 (1:1.5: 3) in beam of all types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</si>
  <si>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5.3.9.1</t>
  </si>
  <si>
    <t>Providing R.C.C.M 200 (1: 1.5: 3) in roof slab with approved quality of stone chips 20mm to 6mm size graded and clean coarse sand of F.M 2.5 to 3 including screening, shuttering, mixing cement concrete in mixer and placing in position, vibrating, striking, curing, (but excluding the cosat of reinforcement) taxes and royalty all complete as per building specification and direction  of E/I</t>
  </si>
  <si>
    <t>5.7.3</t>
  </si>
  <si>
    <t>Providing 12mm thick  cement plaster (1:6) with clean coarse sand of F.M 1.5 including screening, curing with all leads and lifts of water, scaffolding taxes and royalty all complete as per building specification and direction of E/I</t>
  </si>
  <si>
    <t>5.7.6</t>
  </si>
  <si>
    <t>Providing 6mm thick cement plaster (1:4) in ceiling with clean coarse sand of F.M. 1.5 including screening, curing with all leads and lifts of water, scafolding taxes and royalty all complete as per buildings specification and direction of E/I.</t>
  </si>
  <si>
    <t xml:space="preserve">13.47
</t>
  </si>
  <si>
    <t>Finishing walls with premium acylic smooth exterior paint with sillicone additives of required shade: 
wall outer and ceilling</t>
  </si>
  <si>
    <t>5.5.5</t>
  </si>
  <si>
    <t>Providing Tor steel  reinforecement  of 10mm . to 12mm  &amp; 16mm. dia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</si>
  <si>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8.2.2.1
DSR</t>
  </si>
  <si>
    <t xml:space="preserve">Providing and fixing 18mm  thick gang saw cut mirror polishing ( premoulded  &amp; prepolished)  machine cut for kitchen platform and  similar locations  of  required  size of  approved shade , colour and texture laid over 20mm thick base of cement  mortar (1:4) (1cement :4 coarse sand ) laid and  jointed  with white cement  mixed with matching pigment, epoxy touch ups,  uncluding  rubbing, curing, moulding  and polishing to edge to give high gloss finish etc. complete at all levels </t>
  </si>
  <si>
    <t>11.23.1
DSR</t>
  </si>
  <si>
    <t xml:space="preserve">Marble stone flooring with 18 mm thick marble stone as per sample of marble approved by engineering. Charge over 20 mm thick base of cement mortar 1:4 4 coarse sand laid and jointed with grey cement slurry includiing rubbing and polishing complete with agaria white </t>
  </si>
  <si>
    <t xml:space="preserve">Providing and laying pressed clay tiles as per approve pattern 20 mm nominal thickness of approved on roofs jointed with cement mortar 1:4 mixed with 2% integral water proofing compound laid over a bed of 20 mm thick cement mortar 1:4 and finished neat complete.  </t>
  </si>
  <si>
    <t>supply and stacking of plant Murraya exotica of height 45-60 cm. in poly bags of size 15 cm as per direction of E/I</t>
  </si>
  <si>
    <t>Each</t>
  </si>
  <si>
    <t xml:space="preserve">supply and stacking of plant Hamelia patens of height 30-45 cm. with 3-4 branches in poly bags of size 20 cm as per direction of the E/I </t>
  </si>
  <si>
    <t>Providing and displaying cycus revoluta in 35cm challi specimen plant having 30 to 40 with fresh and healthy having 25 cm to 30 cm circum france of base stem well developed as pe direction of E?I</t>
  </si>
  <si>
    <t xml:space="preserve">Sand 42 KM </t>
  </si>
  <si>
    <t>Local sand 13 Km</t>
  </si>
  <si>
    <t>Stone Chips  (lead 15 KM)</t>
  </si>
  <si>
    <t>Brick 08 KM</t>
  </si>
  <si>
    <t>1000/nos</t>
  </si>
  <si>
    <t>Earth 01 KM</t>
  </si>
  <si>
    <t>Name of Work :- CONSTRUCTION OF PCC ROAD FROM SIMALIYA NAWA TOLI TO SARHUL 
                            NAGAR VIA CABLE GODOWN Under ward no-35</t>
  </si>
  <si>
    <t>4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</si>
  <si>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</si>
  <si>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 Local Sand 14 KM </t>
  </si>
  <si>
    <t>Stone Boulder 36 km</t>
  </si>
  <si>
    <t>BOQ COST</t>
  </si>
  <si>
    <t xml:space="preserve">                                                                                                    Executive Engineer 
                                                                                                         Ranchi Municipal Corporation
                                                                                                         Ranchi</t>
  </si>
  <si>
    <t>Name of Work :- Beautification of Dr. Bhimrao Ambetkar's Statue place in front of Main gate of 
                            Jharkhand high court, Ranchi</t>
  </si>
  <si>
    <t>4
5.3.3</t>
  </si>
  <si>
    <t>5
5.3.5.1</t>
  </si>
  <si>
    <t>10.28
DSR</t>
  </si>
  <si>
    <t>Providing and fixing stainless steel ( Grade 304) railing made of Hollow tubes channels, plate etc. including welding grinding, buffing, polishing and making curvature …………. Do ………. All complete as job.</t>
  </si>
  <si>
    <t>kg</t>
  </si>
  <si>
    <t>Providing and laying 25 mm thick white makarana marble stone slab flooring …….. Do ………. All complete as per specification and direction of E/I</t>
  </si>
  <si>
    <t>NOS</t>
  </si>
</sst>
</file>

<file path=xl/styles.xml><?xml version="1.0" encoding="utf-8"?>
<styleSheet xmlns="http://schemas.openxmlformats.org/spreadsheetml/2006/main">
  <numFmts count="1">
    <numFmt numFmtId="164" formatCode="0.000"/>
  </numFmts>
  <fonts count="16">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9"/>
      <name val="Times New Roman"/>
      <family val="1"/>
    </font>
    <font>
      <b/>
      <sz val="10"/>
      <name val="Times New Roman"/>
      <family val="1"/>
    </font>
    <font>
      <b/>
      <sz val="10"/>
      <color theme="1"/>
      <name val="Times New Roman"/>
      <family val="1"/>
    </font>
    <font>
      <b/>
      <sz val="8.5"/>
      <name val="Times New Roman"/>
      <family val="1"/>
    </font>
    <font>
      <b/>
      <vertAlign val="superscript"/>
      <sz val="10"/>
      <name val="Times New Roman"/>
      <family val="1"/>
    </font>
    <font>
      <b/>
      <sz val="8.5"/>
      <color theme="1"/>
      <name val="Times New Roman"/>
      <family val="1"/>
    </font>
    <font>
      <b/>
      <sz val="14"/>
      <name val="Times New Roman"/>
      <family val="1"/>
    </font>
    <font>
      <b/>
      <sz val="11"/>
      <name val="Calibri"/>
      <family val="2"/>
      <scheme val="minor"/>
    </font>
    <font>
      <sz val="11"/>
      <color indexed="8"/>
      <name val="Arial"/>
      <family val="2"/>
    </font>
    <font>
      <sz val="12"/>
      <name val="Times New Roman"/>
      <family val="1"/>
    </font>
    <font>
      <sz val="10"/>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6">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0" fontId="6" fillId="0" borderId="4" xfId="0" applyFont="1" applyBorder="1" applyAlignment="1">
      <alignment horizontal="left" vertical="top" wrapText="1"/>
    </xf>
    <xf numFmtId="0" fontId="0" fillId="0" borderId="0" xfId="0" applyAlignment="1">
      <alignment horizontal="center" vertical="center"/>
    </xf>
    <xf numFmtId="0" fontId="6" fillId="0" borderId="4" xfId="0" applyFont="1" applyBorder="1" applyAlignment="1">
      <alignment horizontal="center" vertical="center" wrapText="1"/>
    </xf>
    <xf numFmtId="2" fontId="7" fillId="3" borderId="4"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4" xfId="0" applyFont="1" applyBorder="1" applyAlignment="1">
      <alignment horizontal="justify" vertical="top" wrapText="1"/>
    </xf>
    <xf numFmtId="0" fontId="6" fillId="0" borderId="4" xfId="0" applyFont="1" applyBorder="1" applyAlignment="1">
      <alignment vertical="center" wrapText="1"/>
    </xf>
    <xf numFmtId="0" fontId="10" fillId="0" borderId="4" xfId="0" applyFont="1" applyBorder="1" applyAlignment="1">
      <alignment horizontal="center" vertical="center" wrapText="1"/>
    </xf>
    <xf numFmtId="164" fontId="7" fillId="3" borderId="4" xfId="0" applyNumberFormat="1" applyFont="1" applyFill="1" applyBorder="1" applyAlignment="1">
      <alignment horizontal="center" vertical="center" wrapText="1"/>
    </xf>
    <xf numFmtId="0" fontId="11"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2" fontId="6"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6" fillId="0" borderId="4" xfId="0" applyFont="1" applyBorder="1" applyAlignment="1">
      <alignment horizontal="center" wrapText="1"/>
    </xf>
    <xf numFmtId="2" fontId="7" fillId="3" borderId="4" xfId="0" applyNumberFormat="1" applyFont="1" applyFill="1" applyBorder="1" applyAlignment="1">
      <alignment horizontal="center" wrapText="1"/>
    </xf>
    <xf numFmtId="0" fontId="13" fillId="0" borderId="0" xfId="0" applyFont="1" applyBorder="1" applyAlignment="1">
      <alignment horizontal="justify" vertical="top" wrapText="1"/>
    </xf>
    <xf numFmtId="0" fontId="10" fillId="0" borderId="8" xfId="0" applyFont="1" applyBorder="1" applyAlignment="1">
      <alignment horizontal="center" vertical="center" wrapText="1"/>
    </xf>
    <xf numFmtId="0" fontId="14" fillId="0" borderId="0" xfId="0" applyFont="1" applyBorder="1" applyAlignment="1">
      <alignment horizontal="justify" vertical="top" wrapText="1"/>
    </xf>
    <xf numFmtId="2" fontId="7" fillId="3" borderId="8"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15" fillId="0" borderId="0" xfId="0" applyFont="1" applyBorder="1" applyAlignment="1">
      <alignment horizontal="justify" vertical="top" wrapText="1"/>
    </xf>
    <xf numFmtId="0" fontId="15" fillId="0" borderId="0" xfId="0" applyFont="1" applyBorder="1" applyAlignment="1">
      <alignment horizontal="justify" vertical="top"/>
    </xf>
    <xf numFmtId="0" fontId="0" fillId="0" borderId="4" xfId="0" applyBorder="1"/>
    <xf numFmtId="0" fontId="1" fillId="0" borderId="4" xfId="0" applyFont="1" applyBorder="1" applyAlignment="1">
      <alignment horizontal="center" vertical="center"/>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4" xfId="0" applyFont="1" applyBorder="1" applyAlignment="1">
      <alignment horizontal="center" vertical="center"/>
    </xf>
    <xf numFmtId="0" fontId="12" fillId="0" borderId="0"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23"/>
  <sheetViews>
    <sheetView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3" t="s">
        <v>0</v>
      </c>
      <c r="B1" s="34"/>
      <c r="C1" s="34"/>
      <c r="D1" s="34"/>
      <c r="E1" s="34"/>
      <c r="F1" s="34"/>
      <c r="G1" s="1"/>
    </row>
    <row r="2" spans="1:7" ht="18.75">
      <c r="A2" s="35" t="s">
        <v>1</v>
      </c>
      <c r="B2" s="36"/>
      <c r="C2" s="36"/>
      <c r="D2" s="36"/>
      <c r="E2" s="36"/>
      <c r="F2" s="36"/>
      <c r="G2" s="1"/>
    </row>
    <row r="3" spans="1:7" ht="21.75" customHeight="1">
      <c r="A3" s="37" t="s">
        <v>74</v>
      </c>
      <c r="B3" s="37"/>
      <c r="C3" s="37"/>
      <c r="D3" s="37"/>
      <c r="E3" s="37"/>
      <c r="F3" s="37"/>
      <c r="G3" s="2"/>
    </row>
    <row r="4" spans="1:7">
      <c r="A4" s="3" t="s">
        <v>3</v>
      </c>
      <c r="B4" s="3" t="s">
        <v>4</v>
      </c>
      <c r="C4" s="3" t="s">
        <v>5</v>
      </c>
      <c r="D4" s="3" t="s">
        <v>6</v>
      </c>
      <c r="E4" s="3" t="s">
        <v>7</v>
      </c>
      <c r="F4" s="3" t="s">
        <v>8</v>
      </c>
    </row>
    <row r="5" spans="1:7" ht="38.25">
      <c r="A5" s="4" t="s">
        <v>9</v>
      </c>
      <c r="B5" s="5" t="s">
        <v>10</v>
      </c>
      <c r="C5" s="6">
        <v>2.13</v>
      </c>
      <c r="D5" s="7" t="s">
        <v>11</v>
      </c>
      <c r="E5" s="7">
        <v>642.78</v>
      </c>
      <c r="F5" s="8">
        <f t="shared" ref="F5:F19" si="0">E5*C5</f>
        <v>1369.1213999999998</v>
      </c>
    </row>
    <row r="6" spans="1:7" ht="114.75">
      <c r="A6" s="9" t="s">
        <v>12</v>
      </c>
      <c r="B6" s="10" t="s">
        <v>13</v>
      </c>
      <c r="C6" s="8">
        <v>35.880000000000003</v>
      </c>
      <c r="D6" s="7" t="s">
        <v>11</v>
      </c>
      <c r="E6" s="7">
        <v>112.53</v>
      </c>
      <c r="F6" s="8">
        <f t="shared" si="0"/>
        <v>4037.5764000000004</v>
      </c>
    </row>
    <row r="7" spans="1:7" ht="89.25">
      <c r="A7" s="9" t="s">
        <v>14</v>
      </c>
      <c r="B7" s="11" t="s">
        <v>15</v>
      </c>
      <c r="C7" s="8">
        <v>3.69</v>
      </c>
      <c r="D7" s="7" t="s">
        <v>16</v>
      </c>
      <c r="E7" s="7">
        <v>228.47</v>
      </c>
      <c r="F7" s="8">
        <f t="shared" si="0"/>
        <v>843.05430000000001</v>
      </c>
    </row>
    <row r="8" spans="1:7" ht="63.75">
      <c r="A8" s="9" t="s">
        <v>17</v>
      </c>
      <c r="B8" s="10" t="s">
        <v>18</v>
      </c>
      <c r="C8" s="8">
        <v>6.14</v>
      </c>
      <c r="D8" s="7" t="s">
        <v>16</v>
      </c>
      <c r="E8" s="7">
        <v>1191.77</v>
      </c>
      <c r="F8" s="8">
        <f t="shared" si="0"/>
        <v>7317.4677999999994</v>
      </c>
    </row>
    <row r="9" spans="1:7" ht="102">
      <c r="A9" s="9" t="s">
        <v>19</v>
      </c>
      <c r="B9" s="10" t="s">
        <v>20</v>
      </c>
      <c r="C9" s="8">
        <v>4.91</v>
      </c>
      <c r="D9" s="7" t="s">
        <v>16</v>
      </c>
      <c r="E9" s="7">
        <v>5913.66</v>
      </c>
      <c r="F9" s="8">
        <f t="shared" si="0"/>
        <v>29036.070599999999</v>
      </c>
    </row>
    <row r="10" spans="1:7" ht="89.25">
      <c r="A10" s="9" t="s">
        <v>21</v>
      </c>
      <c r="B10" s="10" t="s">
        <v>22</v>
      </c>
      <c r="C10" s="8">
        <v>9.8000000000000007</v>
      </c>
      <c r="D10" s="7" t="s">
        <v>16</v>
      </c>
      <c r="E10" s="7">
        <v>2788.17</v>
      </c>
      <c r="F10" s="8">
        <f t="shared" si="0"/>
        <v>27324.066000000003</v>
      </c>
    </row>
    <row r="11" spans="1:7" ht="63.75">
      <c r="A11" s="12" t="s">
        <v>23</v>
      </c>
      <c r="B11" s="10" t="s">
        <v>24</v>
      </c>
      <c r="C11" s="8">
        <v>104.63</v>
      </c>
      <c r="D11" s="7" t="s">
        <v>25</v>
      </c>
      <c r="E11" s="7">
        <v>259.29000000000002</v>
      </c>
      <c r="F11" s="8">
        <f t="shared" si="0"/>
        <v>27129.512699999999</v>
      </c>
    </row>
    <row r="12" spans="1:7" ht="102">
      <c r="A12" s="12" t="s">
        <v>26</v>
      </c>
      <c r="B12" s="10" t="s">
        <v>27</v>
      </c>
      <c r="C12" s="8">
        <v>4.8600000000000003</v>
      </c>
      <c r="D12" s="7" t="s">
        <v>11</v>
      </c>
      <c r="E12" s="7">
        <v>6219.21</v>
      </c>
      <c r="F12" s="8">
        <f t="shared" si="0"/>
        <v>30225.360600000004</v>
      </c>
    </row>
    <row r="13" spans="1:7" ht="89.25">
      <c r="A13" s="12" t="s">
        <v>28</v>
      </c>
      <c r="B13" s="10" t="s">
        <v>29</v>
      </c>
      <c r="C13" s="13">
        <v>0.52</v>
      </c>
      <c r="D13" s="7" t="s">
        <v>30</v>
      </c>
      <c r="E13" s="7">
        <v>53433.91</v>
      </c>
      <c r="F13" s="8">
        <f t="shared" si="0"/>
        <v>27785.633200000004</v>
      </c>
    </row>
    <row r="14" spans="1:7" ht="18.75">
      <c r="A14" s="4">
        <v>10</v>
      </c>
      <c r="B14" s="14" t="s">
        <v>31</v>
      </c>
      <c r="C14" s="8"/>
      <c r="D14" s="7"/>
      <c r="E14" s="7"/>
      <c r="F14" s="8"/>
    </row>
    <row r="15" spans="1:7">
      <c r="A15" s="4">
        <v>11</v>
      </c>
      <c r="B15" s="10" t="s">
        <v>32</v>
      </c>
      <c r="C15" s="8">
        <v>3.69</v>
      </c>
      <c r="D15" s="7" t="s">
        <v>11</v>
      </c>
      <c r="E15" s="7">
        <v>364.32</v>
      </c>
      <c r="F15" s="8">
        <f t="shared" si="0"/>
        <v>1344.3407999999999</v>
      </c>
    </row>
    <row r="16" spans="1:7">
      <c r="A16" s="4">
        <v>12</v>
      </c>
      <c r="B16" s="10" t="s">
        <v>33</v>
      </c>
      <c r="C16" s="8">
        <v>11.26</v>
      </c>
      <c r="D16" s="7" t="s">
        <v>11</v>
      </c>
      <c r="E16" s="7">
        <v>788.13</v>
      </c>
      <c r="F16" s="8">
        <f t="shared" si="0"/>
        <v>8874.3438000000006</v>
      </c>
    </row>
    <row r="17" spans="1:6">
      <c r="A17" s="4">
        <v>13</v>
      </c>
      <c r="B17" s="10" t="s">
        <v>34</v>
      </c>
      <c r="C17" s="8">
        <v>15.94</v>
      </c>
      <c r="D17" s="7" t="s">
        <v>11</v>
      </c>
      <c r="E17" s="7">
        <v>756.83</v>
      </c>
      <c r="F17" s="8">
        <f t="shared" si="0"/>
        <v>12063.870199999999</v>
      </c>
    </row>
    <row r="18" spans="1:6">
      <c r="A18" s="4">
        <v>14</v>
      </c>
      <c r="B18" s="10" t="s">
        <v>35</v>
      </c>
      <c r="C18" s="8">
        <v>8.6</v>
      </c>
      <c r="D18" s="7" t="s">
        <v>11</v>
      </c>
      <c r="E18" s="7">
        <v>482.26</v>
      </c>
      <c r="F18" s="8">
        <f t="shared" si="0"/>
        <v>4147.4359999999997</v>
      </c>
    </row>
    <row r="19" spans="1:6">
      <c r="A19" s="4">
        <v>15</v>
      </c>
      <c r="B19" s="10" t="s">
        <v>36</v>
      </c>
      <c r="C19" s="8">
        <v>43.32</v>
      </c>
      <c r="D19" s="7" t="s">
        <v>11</v>
      </c>
      <c r="E19" s="7">
        <v>167.7</v>
      </c>
      <c r="F19" s="8">
        <f t="shared" si="0"/>
        <v>7264.7639999999992</v>
      </c>
    </row>
    <row r="20" spans="1:6">
      <c r="A20" s="15"/>
      <c r="B20" s="38"/>
      <c r="C20" s="38"/>
      <c r="D20" s="38"/>
      <c r="E20" s="38"/>
      <c r="F20" s="16">
        <f>SUM(F5:F19)</f>
        <v>188762.61780000001</v>
      </c>
    </row>
    <row r="21" spans="1:6">
      <c r="A21" s="17"/>
      <c r="B21" s="18"/>
      <c r="C21" s="18"/>
      <c r="D21" s="18"/>
      <c r="E21" s="18"/>
      <c r="F21" s="19"/>
    </row>
    <row r="22" spans="1:6">
      <c r="A22" s="17"/>
      <c r="B22" s="18"/>
      <c r="C22" s="18"/>
      <c r="D22" s="18"/>
      <c r="E22" s="18"/>
      <c r="F22" s="19"/>
    </row>
    <row r="23" spans="1:6" ht="41.25" customHeight="1">
      <c r="B23" s="39" t="s">
        <v>37</v>
      </c>
      <c r="C23" s="39"/>
      <c r="D23" s="39"/>
      <c r="E23" s="39"/>
      <c r="F23" s="39"/>
    </row>
  </sheetData>
  <mergeCells count="5">
    <mergeCell ref="A1:F1"/>
    <mergeCell ref="A2:F2"/>
    <mergeCell ref="A3:F3"/>
    <mergeCell ref="B20:E20"/>
    <mergeCell ref="B23:F23"/>
  </mergeCells>
  <pageMargins left="0.2" right="0.26" top="0.47"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G23"/>
  <sheetViews>
    <sheetView topLeftCell="A13"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3" t="s">
        <v>0</v>
      </c>
      <c r="B1" s="34"/>
      <c r="C1" s="34"/>
      <c r="D1" s="34"/>
      <c r="E1" s="34"/>
      <c r="F1" s="34"/>
      <c r="G1" s="1"/>
    </row>
    <row r="2" spans="1:7" ht="18.75">
      <c r="A2" s="35" t="s">
        <v>1</v>
      </c>
      <c r="B2" s="36"/>
      <c r="C2" s="36"/>
      <c r="D2" s="36"/>
      <c r="E2" s="36"/>
      <c r="F2" s="36"/>
      <c r="G2" s="1"/>
    </row>
    <row r="3" spans="1:7" ht="36.75" customHeight="1">
      <c r="A3" s="37" t="s">
        <v>2</v>
      </c>
      <c r="B3" s="37"/>
      <c r="C3" s="37"/>
      <c r="D3" s="37"/>
      <c r="E3" s="37"/>
      <c r="F3" s="37"/>
      <c r="G3" s="2"/>
    </row>
    <row r="4" spans="1:7">
      <c r="A4" s="3" t="s">
        <v>3</v>
      </c>
      <c r="B4" s="3" t="s">
        <v>4</v>
      </c>
      <c r="C4" s="3" t="s">
        <v>5</v>
      </c>
      <c r="D4" s="3" t="s">
        <v>6</v>
      </c>
      <c r="E4" s="3" t="s">
        <v>7</v>
      </c>
      <c r="F4" s="3" t="s">
        <v>8</v>
      </c>
    </row>
    <row r="5" spans="1:7" ht="38.25">
      <c r="A5" s="4" t="s">
        <v>9</v>
      </c>
      <c r="B5" s="5" t="s">
        <v>10</v>
      </c>
      <c r="C5" s="6">
        <v>2.13</v>
      </c>
      <c r="D5" s="7" t="s">
        <v>11</v>
      </c>
      <c r="E5" s="7">
        <v>642.78</v>
      </c>
      <c r="F5" s="8">
        <f t="shared" ref="F5:F19" si="0">E5*C5</f>
        <v>1369.1213999999998</v>
      </c>
    </row>
    <row r="6" spans="1:7" ht="114.75">
      <c r="A6" s="9" t="s">
        <v>12</v>
      </c>
      <c r="B6" s="10" t="s">
        <v>13</v>
      </c>
      <c r="C6" s="8">
        <v>52.68</v>
      </c>
      <c r="D6" s="7" t="s">
        <v>11</v>
      </c>
      <c r="E6" s="7">
        <v>112.53</v>
      </c>
      <c r="F6" s="8">
        <f t="shared" si="0"/>
        <v>5928.0803999999998</v>
      </c>
    </row>
    <row r="7" spans="1:7" ht="89.25">
      <c r="A7" s="9" t="s">
        <v>14</v>
      </c>
      <c r="B7" s="11" t="s">
        <v>15</v>
      </c>
      <c r="C7" s="8">
        <v>5.31</v>
      </c>
      <c r="D7" s="7" t="s">
        <v>16</v>
      </c>
      <c r="E7" s="7">
        <v>228.47</v>
      </c>
      <c r="F7" s="8">
        <f t="shared" si="0"/>
        <v>1213.1757</v>
      </c>
    </row>
    <row r="8" spans="1:7" ht="63.75">
      <c r="A8" s="9" t="s">
        <v>17</v>
      </c>
      <c r="B8" s="10" t="s">
        <v>18</v>
      </c>
      <c r="C8" s="8">
        <v>8.85</v>
      </c>
      <c r="D8" s="7" t="s">
        <v>16</v>
      </c>
      <c r="E8" s="7">
        <v>1191.77</v>
      </c>
      <c r="F8" s="8">
        <f t="shared" si="0"/>
        <v>10547.164499999999</v>
      </c>
    </row>
    <row r="9" spans="1:7" ht="102">
      <c r="A9" s="9" t="s">
        <v>19</v>
      </c>
      <c r="B9" s="10" t="s">
        <v>20</v>
      </c>
      <c r="C9" s="8">
        <v>7.44</v>
      </c>
      <c r="D9" s="7" t="s">
        <v>16</v>
      </c>
      <c r="E9" s="7">
        <v>5913.66</v>
      </c>
      <c r="F9" s="8">
        <f t="shared" si="0"/>
        <v>43997.630400000002</v>
      </c>
    </row>
    <row r="10" spans="1:7" ht="89.25">
      <c r="A10" s="9" t="s">
        <v>21</v>
      </c>
      <c r="B10" s="10" t="s">
        <v>22</v>
      </c>
      <c r="C10" s="8">
        <v>16.95</v>
      </c>
      <c r="D10" s="7" t="s">
        <v>16</v>
      </c>
      <c r="E10" s="7">
        <v>2788.17</v>
      </c>
      <c r="F10" s="8">
        <f t="shared" si="0"/>
        <v>47259.481500000002</v>
      </c>
    </row>
    <row r="11" spans="1:7" ht="63.75">
      <c r="A11" s="12" t="s">
        <v>23</v>
      </c>
      <c r="B11" s="10" t="s">
        <v>24</v>
      </c>
      <c r="C11" s="8">
        <v>125.47</v>
      </c>
      <c r="D11" s="7" t="s">
        <v>25</v>
      </c>
      <c r="E11" s="7">
        <v>259.29000000000002</v>
      </c>
      <c r="F11" s="8">
        <f t="shared" si="0"/>
        <v>32533.116300000002</v>
      </c>
    </row>
    <row r="12" spans="1:7" ht="102">
      <c r="A12" s="12" t="s">
        <v>26</v>
      </c>
      <c r="B12" s="10" t="s">
        <v>27</v>
      </c>
      <c r="C12" s="8">
        <v>1.41</v>
      </c>
      <c r="D12" s="7" t="s">
        <v>11</v>
      </c>
      <c r="E12" s="7">
        <v>6219.21</v>
      </c>
      <c r="F12" s="8">
        <f t="shared" si="0"/>
        <v>8769.0861000000004</v>
      </c>
    </row>
    <row r="13" spans="1:7" ht="89.25">
      <c r="A13" s="12" t="s">
        <v>28</v>
      </c>
      <c r="B13" s="10" t="s">
        <v>29</v>
      </c>
      <c r="C13" s="13">
        <v>0.15</v>
      </c>
      <c r="D13" s="7" t="s">
        <v>30</v>
      </c>
      <c r="E13" s="7">
        <v>53433.91</v>
      </c>
      <c r="F13" s="8">
        <f t="shared" si="0"/>
        <v>8015.0865000000003</v>
      </c>
    </row>
    <row r="14" spans="1:7" ht="18.75">
      <c r="A14" s="4">
        <v>10</v>
      </c>
      <c r="B14" s="14" t="s">
        <v>31</v>
      </c>
      <c r="C14" s="8"/>
      <c r="D14" s="7"/>
      <c r="E14" s="7"/>
      <c r="F14" s="8"/>
    </row>
    <row r="15" spans="1:7">
      <c r="A15" s="4">
        <v>11</v>
      </c>
      <c r="B15" s="10" t="s">
        <v>32</v>
      </c>
      <c r="C15" s="8">
        <v>5.31</v>
      </c>
      <c r="D15" s="7" t="s">
        <v>11</v>
      </c>
      <c r="E15" s="7">
        <v>364.32</v>
      </c>
      <c r="F15" s="8">
        <f t="shared" si="0"/>
        <v>1934.5391999999997</v>
      </c>
    </row>
    <row r="16" spans="1:7">
      <c r="A16" s="4">
        <v>12</v>
      </c>
      <c r="B16" s="10" t="s">
        <v>33</v>
      </c>
      <c r="C16" s="8">
        <v>14.38</v>
      </c>
      <c r="D16" s="7" t="s">
        <v>11</v>
      </c>
      <c r="E16" s="7">
        <v>788.13</v>
      </c>
      <c r="F16" s="8">
        <f t="shared" si="0"/>
        <v>11333.3094</v>
      </c>
    </row>
    <row r="17" spans="1:6">
      <c r="A17" s="4">
        <v>13</v>
      </c>
      <c r="B17" s="10" t="s">
        <v>34</v>
      </c>
      <c r="C17" s="8">
        <v>25.8</v>
      </c>
      <c r="D17" s="7" t="s">
        <v>11</v>
      </c>
      <c r="E17" s="7">
        <v>756.83</v>
      </c>
      <c r="F17" s="8">
        <f t="shared" si="0"/>
        <v>19526.214</v>
      </c>
    </row>
    <row r="18" spans="1:6">
      <c r="A18" s="4">
        <v>14</v>
      </c>
      <c r="B18" s="10" t="s">
        <v>35</v>
      </c>
      <c r="C18" s="8">
        <v>7.91</v>
      </c>
      <c r="D18" s="7" t="s">
        <v>11</v>
      </c>
      <c r="E18" s="7">
        <v>482.26</v>
      </c>
      <c r="F18" s="8">
        <f t="shared" si="0"/>
        <v>3814.6765999999998</v>
      </c>
    </row>
    <row r="19" spans="1:6">
      <c r="A19" s="4">
        <v>15</v>
      </c>
      <c r="B19" s="10" t="s">
        <v>36</v>
      </c>
      <c r="C19" s="8">
        <v>60.12</v>
      </c>
      <c r="D19" s="7" t="s">
        <v>11</v>
      </c>
      <c r="E19" s="7">
        <v>167.7</v>
      </c>
      <c r="F19" s="8">
        <f t="shared" si="0"/>
        <v>10082.124</v>
      </c>
    </row>
    <row r="20" spans="1:6">
      <c r="A20" s="15"/>
      <c r="B20" s="38"/>
      <c r="C20" s="38"/>
      <c r="D20" s="38"/>
      <c r="E20" s="38"/>
      <c r="F20" s="16">
        <f>SUM(F5:F19)</f>
        <v>206322.80600000001</v>
      </c>
    </row>
    <row r="21" spans="1:6">
      <c r="A21" s="17"/>
      <c r="B21" s="18"/>
      <c r="C21" s="18"/>
      <c r="D21" s="18"/>
      <c r="E21" s="18"/>
      <c r="F21" s="19"/>
    </row>
    <row r="22" spans="1:6">
      <c r="A22" s="17"/>
      <c r="B22" s="18"/>
      <c r="C22" s="18"/>
      <c r="D22" s="18"/>
      <c r="E22" s="18"/>
      <c r="F22" s="19"/>
    </row>
    <row r="23" spans="1:6" ht="41.25" customHeight="1">
      <c r="B23" s="39" t="s">
        <v>37</v>
      </c>
      <c r="C23" s="39"/>
      <c r="D23" s="39"/>
      <c r="E23" s="39"/>
      <c r="F23" s="39"/>
    </row>
  </sheetData>
  <mergeCells count="5">
    <mergeCell ref="A1:F1"/>
    <mergeCell ref="A2:F2"/>
    <mergeCell ref="A3:F3"/>
    <mergeCell ref="B20:E20"/>
    <mergeCell ref="B23:F23"/>
  </mergeCells>
  <pageMargins left="0.28000000000000003" right="0.15" top="0.47"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G17"/>
  <sheetViews>
    <sheetView topLeftCell="A7"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3" t="s">
        <v>0</v>
      </c>
      <c r="B1" s="34"/>
      <c r="C1" s="34"/>
      <c r="D1" s="34"/>
      <c r="E1" s="34"/>
      <c r="F1" s="34"/>
      <c r="G1" s="1"/>
    </row>
    <row r="2" spans="1:7" ht="18.75">
      <c r="A2" s="35" t="s">
        <v>1</v>
      </c>
      <c r="B2" s="36"/>
      <c r="C2" s="36"/>
      <c r="D2" s="36"/>
      <c r="E2" s="36"/>
      <c r="F2" s="36"/>
      <c r="G2" s="1"/>
    </row>
    <row r="3" spans="1:7" ht="30" customHeight="1">
      <c r="A3" s="37" t="s">
        <v>111</v>
      </c>
      <c r="B3" s="37"/>
      <c r="C3" s="37"/>
      <c r="D3" s="37"/>
      <c r="E3" s="37"/>
      <c r="F3" s="37"/>
      <c r="G3" s="2"/>
    </row>
    <row r="4" spans="1:7">
      <c r="A4" s="3" t="s">
        <v>3</v>
      </c>
      <c r="B4" s="3" t="s">
        <v>4</v>
      </c>
      <c r="C4" s="3" t="s">
        <v>5</v>
      </c>
      <c r="D4" s="3" t="s">
        <v>6</v>
      </c>
      <c r="E4" s="3" t="s">
        <v>7</v>
      </c>
      <c r="F4" s="3" t="s">
        <v>8</v>
      </c>
    </row>
    <row r="5" spans="1:7" ht="114.75">
      <c r="A5" s="9" t="s">
        <v>39</v>
      </c>
      <c r="B5" s="10" t="s">
        <v>13</v>
      </c>
      <c r="C5" s="8">
        <v>70.8</v>
      </c>
      <c r="D5" s="7" t="s">
        <v>11</v>
      </c>
      <c r="E5" s="7">
        <v>112.53</v>
      </c>
      <c r="F5" s="8">
        <f t="shared" ref="F5:F8" si="0">E5*C5</f>
        <v>7967.1239999999998</v>
      </c>
    </row>
    <row r="6" spans="1:7" ht="89.25">
      <c r="A6" s="9" t="s">
        <v>40</v>
      </c>
      <c r="B6" s="11" t="s">
        <v>15</v>
      </c>
      <c r="C6" s="8">
        <v>35.4</v>
      </c>
      <c r="D6" s="7" t="s">
        <v>16</v>
      </c>
      <c r="E6" s="7">
        <v>228.47</v>
      </c>
      <c r="F6" s="8">
        <f t="shared" si="0"/>
        <v>8087.8379999999997</v>
      </c>
    </row>
    <row r="7" spans="1:7" ht="63.75">
      <c r="A7" s="9" t="s">
        <v>41</v>
      </c>
      <c r="B7" s="10" t="s">
        <v>18</v>
      </c>
      <c r="C7" s="8">
        <v>82.6</v>
      </c>
      <c r="D7" s="7" t="s">
        <v>16</v>
      </c>
      <c r="E7" s="7">
        <v>1191.77</v>
      </c>
      <c r="F7" s="8">
        <f t="shared" si="0"/>
        <v>98440.20199999999</v>
      </c>
    </row>
    <row r="8" spans="1:7" ht="102">
      <c r="A8" s="9" t="s">
        <v>112</v>
      </c>
      <c r="B8" s="10" t="s">
        <v>113</v>
      </c>
      <c r="C8" s="8">
        <v>70.8</v>
      </c>
      <c r="D8" s="7" t="s">
        <v>16</v>
      </c>
      <c r="E8" s="7">
        <v>6543.32</v>
      </c>
      <c r="F8" s="8">
        <f t="shared" si="0"/>
        <v>463267.05599999998</v>
      </c>
    </row>
    <row r="9" spans="1:7" ht="18.75">
      <c r="A9" s="9">
        <v>5</v>
      </c>
      <c r="B9" s="14" t="s">
        <v>31</v>
      </c>
      <c r="C9" s="8"/>
      <c r="D9" s="7"/>
      <c r="E9" s="7"/>
      <c r="F9" s="8"/>
    </row>
    <row r="10" spans="1:7" ht="15.75">
      <c r="A10" s="9" t="s">
        <v>50</v>
      </c>
      <c r="B10" s="10" t="s">
        <v>114</v>
      </c>
      <c r="C10" s="8">
        <v>35.4</v>
      </c>
      <c r="D10" s="7" t="s">
        <v>16</v>
      </c>
      <c r="E10" s="7">
        <v>377.8</v>
      </c>
      <c r="F10" s="8">
        <f t="shared" ref="F10:F14" si="1">E10*C10</f>
        <v>13374.119999999999</v>
      </c>
    </row>
    <row r="11" spans="1:7" ht="15.75">
      <c r="A11" s="9" t="s">
        <v>52</v>
      </c>
      <c r="B11" s="10" t="s">
        <v>33</v>
      </c>
      <c r="C11" s="8">
        <v>30.44</v>
      </c>
      <c r="D11" s="7" t="s">
        <v>16</v>
      </c>
      <c r="E11" s="7">
        <v>788.13</v>
      </c>
      <c r="F11" s="8">
        <f t="shared" si="1"/>
        <v>23990.677200000002</v>
      </c>
    </row>
    <row r="12" spans="1:7" ht="15.75">
      <c r="A12" s="9" t="s">
        <v>54</v>
      </c>
      <c r="B12" s="10" t="s">
        <v>115</v>
      </c>
      <c r="C12" s="8">
        <v>82.599699999999999</v>
      </c>
      <c r="D12" s="7" t="s">
        <v>16</v>
      </c>
      <c r="E12" s="7">
        <v>756.83</v>
      </c>
      <c r="F12" s="8">
        <f t="shared" si="1"/>
        <v>62513.930951000002</v>
      </c>
    </row>
    <row r="13" spans="1:7" ht="15.75">
      <c r="A13" s="9" t="s">
        <v>56</v>
      </c>
      <c r="B13" s="10" t="s">
        <v>35</v>
      </c>
      <c r="C13" s="8">
        <v>60.89</v>
      </c>
      <c r="D13" s="7" t="s">
        <v>16</v>
      </c>
      <c r="E13" s="7">
        <v>482.26</v>
      </c>
      <c r="F13" s="8">
        <f t="shared" si="1"/>
        <v>29364.811399999999</v>
      </c>
    </row>
    <row r="14" spans="1:7" ht="15.75">
      <c r="A14" s="9" t="s">
        <v>58</v>
      </c>
      <c r="B14" s="10" t="s">
        <v>59</v>
      </c>
      <c r="C14" s="8">
        <v>70.8</v>
      </c>
      <c r="D14" s="7" t="s">
        <v>16</v>
      </c>
      <c r="E14" s="7">
        <v>167.7</v>
      </c>
      <c r="F14" s="8">
        <f t="shared" si="1"/>
        <v>11873.159999999998</v>
      </c>
    </row>
    <row r="15" spans="1:7">
      <c r="A15" s="31"/>
      <c r="B15" s="32"/>
      <c r="C15" s="40" t="s">
        <v>116</v>
      </c>
      <c r="D15" s="41"/>
      <c r="E15" s="42"/>
      <c r="F15" s="16">
        <f>SUM(F5:F14)</f>
        <v>718878.919551</v>
      </c>
    </row>
    <row r="16" spans="1:7">
      <c r="A16" s="17"/>
      <c r="B16" s="18"/>
      <c r="C16" s="18"/>
      <c r="D16" s="18"/>
      <c r="E16" s="18"/>
      <c r="F16" s="19"/>
    </row>
    <row r="17" spans="2:6" ht="50.25" customHeight="1">
      <c r="B17" s="39" t="s">
        <v>117</v>
      </c>
      <c r="C17" s="39"/>
      <c r="D17" s="39"/>
      <c r="E17" s="39"/>
      <c r="F17" s="39"/>
    </row>
  </sheetData>
  <mergeCells count="5">
    <mergeCell ref="A1:F1"/>
    <mergeCell ref="A2:F2"/>
    <mergeCell ref="A3:F3"/>
    <mergeCell ref="C15:E15"/>
    <mergeCell ref="B17:F17"/>
  </mergeCells>
  <pageMargins left="0.37" right="0.1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J26"/>
  <sheetViews>
    <sheetView topLeftCell="A22" workbookViewId="0">
      <selection activeCell="H30" sqref="H30"/>
    </sheetView>
  </sheetViews>
  <sheetFormatPr defaultRowHeight="15"/>
  <cols>
    <col min="1" max="1" width="8.7109375" customWidth="1"/>
    <col min="2" max="2" width="44.140625" customWidth="1"/>
    <col min="3" max="4" width="10.140625" hidden="1" customWidth="1"/>
    <col min="5" max="5" width="10.28515625" hidden="1" customWidth="1"/>
    <col min="6" max="6" width="10.28515625" customWidth="1"/>
    <col min="7" max="8" width="11.5703125" customWidth="1"/>
    <col min="9" max="9" width="12.140625" customWidth="1"/>
  </cols>
  <sheetData>
    <row r="1" spans="1:10" ht="18.75">
      <c r="A1" s="33" t="s">
        <v>0</v>
      </c>
      <c r="B1" s="34"/>
      <c r="C1" s="34"/>
      <c r="D1" s="34"/>
      <c r="E1" s="34"/>
      <c r="F1" s="34"/>
      <c r="G1" s="34"/>
      <c r="H1" s="34"/>
      <c r="I1" s="34"/>
      <c r="J1" s="1"/>
    </row>
    <row r="2" spans="1:10" ht="18.75">
      <c r="A2" s="35" t="s">
        <v>1</v>
      </c>
      <c r="B2" s="36"/>
      <c r="C2" s="36"/>
      <c r="D2" s="36"/>
      <c r="E2" s="36"/>
      <c r="F2" s="36"/>
      <c r="G2" s="36"/>
      <c r="H2" s="36"/>
      <c r="I2" s="36"/>
      <c r="J2" s="1"/>
    </row>
    <row r="3" spans="1:10" ht="34.5" customHeight="1">
      <c r="A3" s="37" t="s">
        <v>62</v>
      </c>
      <c r="B3" s="37"/>
      <c r="C3" s="37"/>
      <c r="D3" s="37"/>
      <c r="E3" s="37"/>
      <c r="F3" s="37"/>
      <c r="G3" s="37"/>
      <c r="H3" s="37"/>
      <c r="I3" s="37"/>
      <c r="J3" s="2"/>
    </row>
    <row r="4" spans="1:10">
      <c r="A4" s="3" t="s">
        <v>3</v>
      </c>
      <c r="B4" s="3" t="s">
        <v>4</v>
      </c>
      <c r="C4" s="3"/>
      <c r="D4" s="3">
        <v>1</v>
      </c>
      <c r="E4" s="3">
        <v>2</v>
      </c>
      <c r="F4" s="3" t="s">
        <v>63</v>
      </c>
      <c r="G4" s="3" t="s">
        <v>6</v>
      </c>
      <c r="H4" s="3" t="s">
        <v>7</v>
      </c>
      <c r="I4" s="3" t="s">
        <v>8</v>
      </c>
    </row>
    <row r="5" spans="1:10" ht="114.75">
      <c r="A5" s="9" t="s">
        <v>39</v>
      </c>
      <c r="B5" s="10" t="s">
        <v>13</v>
      </c>
      <c r="C5" s="7">
        <v>10.199999999999999</v>
      </c>
      <c r="D5" s="7">
        <f t="shared" ref="D5:D14" si="0">C5*2</f>
        <v>20.399999999999999</v>
      </c>
      <c r="E5" s="8">
        <v>244.27</v>
      </c>
      <c r="F5" s="8">
        <f>E5+D5</f>
        <v>264.67</v>
      </c>
      <c r="G5" s="7" t="s">
        <v>11</v>
      </c>
      <c r="H5" s="7">
        <v>112.53</v>
      </c>
      <c r="I5" s="20">
        <f>H5*F5</f>
        <v>29783.315100000003</v>
      </c>
    </row>
    <row r="6" spans="1:10" ht="89.25">
      <c r="A6" s="9" t="s">
        <v>40</v>
      </c>
      <c r="B6" s="11" t="s">
        <v>15</v>
      </c>
      <c r="C6" s="7">
        <v>0.85</v>
      </c>
      <c r="D6" s="7">
        <f t="shared" si="0"/>
        <v>1.7</v>
      </c>
      <c r="E6" s="8">
        <v>24.43</v>
      </c>
      <c r="F6" s="8">
        <f t="shared" ref="F6:F20" si="1">E6+D6</f>
        <v>26.13</v>
      </c>
      <c r="G6" s="7" t="s">
        <v>16</v>
      </c>
      <c r="H6" s="7">
        <v>228.47</v>
      </c>
      <c r="I6" s="20">
        <f t="shared" ref="I6:I20" si="2">H6*F6</f>
        <v>5969.9210999999996</v>
      </c>
    </row>
    <row r="7" spans="1:10" ht="63.75">
      <c r="A7" s="9" t="s">
        <v>41</v>
      </c>
      <c r="B7" s="10" t="s">
        <v>18</v>
      </c>
      <c r="C7" s="20">
        <v>1.0622849999999999</v>
      </c>
      <c r="D7" s="7">
        <f t="shared" si="0"/>
        <v>2.1245699999999998</v>
      </c>
      <c r="E7" s="8">
        <v>40.71</v>
      </c>
      <c r="F7" s="8">
        <f t="shared" si="1"/>
        <v>42.834569999999999</v>
      </c>
      <c r="G7" s="7" t="s">
        <v>16</v>
      </c>
      <c r="H7" s="7">
        <v>1191.77</v>
      </c>
      <c r="I7" s="20">
        <f t="shared" si="2"/>
        <v>51048.955488899999</v>
      </c>
    </row>
    <row r="8" spans="1:10" ht="102">
      <c r="A8" s="9" t="s">
        <v>42</v>
      </c>
      <c r="B8" s="10" t="s">
        <v>20</v>
      </c>
      <c r="C8" s="7">
        <v>0.85</v>
      </c>
      <c r="D8" s="7">
        <f t="shared" si="0"/>
        <v>1.7</v>
      </c>
      <c r="E8" s="8">
        <v>24.43</v>
      </c>
      <c r="F8" s="8">
        <f t="shared" si="1"/>
        <v>26.13</v>
      </c>
      <c r="G8" s="7" t="s">
        <v>16</v>
      </c>
      <c r="H8" s="7">
        <v>5913.66</v>
      </c>
      <c r="I8" s="20">
        <f t="shared" si="2"/>
        <v>154523.93579999998</v>
      </c>
    </row>
    <row r="9" spans="1:10" ht="89.25">
      <c r="A9" s="9" t="s">
        <v>43</v>
      </c>
      <c r="B9" s="10" t="s">
        <v>22</v>
      </c>
      <c r="C9" s="7">
        <v>3.06</v>
      </c>
      <c r="D9" s="7">
        <f t="shared" si="0"/>
        <v>6.12</v>
      </c>
      <c r="E9" s="8">
        <v>97.71</v>
      </c>
      <c r="F9" s="8">
        <f t="shared" si="1"/>
        <v>103.83</v>
      </c>
      <c r="G9" s="7" t="s">
        <v>16</v>
      </c>
      <c r="H9" s="7">
        <v>2788.17</v>
      </c>
      <c r="I9" s="20">
        <f t="shared" si="2"/>
        <v>289495.6911</v>
      </c>
    </row>
    <row r="10" spans="1:10" ht="102">
      <c r="A10" s="9" t="s">
        <v>64</v>
      </c>
      <c r="B10" s="10" t="s">
        <v>65</v>
      </c>
      <c r="C10" s="7"/>
      <c r="D10" s="7">
        <f t="shared" si="0"/>
        <v>0</v>
      </c>
      <c r="E10" s="8">
        <v>11.07</v>
      </c>
      <c r="F10" s="8">
        <f t="shared" si="1"/>
        <v>11.07</v>
      </c>
      <c r="G10" s="7" t="s">
        <v>25</v>
      </c>
      <c r="H10" s="7">
        <v>6543.32</v>
      </c>
      <c r="I10" s="20">
        <f t="shared" si="2"/>
        <v>72434.5524</v>
      </c>
    </row>
    <row r="11" spans="1:10" ht="102">
      <c r="A11" s="12" t="s">
        <v>66</v>
      </c>
      <c r="B11" s="10" t="s">
        <v>27</v>
      </c>
      <c r="C11" s="7"/>
      <c r="D11" s="7">
        <f t="shared" si="0"/>
        <v>0</v>
      </c>
      <c r="E11" s="8">
        <v>1.7</v>
      </c>
      <c r="F11" s="8">
        <f t="shared" si="1"/>
        <v>1.7</v>
      </c>
      <c r="G11" s="7" t="s">
        <v>16</v>
      </c>
      <c r="H11" s="7">
        <v>6219.21</v>
      </c>
      <c r="I11" s="20">
        <f t="shared" si="2"/>
        <v>10572.656999999999</v>
      </c>
    </row>
    <row r="12" spans="1:10" ht="89.25">
      <c r="A12" s="12" t="s">
        <v>67</v>
      </c>
      <c r="B12" s="10" t="s">
        <v>29</v>
      </c>
      <c r="C12" s="7">
        <v>0.20300000000000001</v>
      </c>
      <c r="D12" s="7">
        <f t="shared" si="0"/>
        <v>0.40600000000000003</v>
      </c>
      <c r="E12" s="8">
        <v>0.18</v>
      </c>
      <c r="F12" s="8">
        <f t="shared" si="1"/>
        <v>0.58600000000000008</v>
      </c>
      <c r="G12" s="7" t="s">
        <v>30</v>
      </c>
      <c r="H12" s="7">
        <v>53433.91</v>
      </c>
      <c r="I12" s="20">
        <f t="shared" si="2"/>
        <v>31312.271260000005</v>
      </c>
    </row>
    <row r="13" spans="1:10" ht="42">
      <c r="A13" s="12" t="s">
        <v>68</v>
      </c>
      <c r="B13" s="10" t="s">
        <v>69</v>
      </c>
      <c r="C13" s="7">
        <v>3.35</v>
      </c>
      <c r="D13" s="7">
        <f t="shared" si="0"/>
        <v>6.7</v>
      </c>
      <c r="E13" s="8">
        <v>427.51</v>
      </c>
      <c r="F13" s="8">
        <f t="shared" si="1"/>
        <v>434.21</v>
      </c>
      <c r="G13" s="7" t="s">
        <v>25</v>
      </c>
      <c r="H13" s="7">
        <v>170.51</v>
      </c>
      <c r="I13" s="20">
        <f t="shared" si="2"/>
        <v>74037.147099999987</v>
      </c>
    </row>
    <row r="14" spans="1:10" ht="38.25">
      <c r="A14" s="12" t="s">
        <v>70</v>
      </c>
      <c r="B14" s="10" t="s">
        <v>71</v>
      </c>
      <c r="C14" s="7">
        <v>1.91</v>
      </c>
      <c r="D14" s="7">
        <f t="shared" si="0"/>
        <v>3.82</v>
      </c>
      <c r="E14" s="8"/>
      <c r="F14" s="8">
        <f t="shared" si="1"/>
        <v>3.82</v>
      </c>
      <c r="G14" s="7" t="s">
        <v>72</v>
      </c>
      <c r="H14" s="7">
        <v>5600</v>
      </c>
      <c r="I14" s="20">
        <f t="shared" si="2"/>
        <v>21392</v>
      </c>
    </row>
    <row r="15" spans="1:10" ht="18.75">
      <c r="A15" s="9">
        <v>11</v>
      </c>
      <c r="B15" s="14" t="s">
        <v>31</v>
      </c>
      <c r="C15" s="21"/>
      <c r="D15" s="7"/>
      <c r="E15" s="8"/>
      <c r="F15" s="8"/>
      <c r="G15" s="7"/>
      <c r="H15" s="7"/>
      <c r="I15" s="20"/>
    </row>
    <row r="16" spans="1:10" ht="15.75">
      <c r="A16" s="9" t="s">
        <v>50</v>
      </c>
      <c r="B16" s="10" t="s">
        <v>51</v>
      </c>
      <c r="C16" s="7">
        <v>0.85</v>
      </c>
      <c r="D16" s="7">
        <f>C16*2</f>
        <v>1.7</v>
      </c>
      <c r="E16" s="8">
        <v>24.43</v>
      </c>
      <c r="F16" s="8">
        <f t="shared" si="1"/>
        <v>26.13</v>
      </c>
      <c r="G16" s="7" t="s">
        <v>16</v>
      </c>
      <c r="H16" s="7">
        <v>404.77</v>
      </c>
      <c r="I16" s="20">
        <f t="shared" si="2"/>
        <v>10576.640099999999</v>
      </c>
    </row>
    <row r="17" spans="1:9" ht="15.75">
      <c r="A17" s="9" t="s">
        <v>52</v>
      </c>
      <c r="B17" s="10" t="s">
        <v>53</v>
      </c>
      <c r="C17" s="7">
        <v>2.48</v>
      </c>
      <c r="D17" s="7">
        <f>C17*2</f>
        <v>4.96</v>
      </c>
      <c r="E17" s="8">
        <v>62.22</v>
      </c>
      <c r="F17" s="8">
        <f t="shared" si="1"/>
        <v>67.179999999999993</v>
      </c>
      <c r="G17" s="7" t="s">
        <v>16</v>
      </c>
      <c r="H17" s="7">
        <v>765.85</v>
      </c>
      <c r="I17" s="20">
        <f t="shared" si="2"/>
        <v>51449.802999999993</v>
      </c>
    </row>
    <row r="18" spans="1:9" ht="15.75">
      <c r="A18" s="9" t="s">
        <v>54</v>
      </c>
      <c r="B18" s="10" t="s">
        <v>55</v>
      </c>
      <c r="C18" s="7">
        <v>4.12</v>
      </c>
      <c r="D18" s="7">
        <f>C18*2</f>
        <v>8.24</v>
      </c>
      <c r="E18" s="8">
        <v>138.41999999999999</v>
      </c>
      <c r="F18" s="8">
        <f t="shared" si="1"/>
        <v>146.66</v>
      </c>
      <c r="G18" s="7" t="s">
        <v>16</v>
      </c>
      <c r="H18" s="7">
        <v>730.6</v>
      </c>
      <c r="I18" s="20">
        <f t="shared" si="2"/>
        <v>107149.796</v>
      </c>
    </row>
    <row r="19" spans="1:9" ht="15.75">
      <c r="A19" s="9" t="s">
        <v>56</v>
      </c>
      <c r="B19" s="10" t="s">
        <v>57</v>
      </c>
      <c r="C19" s="7">
        <v>2.41</v>
      </c>
      <c r="D19" s="7">
        <f>C19*2</f>
        <v>4.82</v>
      </c>
      <c r="E19" s="8">
        <v>32.97</v>
      </c>
      <c r="F19" s="8">
        <f t="shared" si="1"/>
        <v>37.79</v>
      </c>
      <c r="G19" s="7" t="s">
        <v>16</v>
      </c>
      <c r="H19" s="7">
        <v>458.72</v>
      </c>
      <c r="I19" s="20">
        <f t="shared" si="2"/>
        <v>17335.0288</v>
      </c>
    </row>
    <row r="20" spans="1:9" ht="15.75">
      <c r="A20" s="9" t="s">
        <v>58</v>
      </c>
      <c r="B20" s="10" t="s">
        <v>59</v>
      </c>
      <c r="C20" s="22">
        <v>10.199999999999999</v>
      </c>
      <c r="D20" s="7">
        <f>C20*2</f>
        <v>20.399999999999999</v>
      </c>
      <c r="E20" s="23">
        <v>244.27</v>
      </c>
      <c r="F20" s="8">
        <f t="shared" si="1"/>
        <v>264.67</v>
      </c>
      <c r="G20" s="7" t="s">
        <v>16</v>
      </c>
      <c r="H20" s="7">
        <v>167.7</v>
      </c>
      <c r="I20" s="20">
        <f t="shared" si="2"/>
        <v>44385.159</v>
      </c>
    </row>
    <row r="21" spans="1:9">
      <c r="A21" s="15"/>
      <c r="B21" s="38"/>
      <c r="C21" s="38"/>
      <c r="D21" s="38"/>
      <c r="E21" s="38"/>
      <c r="F21" s="38"/>
      <c r="G21" s="38"/>
      <c r="H21" s="38"/>
      <c r="I21" s="16">
        <f>SUM(I5:I20)</f>
        <v>971466.8732488997</v>
      </c>
    </row>
    <row r="22" spans="1:9">
      <c r="A22" s="17"/>
      <c r="B22" s="18"/>
      <c r="C22" s="18"/>
      <c r="D22" s="18"/>
      <c r="E22" s="18"/>
      <c r="F22" s="18"/>
      <c r="G22" s="18"/>
      <c r="H22" s="18"/>
      <c r="I22" s="19"/>
    </row>
    <row r="23" spans="1:9">
      <c r="A23" s="17"/>
      <c r="B23" s="18"/>
      <c r="C23" s="18"/>
      <c r="D23" s="18"/>
      <c r="E23" s="18"/>
      <c r="F23" s="18"/>
      <c r="G23" s="18"/>
      <c r="H23" s="18"/>
      <c r="I23" s="19"/>
    </row>
    <row r="24" spans="1:9" ht="15" customHeight="1">
      <c r="B24" s="39" t="s">
        <v>73</v>
      </c>
      <c r="C24" s="39"/>
      <c r="D24" s="39"/>
      <c r="E24" s="39"/>
      <c r="F24" s="39"/>
      <c r="G24" s="39"/>
      <c r="H24" s="39"/>
      <c r="I24" s="39"/>
    </row>
    <row r="25" spans="1:9">
      <c r="B25" s="39"/>
      <c r="C25" s="39"/>
      <c r="D25" s="39"/>
      <c r="E25" s="39"/>
      <c r="F25" s="39"/>
      <c r="G25" s="39"/>
      <c r="H25" s="39"/>
      <c r="I25" s="39"/>
    </row>
    <row r="26" spans="1:9">
      <c r="B26" s="39"/>
      <c r="C26" s="39"/>
      <c r="D26" s="39"/>
      <c r="E26" s="39"/>
      <c r="F26" s="39"/>
      <c r="G26" s="39"/>
      <c r="H26" s="39"/>
      <c r="I26" s="39"/>
    </row>
  </sheetData>
  <mergeCells count="5">
    <mergeCell ref="A1:I1"/>
    <mergeCell ref="A2:I2"/>
    <mergeCell ref="A3:I3"/>
    <mergeCell ref="B21:H21"/>
    <mergeCell ref="B24:I26"/>
  </mergeCells>
  <pageMargins left="0.24" right="0.1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G25"/>
  <sheetViews>
    <sheetView topLeftCell="A13"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3" t="s">
        <v>0</v>
      </c>
      <c r="B1" s="34"/>
      <c r="C1" s="34"/>
      <c r="D1" s="34"/>
      <c r="E1" s="34"/>
      <c r="F1" s="34"/>
      <c r="G1" s="1"/>
    </row>
    <row r="2" spans="1:7" ht="18.75">
      <c r="A2" s="35" t="s">
        <v>1</v>
      </c>
      <c r="B2" s="36"/>
      <c r="C2" s="36"/>
      <c r="D2" s="36"/>
      <c r="E2" s="36"/>
      <c r="F2" s="36"/>
      <c r="G2" s="1"/>
    </row>
    <row r="3" spans="1:7" ht="34.5" customHeight="1">
      <c r="A3" s="37" t="s">
        <v>38</v>
      </c>
      <c r="B3" s="37"/>
      <c r="C3" s="37"/>
      <c r="D3" s="37"/>
      <c r="E3" s="37"/>
      <c r="F3" s="37"/>
      <c r="G3" s="2"/>
    </row>
    <row r="4" spans="1:7">
      <c r="A4" s="3" t="s">
        <v>3</v>
      </c>
      <c r="B4" s="3" t="s">
        <v>4</v>
      </c>
      <c r="C4" s="3" t="s">
        <v>5</v>
      </c>
      <c r="D4" s="3" t="s">
        <v>6</v>
      </c>
      <c r="E4" s="3" t="s">
        <v>7</v>
      </c>
      <c r="F4" s="3" t="s">
        <v>8</v>
      </c>
    </row>
    <row r="5" spans="1:7" ht="114.75">
      <c r="A5" s="9" t="s">
        <v>39</v>
      </c>
      <c r="B5" s="10" t="s">
        <v>13</v>
      </c>
      <c r="C5" s="8">
        <v>212.4</v>
      </c>
      <c r="D5" s="7" t="s">
        <v>11</v>
      </c>
      <c r="E5" s="7">
        <v>112.53</v>
      </c>
      <c r="F5" s="20">
        <f t="shared" ref="F5:F17" si="0">E5*C5</f>
        <v>23901.371999999999</v>
      </c>
    </row>
    <row r="6" spans="1:7" ht="89.25">
      <c r="A6" s="9" t="s">
        <v>40</v>
      </c>
      <c r="B6" s="11" t="s">
        <v>15</v>
      </c>
      <c r="C6" s="8">
        <v>21.24</v>
      </c>
      <c r="D6" s="7" t="s">
        <v>16</v>
      </c>
      <c r="E6" s="7">
        <v>228.47</v>
      </c>
      <c r="F6" s="20">
        <f t="shared" si="0"/>
        <v>4852.7028</v>
      </c>
    </row>
    <row r="7" spans="1:7" ht="63.75">
      <c r="A7" s="9" t="s">
        <v>41</v>
      </c>
      <c r="B7" s="10" t="s">
        <v>18</v>
      </c>
      <c r="C7" s="8">
        <v>35.4</v>
      </c>
      <c r="D7" s="7" t="s">
        <v>16</v>
      </c>
      <c r="E7" s="7">
        <v>1191.77</v>
      </c>
      <c r="F7" s="20">
        <f t="shared" si="0"/>
        <v>42188.657999999996</v>
      </c>
    </row>
    <row r="8" spans="1:7" ht="107.25" customHeight="1">
      <c r="A8" s="9" t="s">
        <v>42</v>
      </c>
      <c r="B8" s="10" t="s">
        <v>20</v>
      </c>
      <c r="C8" s="8">
        <v>30.68</v>
      </c>
      <c r="D8" s="7" t="s">
        <v>16</v>
      </c>
      <c r="E8" s="7">
        <v>5913.66</v>
      </c>
      <c r="F8" s="20">
        <f t="shared" si="0"/>
        <v>181431.0888</v>
      </c>
    </row>
    <row r="9" spans="1:7" ht="89.25">
      <c r="A9" s="9" t="s">
        <v>43</v>
      </c>
      <c r="B9" s="10" t="s">
        <v>44</v>
      </c>
      <c r="C9" s="8">
        <v>84.96</v>
      </c>
      <c r="D9" s="7" t="s">
        <v>16</v>
      </c>
      <c r="E9" s="7">
        <v>2788.17</v>
      </c>
      <c r="F9" s="20">
        <f t="shared" si="0"/>
        <v>236882.92319999999</v>
      </c>
    </row>
    <row r="10" spans="1:7" ht="111.75" customHeight="1">
      <c r="A10" s="12" t="s">
        <v>45</v>
      </c>
      <c r="B10" s="10" t="s">
        <v>27</v>
      </c>
      <c r="C10" s="8">
        <v>21.24</v>
      </c>
      <c r="D10" s="7" t="s">
        <v>16</v>
      </c>
      <c r="E10" s="7">
        <v>6219.31</v>
      </c>
      <c r="F10" s="20">
        <f t="shared" si="0"/>
        <v>132098.14439999999</v>
      </c>
    </row>
    <row r="11" spans="1:7" ht="102" customHeight="1">
      <c r="A11" s="12" t="s">
        <v>46</v>
      </c>
      <c r="B11" s="10" t="s">
        <v>29</v>
      </c>
      <c r="C11" s="8">
        <v>1.875</v>
      </c>
      <c r="D11" s="7" t="s">
        <v>30</v>
      </c>
      <c r="E11" s="7">
        <v>53433.91</v>
      </c>
      <c r="F11" s="20">
        <f t="shared" si="0"/>
        <v>100188.58125</v>
      </c>
    </row>
    <row r="12" spans="1:7" ht="60" customHeight="1">
      <c r="A12" s="12" t="s">
        <v>47</v>
      </c>
      <c r="B12" s="10" t="s">
        <v>48</v>
      </c>
      <c r="C12" s="8">
        <v>371.75</v>
      </c>
      <c r="D12" s="7" t="s">
        <v>49</v>
      </c>
      <c r="E12" s="7">
        <v>170.51</v>
      </c>
      <c r="F12" s="20">
        <f t="shared" si="0"/>
        <v>63387.092499999999</v>
      </c>
    </row>
    <row r="13" spans="1:7" ht="18.75">
      <c r="A13" s="9">
        <v>9</v>
      </c>
      <c r="B13" s="14" t="s">
        <v>31</v>
      </c>
      <c r="C13" s="8"/>
      <c r="D13" s="7"/>
      <c r="E13" s="7"/>
      <c r="F13" s="20"/>
    </row>
    <row r="14" spans="1:7" ht="15.75">
      <c r="A14" s="9" t="s">
        <v>50</v>
      </c>
      <c r="B14" s="10" t="s">
        <v>51</v>
      </c>
      <c r="C14" s="8">
        <v>21.24</v>
      </c>
      <c r="D14" s="7" t="s">
        <v>16</v>
      </c>
      <c r="E14" s="7">
        <v>404.77</v>
      </c>
      <c r="F14" s="20">
        <f t="shared" si="0"/>
        <v>8597.3147999999983</v>
      </c>
    </row>
    <row r="15" spans="1:7" ht="15.75">
      <c r="A15" s="9" t="s">
        <v>52</v>
      </c>
      <c r="B15" s="10" t="s">
        <v>53</v>
      </c>
      <c r="C15" s="8">
        <v>62.74</v>
      </c>
      <c r="D15" s="7" t="s">
        <v>16</v>
      </c>
      <c r="E15" s="7">
        <v>765.85</v>
      </c>
      <c r="F15" s="20">
        <f t="shared" si="0"/>
        <v>48049.429000000004</v>
      </c>
    </row>
    <row r="16" spans="1:7" ht="15.75">
      <c r="A16" s="9" t="s">
        <v>54</v>
      </c>
      <c r="B16" s="10" t="s">
        <v>55</v>
      </c>
      <c r="C16" s="8">
        <v>120.36</v>
      </c>
      <c r="D16" s="7" t="s">
        <v>16</v>
      </c>
      <c r="E16" s="7">
        <v>730.6</v>
      </c>
      <c r="F16" s="20">
        <f t="shared" si="0"/>
        <v>87935.016000000003</v>
      </c>
    </row>
    <row r="17" spans="1:6" ht="15.75">
      <c r="A17" s="9" t="s">
        <v>56</v>
      </c>
      <c r="B17" s="10" t="s">
        <v>57</v>
      </c>
      <c r="C17" s="8">
        <v>45.88</v>
      </c>
      <c r="D17" s="7" t="s">
        <v>16</v>
      </c>
      <c r="E17" s="7">
        <v>458.72</v>
      </c>
      <c r="F17" s="20">
        <f t="shared" si="0"/>
        <v>21046.073600000003</v>
      </c>
    </row>
    <row r="18" spans="1:6" ht="15.75">
      <c r="A18" s="9" t="s">
        <v>58</v>
      </c>
      <c r="B18" s="10" t="s">
        <v>59</v>
      </c>
      <c r="C18" s="8">
        <v>212.38713773999999</v>
      </c>
      <c r="D18" s="7" t="s">
        <v>16</v>
      </c>
      <c r="E18" s="7">
        <v>167.71</v>
      </c>
      <c r="F18" s="20">
        <f>E18*C18</f>
        <v>35619.446870375403</v>
      </c>
    </row>
    <row r="19" spans="1:6">
      <c r="A19" s="15"/>
      <c r="B19" s="43" t="s">
        <v>60</v>
      </c>
      <c r="C19" s="44"/>
      <c r="D19" s="44"/>
      <c r="E19" s="45"/>
      <c r="F19" s="16">
        <f>SUM(F5:F18)</f>
        <v>986177.84322037548</v>
      </c>
    </row>
    <row r="20" spans="1:6">
      <c r="A20" s="17"/>
      <c r="B20" s="18"/>
      <c r="C20" s="18"/>
      <c r="D20" s="18"/>
      <c r="E20" s="18"/>
      <c r="F20" s="19"/>
    </row>
    <row r="21" spans="1:6">
      <c r="A21" s="17"/>
      <c r="B21" s="18"/>
      <c r="C21" s="18"/>
      <c r="D21" s="18"/>
      <c r="E21" s="18"/>
      <c r="F21" s="19"/>
    </row>
    <row r="22" spans="1:6" ht="43.5" customHeight="1">
      <c r="B22" s="39" t="s">
        <v>61</v>
      </c>
      <c r="C22" s="39"/>
      <c r="D22" s="39"/>
      <c r="E22" s="39"/>
      <c r="F22" s="39"/>
    </row>
    <row r="25" spans="1:6" ht="41.25" customHeight="1"/>
  </sheetData>
  <mergeCells count="5">
    <mergeCell ref="A1:F1"/>
    <mergeCell ref="A2:F2"/>
    <mergeCell ref="A3:F3"/>
    <mergeCell ref="B19:E19"/>
    <mergeCell ref="B22:F22"/>
  </mergeCells>
  <pageMargins left="0.24" right="0.15"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G35"/>
  <sheetViews>
    <sheetView topLeftCell="A28" workbookViewId="0">
      <selection activeCell="B39" sqref="B39:C3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3" t="s">
        <v>0</v>
      </c>
      <c r="B1" s="34"/>
      <c r="C1" s="34"/>
      <c r="D1" s="34"/>
      <c r="E1" s="34"/>
      <c r="F1" s="34"/>
      <c r="G1" s="1"/>
    </row>
    <row r="2" spans="1:7" ht="18.75">
      <c r="A2" s="35" t="s">
        <v>1</v>
      </c>
      <c r="B2" s="36"/>
      <c r="C2" s="36"/>
      <c r="D2" s="36"/>
      <c r="E2" s="36"/>
      <c r="F2" s="36"/>
      <c r="G2" s="1"/>
    </row>
    <row r="3" spans="1:7" ht="17.25" customHeight="1">
      <c r="A3" s="37" t="s">
        <v>75</v>
      </c>
      <c r="B3" s="37"/>
      <c r="C3" s="37"/>
      <c r="D3" s="37"/>
      <c r="E3" s="37"/>
      <c r="F3" s="37"/>
      <c r="G3" s="2"/>
    </row>
    <row r="4" spans="1:7">
      <c r="A4" s="3" t="s">
        <v>3</v>
      </c>
      <c r="B4" s="3" t="s">
        <v>4</v>
      </c>
      <c r="C4" s="3" t="s">
        <v>5</v>
      </c>
      <c r="D4" s="3" t="s">
        <v>6</v>
      </c>
      <c r="E4" s="3" t="s">
        <v>7</v>
      </c>
      <c r="F4" s="3" t="s">
        <v>8</v>
      </c>
    </row>
    <row r="5" spans="1:7" ht="114.75">
      <c r="A5" s="9" t="s">
        <v>39</v>
      </c>
      <c r="B5" s="10" t="s">
        <v>13</v>
      </c>
      <c r="C5" s="8">
        <v>8.91</v>
      </c>
      <c r="D5" s="7" t="s">
        <v>11</v>
      </c>
      <c r="E5" s="7">
        <v>112.53</v>
      </c>
      <c r="F5" s="8">
        <f>E5*C5</f>
        <v>1002.6423</v>
      </c>
    </row>
    <row r="6" spans="1:7" ht="89.25">
      <c r="A6" s="9" t="s">
        <v>40</v>
      </c>
      <c r="B6" s="11" t="s">
        <v>15</v>
      </c>
      <c r="C6" s="8">
        <v>12.16</v>
      </c>
      <c r="D6" s="7" t="s">
        <v>16</v>
      </c>
      <c r="E6" s="7">
        <v>228.47</v>
      </c>
      <c r="F6" s="8">
        <f t="shared" ref="F6:F29" si="0">E6*C6</f>
        <v>2778.1952000000001</v>
      </c>
    </row>
    <row r="7" spans="1:7" ht="51">
      <c r="A7" s="9" t="s">
        <v>76</v>
      </c>
      <c r="B7" s="11" t="s">
        <v>77</v>
      </c>
      <c r="C7" s="8">
        <v>49.21</v>
      </c>
      <c r="D7" s="7" t="s">
        <v>25</v>
      </c>
      <c r="E7" s="7">
        <v>233.78</v>
      </c>
      <c r="F7" s="8">
        <f t="shared" si="0"/>
        <v>11504.3138</v>
      </c>
    </row>
    <row r="8" spans="1:7" ht="102">
      <c r="A8" s="9" t="s">
        <v>42</v>
      </c>
      <c r="B8" s="10" t="s">
        <v>78</v>
      </c>
      <c r="C8" s="8">
        <v>4.6100000000000003</v>
      </c>
      <c r="D8" s="7" t="s">
        <v>16</v>
      </c>
      <c r="E8" s="7">
        <v>5913.66</v>
      </c>
      <c r="F8" s="8">
        <f t="shared" si="0"/>
        <v>27261.972600000001</v>
      </c>
    </row>
    <row r="9" spans="1:7" ht="102">
      <c r="A9" s="9" t="s">
        <v>79</v>
      </c>
      <c r="B9" s="10" t="s">
        <v>65</v>
      </c>
      <c r="C9" s="8">
        <v>0.51</v>
      </c>
      <c r="D9" s="7" t="s">
        <v>16</v>
      </c>
      <c r="E9" s="7">
        <v>6543.32</v>
      </c>
      <c r="F9" s="8">
        <f t="shared" si="0"/>
        <v>3337.0931999999998</v>
      </c>
    </row>
    <row r="10" spans="1:7" ht="89.25">
      <c r="A10" s="12" t="s">
        <v>80</v>
      </c>
      <c r="B10" s="10" t="s">
        <v>81</v>
      </c>
      <c r="C10" s="8">
        <v>1.47644</v>
      </c>
      <c r="D10" s="7" t="s">
        <v>16</v>
      </c>
      <c r="E10" s="7">
        <v>7647.84</v>
      </c>
      <c r="F10" s="8">
        <f t="shared" si="0"/>
        <v>11291.576889600001</v>
      </c>
    </row>
    <row r="11" spans="1:7" ht="114">
      <c r="A11" s="12" t="s">
        <v>82</v>
      </c>
      <c r="B11" s="24" t="s">
        <v>83</v>
      </c>
      <c r="C11" s="8">
        <v>6.65</v>
      </c>
      <c r="D11" s="7" t="s">
        <v>11</v>
      </c>
      <c r="E11" s="7">
        <v>3921.08</v>
      </c>
      <c r="F11" s="8">
        <f t="shared" si="0"/>
        <v>26075.182000000001</v>
      </c>
    </row>
    <row r="12" spans="1:7" ht="126">
      <c r="A12" s="25" t="s">
        <v>84</v>
      </c>
      <c r="B12" s="26" t="s">
        <v>85</v>
      </c>
      <c r="C12" s="27">
        <v>1.37</v>
      </c>
      <c r="D12" s="7" t="s">
        <v>11</v>
      </c>
      <c r="E12" s="28">
        <v>8928.5</v>
      </c>
      <c r="F12" s="8">
        <f t="shared" si="0"/>
        <v>12232.045</v>
      </c>
    </row>
    <row r="13" spans="1:7" ht="141.75">
      <c r="A13" s="12" t="s">
        <v>86</v>
      </c>
      <c r="B13" s="26" t="s">
        <v>87</v>
      </c>
      <c r="C13" s="8">
        <v>0.75639999999999996</v>
      </c>
      <c r="D13" s="7" t="s">
        <v>25</v>
      </c>
      <c r="E13" s="7">
        <v>8235.61</v>
      </c>
      <c r="F13" s="8">
        <f t="shared" si="0"/>
        <v>6229.4154040000003</v>
      </c>
    </row>
    <row r="14" spans="1:7" ht="63.75">
      <c r="A14" s="12" t="s">
        <v>88</v>
      </c>
      <c r="B14" s="29" t="s">
        <v>89</v>
      </c>
      <c r="C14" s="8">
        <v>25.89</v>
      </c>
      <c r="D14" s="7" t="s">
        <v>25</v>
      </c>
      <c r="E14" s="7">
        <v>125.34</v>
      </c>
      <c r="F14" s="8">
        <f t="shared" si="0"/>
        <v>3245.0526</v>
      </c>
    </row>
    <row r="15" spans="1:7" ht="63.75">
      <c r="A15" s="12" t="s">
        <v>90</v>
      </c>
      <c r="B15" s="30" t="s">
        <v>91</v>
      </c>
      <c r="C15" s="8">
        <v>7.53</v>
      </c>
      <c r="D15" s="7" t="s">
        <v>25</v>
      </c>
      <c r="E15" s="7">
        <v>133.78</v>
      </c>
      <c r="F15" s="8">
        <f t="shared" si="0"/>
        <v>1007.3634000000001</v>
      </c>
    </row>
    <row r="16" spans="1:7" ht="38.25">
      <c r="A16" s="12" t="s">
        <v>92</v>
      </c>
      <c r="B16" s="10" t="s">
        <v>93</v>
      </c>
      <c r="C16" s="8">
        <v>19.73</v>
      </c>
      <c r="D16" s="7" t="s">
        <v>25</v>
      </c>
      <c r="E16" s="7">
        <v>94.95</v>
      </c>
      <c r="F16" s="8">
        <f t="shared" si="0"/>
        <v>1873.3635000000002</v>
      </c>
    </row>
    <row r="17" spans="1:6" ht="89.25">
      <c r="A17" s="12" t="s">
        <v>94</v>
      </c>
      <c r="B17" s="10" t="s">
        <v>95</v>
      </c>
      <c r="C17" s="8">
        <v>0.38300000000000001</v>
      </c>
      <c r="D17" s="7" t="s">
        <v>30</v>
      </c>
      <c r="E17" s="7">
        <v>53433.91</v>
      </c>
      <c r="F17" s="8">
        <f t="shared" si="0"/>
        <v>20465.187530000003</v>
      </c>
    </row>
    <row r="18" spans="1:6" ht="127.5">
      <c r="A18" s="25" t="s">
        <v>96</v>
      </c>
      <c r="B18" s="10" t="s">
        <v>97</v>
      </c>
      <c r="C18" s="27">
        <v>14.544309999999999</v>
      </c>
      <c r="D18" s="28" t="s">
        <v>25</v>
      </c>
      <c r="E18" s="28">
        <v>3351.95</v>
      </c>
      <c r="F18" s="8">
        <f t="shared" si="0"/>
        <v>48751.799904499996</v>
      </c>
    </row>
    <row r="19" spans="1:6" ht="76.5">
      <c r="A19" s="12" t="s">
        <v>98</v>
      </c>
      <c r="B19" s="10" t="s">
        <v>99</v>
      </c>
      <c r="C19" s="8">
        <v>36.799999999999997</v>
      </c>
      <c r="D19" s="7" t="s">
        <v>25</v>
      </c>
      <c r="E19" s="7">
        <v>2190.5</v>
      </c>
      <c r="F19" s="8">
        <f t="shared" si="0"/>
        <v>80610.399999999994</v>
      </c>
    </row>
    <row r="20" spans="1:6" ht="76.5">
      <c r="A20" s="12">
        <v>12.2</v>
      </c>
      <c r="B20" s="10" t="s">
        <v>100</v>
      </c>
      <c r="C20" s="8">
        <v>7.53</v>
      </c>
      <c r="D20" s="7" t="s">
        <v>25</v>
      </c>
      <c r="E20" s="7">
        <v>438.45</v>
      </c>
      <c r="F20" s="8">
        <f t="shared" si="0"/>
        <v>3301.5284999999999</v>
      </c>
    </row>
    <row r="21" spans="1:6" ht="38.25">
      <c r="A21" s="12">
        <v>8.44</v>
      </c>
      <c r="B21" s="10" t="s">
        <v>101</v>
      </c>
      <c r="C21" s="8">
        <v>50</v>
      </c>
      <c r="D21" s="7" t="s">
        <v>102</v>
      </c>
      <c r="E21" s="7">
        <v>15</v>
      </c>
      <c r="F21" s="8">
        <f t="shared" si="0"/>
        <v>750</v>
      </c>
    </row>
    <row r="22" spans="1:6" ht="38.25">
      <c r="A22" s="12">
        <v>8.2899999999999991</v>
      </c>
      <c r="B22" s="10" t="s">
        <v>103</v>
      </c>
      <c r="C22" s="8">
        <v>50</v>
      </c>
      <c r="D22" s="7" t="s">
        <v>102</v>
      </c>
      <c r="E22" s="7">
        <v>20</v>
      </c>
      <c r="F22" s="8">
        <f t="shared" si="0"/>
        <v>1000</v>
      </c>
    </row>
    <row r="23" spans="1:6" ht="51">
      <c r="A23" s="12">
        <v>5.14</v>
      </c>
      <c r="B23" s="10" t="s">
        <v>104</v>
      </c>
      <c r="C23" s="8">
        <v>1</v>
      </c>
      <c r="D23" s="7" t="s">
        <v>102</v>
      </c>
      <c r="E23" s="7">
        <v>1127.5</v>
      </c>
      <c r="F23" s="8">
        <f t="shared" si="0"/>
        <v>1127.5</v>
      </c>
    </row>
    <row r="24" spans="1:6" ht="18.75">
      <c r="A24" s="4">
        <v>13</v>
      </c>
      <c r="B24" s="14" t="s">
        <v>31</v>
      </c>
      <c r="C24" s="8"/>
      <c r="D24" s="7"/>
      <c r="E24" s="7"/>
      <c r="F24" s="8"/>
    </row>
    <row r="25" spans="1:6">
      <c r="A25" s="4">
        <v>15</v>
      </c>
      <c r="B25" s="10" t="s">
        <v>105</v>
      </c>
      <c r="C25" s="8">
        <v>6.5659999999999998</v>
      </c>
      <c r="D25" s="7" t="s">
        <v>11</v>
      </c>
      <c r="E25" s="7">
        <v>788.13</v>
      </c>
      <c r="F25" s="8">
        <f t="shared" si="0"/>
        <v>5174.8615799999998</v>
      </c>
    </row>
    <row r="26" spans="1:6">
      <c r="A26" s="4">
        <v>16</v>
      </c>
      <c r="B26" s="10" t="s">
        <v>106</v>
      </c>
      <c r="C26" s="8">
        <v>12.9</v>
      </c>
      <c r="D26" s="7" t="s">
        <v>11</v>
      </c>
      <c r="E26" s="7">
        <v>364.12</v>
      </c>
      <c r="F26" s="8">
        <f t="shared" si="0"/>
        <v>4697.1480000000001</v>
      </c>
    </row>
    <row r="27" spans="1:6">
      <c r="A27" s="4">
        <v>17</v>
      </c>
      <c r="B27" s="10" t="s">
        <v>107</v>
      </c>
      <c r="C27" s="8">
        <v>7.69</v>
      </c>
      <c r="D27" s="7" t="s">
        <v>11</v>
      </c>
      <c r="E27" s="7">
        <v>482.26</v>
      </c>
      <c r="F27" s="8">
        <f t="shared" si="0"/>
        <v>3708.5794000000001</v>
      </c>
    </row>
    <row r="28" spans="1:6">
      <c r="A28" s="4">
        <v>18</v>
      </c>
      <c r="B28" s="10" t="s">
        <v>108</v>
      </c>
      <c r="C28" s="8">
        <v>4299</v>
      </c>
      <c r="D28" s="7" t="s">
        <v>109</v>
      </c>
      <c r="E28" s="7">
        <v>780.21</v>
      </c>
      <c r="F28" s="8">
        <f>E28*C28/1000</f>
        <v>3354.1227899999999</v>
      </c>
    </row>
    <row r="29" spans="1:6">
      <c r="A29" s="4">
        <v>19</v>
      </c>
      <c r="B29" s="10" t="s">
        <v>110</v>
      </c>
      <c r="C29" s="8">
        <v>8.91</v>
      </c>
      <c r="D29" s="7" t="s">
        <v>11</v>
      </c>
      <c r="E29" s="7">
        <v>167.7</v>
      </c>
      <c r="F29" s="8">
        <f t="shared" si="0"/>
        <v>1494.2069999999999</v>
      </c>
    </row>
    <row r="30" spans="1:6">
      <c r="A30" s="15"/>
      <c r="B30" s="38"/>
      <c r="C30" s="38"/>
      <c r="D30" s="38"/>
      <c r="E30" s="38"/>
      <c r="F30" s="16">
        <f>SUM(F5:F29)</f>
        <v>282273.55059809994</v>
      </c>
    </row>
    <row r="31" spans="1:6">
      <c r="A31" s="17"/>
      <c r="B31" s="18"/>
      <c r="C31" s="18"/>
      <c r="D31" s="18"/>
      <c r="E31" s="18"/>
      <c r="F31" s="19"/>
    </row>
    <row r="32" spans="1:6">
      <c r="A32" s="17"/>
      <c r="B32" s="18"/>
      <c r="C32" s="18"/>
      <c r="D32" s="18"/>
      <c r="E32" s="18"/>
      <c r="F32" s="19"/>
    </row>
    <row r="33" spans="2:6" ht="15" customHeight="1">
      <c r="B33" s="39" t="s">
        <v>37</v>
      </c>
      <c r="C33" s="39"/>
      <c r="D33" s="39"/>
      <c r="E33" s="39"/>
      <c r="F33" s="39"/>
    </row>
    <row r="34" spans="2:6">
      <c r="B34" s="39"/>
      <c r="C34" s="39"/>
      <c r="D34" s="39"/>
      <c r="E34" s="39"/>
      <c r="F34" s="39"/>
    </row>
    <row r="35" spans="2:6">
      <c r="B35" s="39"/>
      <c r="C35" s="39"/>
      <c r="D35" s="39"/>
      <c r="E35" s="39"/>
      <c r="F35" s="39"/>
    </row>
  </sheetData>
  <mergeCells count="5">
    <mergeCell ref="A1:F1"/>
    <mergeCell ref="A2:F2"/>
    <mergeCell ref="A3:F3"/>
    <mergeCell ref="B30:E30"/>
    <mergeCell ref="B33:F35"/>
  </mergeCells>
  <pageMargins left="0.24" right="0.15"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G25"/>
  <sheetViews>
    <sheetView tabSelected="1" topLeftCell="A28" workbookViewId="0">
      <selection activeCell="F22" sqref="F22"/>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3" t="s">
        <v>0</v>
      </c>
      <c r="B1" s="34"/>
      <c r="C1" s="34"/>
      <c r="D1" s="34"/>
      <c r="E1" s="34"/>
      <c r="F1" s="34"/>
      <c r="G1" s="1"/>
    </row>
    <row r="2" spans="1:7" ht="18.75">
      <c r="A2" s="35" t="s">
        <v>1</v>
      </c>
      <c r="B2" s="36"/>
      <c r="C2" s="36"/>
      <c r="D2" s="36"/>
      <c r="E2" s="36"/>
      <c r="F2" s="36"/>
      <c r="G2" s="1"/>
    </row>
    <row r="3" spans="1:7" ht="34.5" customHeight="1">
      <c r="A3" s="37" t="s">
        <v>118</v>
      </c>
      <c r="B3" s="37"/>
      <c r="C3" s="37"/>
      <c r="D3" s="37"/>
      <c r="E3" s="37"/>
      <c r="F3" s="37"/>
      <c r="G3" s="2"/>
    </row>
    <row r="4" spans="1:7">
      <c r="A4" s="3" t="s">
        <v>3</v>
      </c>
      <c r="B4" s="3" t="s">
        <v>4</v>
      </c>
      <c r="C4" s="3" t="s">
        <v>5</v>
      </c>
      <c r="D4" s="3" t="s">
        <v>6</v>
      </c>
      <c r="E4" s="3" t="s">
        <v>7</v>
      </c>
      <c r="F4" s="3" t="s">
        <v>8</v>
      </c>
    </row>
    <row r="5" spans="1:7" ht="114.75">
      <c r="A5" s="9" t="s">
        <v>39</v>
      </c>
      <c r="B5" s="10" t="s">
        <v>13</v>
      </c>
      <c r="C5" s="8">
        <v>10.43</v>
      </c>
      <c r="D5" s="7" t="s">
        <v>11</v>
      </c>
      <c r="E5" s="7">
        <v>112.53</v>
      </c>
      <c r="F5" s="8">
        <f>E5*C5</f>
        <v>1173.6878999999999</v>
      </c>
    </row>
    <row r="6" spans="1:7" ht="89.25">
      <c r="A6" s="9" t="s">
        <v>40</v>
      </c>
      <c r="B6" s="11" t="s">
        <v>15</v>
      </c>
      <c r="C6" s="8">
        <v>0.91</v>
      </c>
      <c r="D6" s="7" t="s">
        <v>16</v>
      </c>
      <c r="E6" s="7">
        <v>228.47</v>
      </c>
      <c r="F6" s="8">
        <f t="shared" ref="F6:F20" si="0">E6*C6</f>
        <v>207.90770000000001</v>
      </c>
    </row>
    <row r="7" spans="1:7" ht="51">
      <c r="A7" s="9" t="s">
        <v>76</v>
      </c>
      <c r="B7" s="11" t="s">
        <v>77</v>
      </c>
      <c r="C7" s="8">
        <v>11.91</v>
      </c>
      <c r="D7" s="7" t="s">
        <v>25</v>
      </c>
      <c r="E7" s="7">
        <v>233.78</v>
      </c>
      <c r="F7" s="8">
        <f t="shared" si="0"/>
        <v>2784.3198000000002</v>
      </c>
    </row>
    <row r="8" spans="1:7" ht="102">
      <c r="A8" s="9" t="s">
        <v>119</v>
      </c>
      <c r="B8" s="10" t="s">
        <v>78</v>
      </c>
      <c r="C8" s="8">
        <v>0.91</v>
      </c>
      <c r="D8" s="7" t="s">
        <v>16</v>
      </c>
      <c r="E8" s="7">
        <v>5913.66</v>
      </c>
      <c r="F8" s="8">
        <f t="shared" si="0"/>
        <v>5381.4305999999997</v>
      </c>
    </row>
    <row r="9" spans="1:7" ht="102">
      <c r="A9" s="9" t="s">
        <v>120</v>
      </c>
      <c r="B9" s="10" t="s">
        <v>65</v>
      </c>
      <c r="C9" s="8">
        <v>1.79</v>
      </c>
      <c r="D9" s="7" t="s">
        <v>16</v>
      </c>
      <c r="E9" s="7">
        <v>6543.32</v>
      </c>
      <c r="F9" s="8">
        <f t="shared" si="0"/>
        <v>11712.542799999999</v>
      </c>
    </row>
    <row r="10" spans="1:7" ht="89.25">
      <c r="A10" s="12" t="s">
        <v>84</v>
      </c>
      <c r="B10" s="10" t="s">
        <v>85</v>
      </c>
      <c r="C10" s="8">
        <f>0.94+2.27</f>
        <v>3.21</v>
      </c>
      <c r="D10" s="7" t="s">
        <v>25</v>
      </c>
      <c r="E10" s="7">
        <v>8928.5</v>
      </c>
      <c r="F10" s="8">
        <f t="shared" si="0"/>
        <v>28660.485000000001</v>
      </c>
    </row>
    <row r="11" spans="1:7" ht="89.25">
      <c r="A11" s="12" t="s">
        <v>80</v>
      </c>
      <c r="B11" s="10" t="s">
        <v>81</v>
      </c>
      <c r="C11" s="8">
        <v>1.17</v>
      </c>
      <c r="D11" s="7" t="s">
        <v>16</v>
      </c>
      <c r="E11" s="7">
        <v>7018.17</v>
      </c>
      <c r="F11" s="8">
        <f t="shared" si="0"/>
        <v>8211.2588999999989</v>
      </c>
    </row>
    <row r="12" spans="1:7" ht="102">
      <c r="A12" s="12" t="s">
        <v>86</v>
      </c>
      <c r="B12" s="10" t="s">
        <v>87</v>
      </c>
      <c r="C12" s="8">
        <v>1.55</v>
      </c>
      <c r="D12" s="7" t="s">
        <v>11</v>
      </c>
      <c r="E12" s="7">
        <v>7605.94</v>
      </c>
      <c r="F12" s="8">
        <f t="shared" si="0"/>
        <v>11789.207</v>
      </c>
    </row>
    <row r="13" spans="1:7" ht="127.5">
      <c r="A13" s="25" t="s">
        <v>96</v>
      </c>
      <c r="B13" s="10" t="s">
        <v>97</v>
      </c>
      <c r="C13" s="27">
        <v>18.59</v>
      </c>
      <c r="D13" s="28" t="s">
        <v>25</v>
      </c>
      <c r="E13" s="28">
        <v>3351.95</v>
      </c>
      <c r="F13" s="8">
        <f t="shared" si="0"/>
        <v>62312.750499999995</v>
      </c>
    </row>
    <row r="14" spans="1:7" ht="63.75">
      <c r="A14" s="12" t="s">
        <v>90</v>
      </c>
      <c r="B14" s="10" t="s">
        <v>91</v>
      </c>
      <c r="C14" s="8">
        <v>15.31</v>
      </c>
      <c r="D14" s="7" t="s">
        <v>25</v>
      </c>
      <c r="E14" s="7">
        <v>133.78</v>
      </c>
      <c r="F14" s="8">
        <f t="shared" si="0"/>
        <v>2048.1718000000001</v>
      </c>
    </row>
    <row r="15" spans="1:7" ht="89.25">
      <c r="A15" s="12" t="s">
        <v>94</v>
      </c>
      <c r="B15" s="10" t="s">
        <v>95</v>
      </c>
      <c r="C15" s="8">
        <v>0.58499999999999996</v>
      </c>
      <c r="D15" s="7" t="s">
        <v>30</v>
      </c>
      <c r="E15" s="7">
        <v>53433.91</v>
      </c>
      <c r="F15" s="8">
        <f t="shared" si="0"/>
        <v>31258.837350000002</v>
      </c>
    </row>
    <row r="16" spans="1:7" ht="63.75">
      <c r="A16" s="12" t="s">
        <v>121</v>
      </c>
      <c r="B16" s="10" t="s">
        <v>122</v>
      </c>
      <c r="C16" s="8">
        <v>354.66</v>
      </c>
      <c r="D16" s="7" t="s">
        <v>123</v>
      </c>
      <c r="E16" s="7">
        <v>472.4</v>
      </c>
      <c r="F16" s="8">
        <f t="shared" si="0"/>
        <v>167541.38399999999</v>
      </c>
    </row>
    <row r="17" spans="1:6" ht="38.25">
      <c r="A17" s="12">
        <v>14</v>
      </c>
      <c r="B17" s="10" t="s">
        <v>124</v>
      </c>
      <c r="C17" s="8">
        <v>5.69</v>
      </c>
      <c r="D17" s="7" t="s">
        <v>25</v>
      </c>
      <c r="E17" s="7">
        <v>2697.15</v>
      </c>
      <c r="F17" s="8">
        <f t="shared" si="0"/>
        <v>15346.783500000001</v>
      </c>
    </row>
    <row r="18" spans="1:6" ht="18.75">
      <c r="A18" s="4">
        <v>13</v>
      </c>
      <c r="B18" s="14" t="s">
        <v>31</v>
      </c>
      <c r="C18" s="8"/>
      <c r="D18" s="7"/>
      <c r="E18" s="7"/>
      <c r="F18" s="8"/>
    </row>
    <row r="19" spans="1:6">
      <c r="A19" s="4">
        <v>15</v>
      </c>
      <c r="B19" s="10" t="s">
        <v>105</v>
      </c>
      <c r="C19" s="8">
        <v>3.99</v>
      </c>
      <c r="D19" s="7" t="s">
        <v>11</v>
      </c>
      <c r="E19" s="7">
        <v>710.13</v>
      </c>
      <c r="F19" s="8">
        <f t="shared" si="0"/>
        <v>2833.4187000000002</v>
      </c>
    </row>
    <row r="20" spans="1:6">
      <c r="A20" s="4">
        <v>17</v>
      </c>
      <c r="B20" s="10" t="s">
        <v>107</v>
      </c>
      <c r="C20" s="8">
        <v>7.45</v>
      </c>
      <c r="D20" s="7" t="s">
        <v>11</v>
      </c>
      <c r="E20" s="7">
        <v>391.29</v>
      </c>
      <c r="F20" s="8">
        <f t="shared" si="0"/>
        <v>2915.1105000000002</v>
      </c>
    </row>
    <row r="21" spans="1:6">
      <c r="A21" s="4">
        <v>18</v>
      </c>
      <c r="B21" s="10" t="s">
        <v>108</v>
      </c>
      <c r="C21" s="8">
        <v>387</v>
      </c>
      <c r="D21" s="7" t="s">
        <v>125</v>
      </c>
      <c r="E21" s="7">
        <v>780.21</v>
      </c>
      <c r="F21" s="8">
        <f>E21*C21/1000</f>
        <v>301.94127000000003</v>
      </c>
    </row>
    <row r="22" spans="1:6">
      <c r="A22" s="15"/>
      <c r="B22" s="38"/>
      <c r="C22" s="38"/>
      <c r="D22" s="38"/>
      <c r="E22" s="38"/>
      <c r="F22" s="16">
        <f>SUM(F5:F21)</f>
        <v>354479.23732000001</v>
      </c>
    </row>
    <row r="23" spans="1:6">
      <c r="A23" s="17"/>
      <c r="B23" s="18"/>
      <c r="C23" s="18"/>
      <c r="D23" s="18"/>
      <c r="E23" s="18"/>
      <c r="F23" s="19"/>
    </row>
    <row r="24" spans="1:6">
      <c r="A24" s="17"/>
      <c r="B24" s="18"/>
      <c r="C24" s="18"/>
      <c r="D24" s="18"/>
      <c r="E24" s="18"/>
      <c r="F24" s="19"/>
    </row>
    <row r="25" spans="1:6" ht="41.25" customHeight="1">
      <c r="B25" s="39" t="s">
        <v>37</v>
      </c>
      <c r="C25" s="39"/>
      <c r="D25" s="39"/>
      <c r="E25" s="39"/>
      <c r="F25" s="39"/>
    </row>
  </sheetData>
  <mergeCells count="5">
    <mergeCell ref="A1:F1"/>
    <mergeCell ref="A2:F2"/>
    <mergeCell ref="A3:F3"/>
    <mergeCell ref="B22:E22"/>
    <mergeCell ref="B25:F25"/>
  </mergeCells>
  <pageMargins left="0.28000000000000003" right="0.1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Scheme NO-01</vt:lpstr>
      <vt:lpstr>Scheme No-02</vt:lpstr>
      <vt:lpstr>Scheme No-03</vt:lpstr>
      <vt:lpstr>Scheme NO-04</vt:lpstr>
      <vt:lpstr>Scheme NO-05</vt:lpstr>
      <vt:lpstr>Scheme No-06</vt:lpstr>
      <vt:lpstr>Scheme No-07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2018-01-02T12:48:41Z</cp:lastPrinted>
  <dcterms:created xsi:type="dcterms:W3CDTF">2018-01-02T10:18:13Z</dcterms:created>
  <dcterms:modified xsi:type="dcterms:W3CDTF">2018-01-02T12:48:41Z</dcterms:modified>
</cp:coreProperties>
</file>