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Default Extension="bin" ContentType="application/vnd.openxmlformats-officedocument.spreadsheetml.printerSettings"/>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150" windowWidth="15255" windowHeight="7935" firstSheet="63" activeTab="69"/>
  </bookViews>
  <sheets>
    <sheet name="Sheet1" sheetId="1" r:id="rId1"/>
    <sheet name="Sheet2" sheetId="2" r:id="rId2"/>
    <sheet name="Sheet3" sheetId="3" r:id="rId3"/>
    <sheet name="Sheet4" sheetId="4" r:id="rId4"/>
    <sheet name="Sheet5" sheetId="5" r:id="rId5"/>
    <sheet name="Sheet6" sheetId="6" r:id="rId6"/>
    <sheet name="Sheet7" sheetId="7" r:id="rId7"/>
    <sheet name="Sheet8" sheetId="8" r:id="rId8"/>
    <sheet name="Sheet9" sheetId="9" r:id="rId9"/>
    <sheet name="Sheet10" sheetId="10" r:id="rId10"/>
    <sheet name="Scheme NO-11" sheetId="11" r:id="rId11"/>
    <sheet name="Sheet12" sheetId="12" r:id="rId12"/>
    <sheet name="Sheet13" sheetId="13" r:id="rId13"/>
    <sheet name="Sheet14" sheetId="14" r:id="rId14"/>
    <sheet name="Sheet15" sheetId="15" r:id="rId15"/>
    <sheet name="Sheet16" sheetId="16" r:id="rId16"/>
    <sheet name="Sheet17" sheetId="17" r:id="rId17"/>
    <sheet name="Sheet18" sheetId="18" r:id="rId18"/>
    <sheet name="Sheet19" sheetId="19" r:id="rId19"/>
    <sheet name="Sheet20" sheetId="20" r:id="rId20"/>
    <sheet name="Sheet21" sheetId="21" r:id="rId21"/>
    <sheet name="Sheet22" sheetId="22" r:id="rId22"/>
    <sheet name="Sheet23" sheetId="23" r:id="rId23"/>
    <sheet name="Sheet24" sheetId="24" r:id="rId24"/>
    <sheet name="Sheet25" sheetId="25" r:id="rId25"/>
    <sheet name="Sheet26" sheetId="26" r:id="rId26"/>
    <sheet name="Sheet27" sheetId="27" r:id="rId27"/>
    <sheet name="Sheet28" sheetId="28" r:id="rId28"/>
    <sheet name="Sheet29" sheetId="29" r:id="rId29"/>
    <sheet name="Sheet30" sheetId="30" r:id="rId30"/>
    <sheet name="Sheet31" sheetId="31" r:id="rId31"/>
    <sheet name="Sheet32" sheetId="32" r:id="rId32"/>
    <sheet name="Sheet33" sheetId="33" r:id="rId33"/>
    <sheet name="Sheet34" sheetId="34" r:id="rId34"/>
    <sheet name="Sheet35" sheetId="35" r:id="rId35"/>
    <sheet name="Sheet36" sheetId="36" r:id="rId36"/>
    <sheet name="Sheet37" sheetId="37" r:id="rId37"/>
    <sheet name="Sheet38" sheetId="38" r:id="rId38"/>
    <sheet name="Sheet39" sheetId="39" r:id="rId39"/>
    <sheet name="Sheet40" sheetId="40" r:id="rId40"/>
    <sheet name="Sheet41" sheetId="41" r:id="rId41"/>
    <sheet name="Sheet42" sheetId="42" r:id="rId42"/>
    <sheet name="Sheet43" sheetId="43" r:id="rId43"/>
    <sheet name="Sheet44" sheetId="44" r:id="rId44"/>
    <sheet name="Sheet45" sheetId="45" r:id="rId45"/>
    <sheet name="Sheet46" sheetId="46" r:id="rId46"/>
    <sheet name="Sheet47" sheetId="47" r:id="rId47"/>
    <sheet name="Sheet48" sheetId="48" r:id="rId48"/>
    <sheet name="Sheet49" sheetId="49" r:id="rId49"/>
    <sheet name="Sheet50" sheetId="50" r:id="rId50"/>
    <sheet name="Sheet51" sheetId="51" r:id="rId51"/>
    <sheet name="Sheet52" sheetId="52" r:id="rId52"/>
    <sheet name="Sheet53" sheetId="53" r:id="rId53"/>
    <sheet name="Sheet54" sheetId="54" r:id="rId54"/>
    <sheet name="Sheet55" sheetId="55" r:id="rId55"/>
    <sheet name="Sheet56" sheetId="56" r:id="rId56"/>
    <sheet name="Sheet57" sheetId="57" r:id="rId57"/>
    <sheet name="Sheet58" sheetId="58" r:id="rId58"/>
    <sheet name="Sheet59" sheetId="59" r:id="rId59"/>
    <sheet name="Sheet60" sheetId="60" r:id="rId60"/>
    <sheet name="Sheet61" sheetId="61" r:id="rId61"/>
    <sheet name="Sheet62" sheetId="62" r:id="rId62"/>
    <sheet name="Sheet63" sheetId="63" r:id="rId63"/>
    <sheet name="Sheet64" sheetId="64" r:id="rId64"/>
    <sheet name="Sheet65" sheetId="65" r:id="rId65"/>
    <sheet name="Sheet66" sheetId="66" r:id="rId66"/>
    <sheet name="Sheet67" sheetId="67" r:id="rId67"/>
    <sheet name="Sheet68" sheetId="68" r:id="rId68"/>
    <sheet name="Sheet69" sheetId="69" r:id="rId69"/>
    <sheet name="Sheet70" sheetId="70" r:id="rId70"/>
  </sheets>
  <calcPr calcId="124519"/>
</workbook>
</file>

<file path=xl/calcChain.xml><?xml version="1.0" encoding="utf-8"?>
<calcChain xmlns="http://schemas.openxmlformats.org/spreadsheetml/2006/main">
  <c r="F12" i="8"/>
  <c r="F7"/>
  <c r="F15"/>
  <c r="F14"/>
  <c r="F13"/>
  <c r="F11"/>
  <c r="F9"/>
  <c r="F8"/>
  <c r="F6"/>
  <c r="F5"/>
  <c r="F16" l="1"/>
  <c r="F16" i="45" l="1"/>
  <c r="F15"/>
  <c r="F14"/>
  <c r="F13"/>
  <c r="F12"/>
  <c r="F11"/>
  <c r="F9"/>
  <c r="F8"/>
  <c r="F7"/>
  <c r="F6"/>
  <c r="F5"/>
  <c r="F16" i="48"/>
  <c r="F15"/>
  <c r="F14"/>
  <c r="F13"/>
  <c r="F12"/>
  <c r="F11"/>
  <c r="F9"/>
  <c r="F8"/>
  <c r="F7"/>
  <c r="F6"/>
  <c r="F5"/>
  <c r="H19" i="47"/>
  <c r="E19"/>
  <c r="E18"/>
  <c r="H18" s="1"/>
  <c r="H17"/>
  <c r="E17"/>
  <c r="E16"/>
  <c r="H16" s="1"/>
  <c r="H15"/>
  <c r="E15"/>
  <c r="E13"/>
  <c r="H13" s="1"/>
  <c r="H12"/>
  <c r="E12"/>
  <c r="E11"/>
  <c r="H11" s="1"/>
  <c r="H10"/>
  <c r="E10"/>
  <c r="E9"/>
  <c r="H9" s="1"/>
  <c r="H8"/>
  <c r="E8"/>
  <c r="E7"/>
  <c r="H7" s="1"/>
  <c r="H6"/>
  <c r="E6"/>
  <c r="E5"/>
  <c r="H5" s="1"/>
  <c r="H20" s="1"/>
  <c r="H19" i="46"/>
  <c r="E19"/>
  <c r="E18"/>
  <c r="H18" s="1"/>
  <c r="H17"/>
  <c r="E17"/>
  <c r="E16"/>
  <c r="H16" s="1"/>
  <c r="H15"/>
  <c r="E15"/>
  <c r="E13"/>
  <c r="H13" s="1"/>
  <c r="H12"/>
  <c r="E12"/>
  <c r="E11"/>
  <c r="H11" s="1"/>
  <c r="H10"/>
  <c r="E10"/>
  <c r="E9"/>
  <c r="H9" s="1"/>
  <c r="H8"/>
  <c r="E8"/>
  <c r="E7"/>
  <c r="H7" s="1"/>
  <c r="H6"/>
  <c r="E6"/>
  <c r="H5"/>
  <c r="I15" i="70"/>
  <c r="I14"/>
  <c r="C14"/>
  <c r="I13"/>
  <c r="C13"/>
  <c r="I12"/>
  <c r="C12"/>
  <c r="I11"/>
  <c r="C11"/>
  <c r="I10"/>
  <c r="C10"/>
  <c r="I8"/>
  <c r="C8"/>
  <c r="I7"/>
  <c r="C7"/>
  <c r="I6"/>
  <c r="C6"/>
  <c r="I5"/>
  <c r="C5"/>
  <c r="F16" i="34"/>
  <c r="F15"/>
  <c r="C15"/>
  <c r="F14"/>
  <c r="F13"/>
  <c r="F12"/>
  <c r="F10"/>
  <c r="F9"/>
  <c r="F8"/>
  <c r="F7"/>
  <c r="F6"/>
  <c r="F5"/>
  <c r="F17" s="1"/>
  <c r="F14" i="35"/>
  <c r="C13"/>
  <c r="F13" s="1"/>
  <c r="F15" s="1"/>
  <c r="F12"/>
  <c r="F11"/>
  <c r="F9"/>
  <c r="F8"/>
  <c r="F7"/>
  <c r="F6"/>
  <c r="F5"/>
  <c r="F24" i="28"/>
  <c r="F23"/>
  <c r="F22"/>
  <c r="F21"/>
  <c r="F20"/>
  <c r="F19"/>
  <c r="F18"/>
  <c r="F17"/>
  <c r="F15"/>
  <c r="F14"/>
  <c r="F13"/>
  <c r="F12"/>
  <c r="F11"/>
  <c r="F10"/>
  <c r="F9"/>
  <c r="F8"/>
  <c r="F7"/>
  <c r="F6"/>
  <c r="F5"/>
  <c r="E19" i="44"/>
  <c r="H19" s="1"/>
  <c r="H18"/>
  <c r="E18"/>
  <c r="E17"/>
  <c r="H17" s="1"/>
  <c r="H16"/>
  <c r="E16"/>
  <c r="E15"/>
  <c r="H15" s="1"/>
  <c r="H13"/>
  <c r="E13"/>
  <c r="E12"/>
  <c r="H12" s="1"/>
  <c r="H11"/>
  <c r="E11"/>
  <c r="E10"/>
  <c r="H10" s="1"/>
  <c r="H9"/>
  <c r="E9"/>
  <c r="E8"/>
  <c r="H8" s="1"/>
  <c r="H7"/>
  <c r="E7"/>
  <c r="E6"/>
  <c r="H6" s="1"/>
  <c r="H5"/>
  <c r="E5"/>
  <c r="K15" i="51"/>
  <c r="H15"/>
  <c r="C15"/>
  <c r="K14"/>
  <c r="H14"/>
  <c r="C14"/>
  <c r="H13"/>
  <c r="K13" s="1"/>
  <c r="C13"/>
  <c r="H12"/>
  <c r="K12" s="1"/>
  <c r="C12"/>
  <c r="K11"/>
  <c r="H11"/>
  <c r="C11"/>
  <c r="K9"/>
  <c r="H9"/>
  <c r="C9"/>
  <c r="H8"/>
  <c r="K8" s="1"/>
  <c r="C8"/>
  <c r="H7"/>
  <c r="K7" s="1"/>
  <c r="C7"/>
  <c r="K6"/>
  <c r="H6"/>
  <c r="C6"/>
  <c r="K5"/>
  <c r="H5"/>
  <c r="F10" i="68"/>
  <c r="F9"/>
  <c r="F8"/>
  <c r="F6"/>
  <c r="F5"/>
  <c r="I16" i="20"/>
  <c r="I15"/>
  <c r="C15"/>
  <c r="I14"/>
  <c r="C14"/>
  <c r="I13"/>
  <c r="C13"/>
  <c r="I12"/>
  <c r="C12"/>
  <c r="I11"/>
  <c r="C11"/>
  <c r="I9"/>
  <c r="C9"/>
  <c r="I8"/>
  <c r="C8"/>
  <c r="I7"/>
  <c r="C7"/>
  <c r="I6"/>
  <c r="C6"/>
  <c r="I5"/>
  <c r="F11" i="21"/>
  <c r="F10"/>
  <c r="F9"/>
  <c r="F8"/>
  <c r="F6"/>
  <c r="F5"/>
  <c r="F16" i="7"/>
  <c r="F15"/>
  <c r="F14"/>
  <c r="F13"/>
  <c r="F12"/>
  <c r="F11"/>
  <c r="F9"/>
  <c r="F8"/>
  <c r="F17" s="1"/>
  <c r="F7"/>
  <c r="F6"/>
  <c r="F5"/>
  <c r="H17" i="32"/>
  <c r="H16"/>
  <c r="H15"/>
  <c r="H14"/>
  <c r="H12"/>
  <c r="H11"/>
  <c r="H10"/>
  <c r="H9"/>
  <c r="H8"/>
  <c r="H7"/>
  <c r="H6"/>
  <c r="H5"/>
  <c r="H18" s="1"/>
  <c r="H17" i="33"/>
  <c r="H16"/>
  <c r="H15"/>
  <c r="H14"/>
  <c r="H12"/>
  <c r="H11"/>
  <c r="H10"/>
  <c r="H9"/>
  <c r="H8"/>
  <c r="H7"/>
  <c r="H6"/>
  <c r="H5"/>
  <c r="H18" s="1"/>
  <c r="F15" i="43"/>
  <c r="F14"/>
  <c r="F13"/>
  <c r="F12"/>
  <c r="F11"/>
  <c r="F9"/>
  <c r="F8"/>
  <c r="F7"/>
  <c r="F6"/>
  <c r="F5"/>
  <c r="F16" s="1"/>
  <c r="H19" i="38"/>
  <c r="K19" s="1"/>
  <c r="K18"/>
  <c r="H18"/>
  <c r="H17"/>
  <c r="K17" s="1"/>
  <c r="K16"/>
  <c r="H16"/>
  <c r="H15"/>
  <c r="K15" s="1"/>
  <c r="K13"/>
  <c r="H13"/>
  <c r="H12"/>
  <c r="K12" s="1"/>
  <c r="K11"/>
  <c r="H11"/>
  <c r="H10"/>
  <c r="K10" s="1"/>
  <c r="K9"/>
  <c r="H9"/>
  <c r="H8"/>
  <c r="K8" s="1"/>
  <c r="K7"/>
  <c r="H7"/>
  <c r="H6"/>
  <c r="K6" s="1"/>
  <c r="K5"/>
  <c r="H5"/>
  <c r="J20" i="24"/>
  <c r="J19"/>
  <c r="J18"/>
  <c r="J17"/>
  <c r="J16"/>
  <c r="J14"/>
  <c r="J13"/>
  <c r="J12"/>
  <c r="J11"/>
  <c r="F11"/>
  <c r="J10"/>
  <c r="J9"/>
  <c r="J8"/>
  <c r="J7"/>
  <c r="J6"/>
  <c r="J5"/>
  <c r="J21" s="1"/>
  <c r="F14" i="2"/>
  <c r="F13"/>
  <c r="C13"/>
  <c r="F12"/>
  <c r="F11"/>
  <c r="F9"/>
  <c r="F8"/>
  <c r="F7"/>
  <c r="F6"/>
  <c r="F5"/>
  <c r="F15" s="1"/>
  <c r="F16" i="49"/>
  <c r="F15"/>
  <c r="F14"/>
  <c r="F13"/>
  <c r="F12"/>
  <c r="F11"/>
  <c r="F9"/>
  <c r="F8"/>
  <c r="F7"/>
  <c r="F6"/>
  <c r="F5"/>
  <c r="F14" i="3"/>
  <c r="C13"/>
  <c r="F13" s="1"/>
  <c r="F12"/>
  <c r="F11"/>
  <c r="F9"/>
  <c r="F8"/>
  <c r="F7"/>
  <c r="F6"/>
  <c r="F5"/>
  <c r="F14" i="4"/>
  <c r="C13"/>
  <c r="F13" s="1"/>
  <c r="F15" s="1"/>
  <c r="F12"/>
  <c r="F11"/>
  <c r="F9"/>
  <c r="F8"/>
  <c r="F7"/>
  <c r="F6"/>
  <c r="F5"/>
  <c r="F16" i="50"/>
  <c r="F15"/>
  <c r="F14"/>
  <c r="F13"/>
  <c r="F12"/>
  <c r="F11"/>
  <c r="F9"/>
  <c r="F8"/>
  <c r="F7"/>
  <c r="F6"/>
  <c r="F5"/>
  <c r="F15" i="26"/>
  <c r="F14"/>
  <c r="F13"/>
  <c r="F12"/>
  <c r="F11"/>
  <c r="F10"/>
  <c r="F8"/>
  <c r="F7"/>
  <c r="F6"/>
  <c r="F5"/>
  <c r="F16" i="40"/>
  <c r="F15"/>
  <c r="F14"/>
  <c r="F13"/>
  <c r="F12"/>
  <c r="F11"/>
  <c r="F9"/>
  <c r="F8"/>
  <c r="F7"/>
  <c r="F6"/>
  <c r="F5"/>
  <c r="F15" i="25"/>
  <c r="F14"/>
  <c r="F13"/>
  <c r="F12"/>
  <c r="F11"/>
  <c r="F10"/>
  <c r="F8"/>
  <c r="F7"/>
  <c r="F6"/>
  <c r="F5"/>
  <c r="F15" i="36"/>
  <c r="F14"/>
  <c r="F13"/>
  <c r="F12"/>
  <c r="F11"/>
  <c r="F10"/>
  <c r="F8"/>
  <c r="F7"/>
  <c r="F6"/>
  <c r="F5"/>
  <c r="F20" i="15"/>
  <c r="F19"/>
  <c r="F18"/>
  <c r="F17"/>
  <c r="F16"/>
  <c r="F15"/>
  <c r="F13"/>
  <c r="F12"/>
  <c r="F11"/>
  <c r="F10"/>
  <c r="F9"/>
  <c r="F8"/>
  <c r="F7"/>
  <c r="F6"/>
  <c r="F5"/>
  <c r="I15" i="60"/>
  <c r="I14"/>
  <c r="I13"/>
  <c r="I12"/>
  <c r="I11"/>
  <c r="I10"/>
  <c r="I8"/>
  <c r="I7"/>
  <c r="I6"/>
  <c r="I5"/>
  <c r="I14" i="57"/>
  <c r="I13"/>
  <c r="I12"/>
  <c r="I11"/>
  <c r="I10"/>
  <c r="I8"/>
  <c r="I7"/>
  <c r="I6"/>
  <c r="I15" s="1"/>
  <c r="I5"/>
  <c r="I14" i="58"/>
  <c r="I13"/>
  <c r="I12"/>
  <c r="I11"/>
  <c r="I10"/>
  <c r="I8"/>
  <c r="I7"/>
  <c r="I6"/>
  <c r="I15" s="1"/>
  <c r="I5"/>
  <c r="J20" i="1"/>
  <c r="J19"/>
  <c r="J18"/>
  <c r="J17"/>
  <c r="J16"/>
  <c r="J15"/>
  <c r="J13"/>
  <c r="J12"/>
  <c r="J11"/>
  <c r="F11"/>
  <c r="J10"/>
  <c r="J9"/>
  <c r="J8"/>
  <c r="J7"/>
  <c r="J6"/>
  <c r="J5"/>
  <c r="F12" i="23"/>
  <c r="F11"/>
  <c r="F10"/>
  <c r="F9"/>
  <c r="F13" s="1"/>
  <c r="F7"/>
  <c r="F6"/>
  <c r="F5"/>
  <c r="K15" i="18"/>
  <c r="H15"/>
  <c r="C15"/>
  <c r="K14"/>
  <c r="H14"/>
  <c r="C14"/>
  <c r="H13"/>
  <c r="K13" s="1"/>
  <c r="C13"/>
  <c r="H12"/>
  <c r="K12" s="1"/>
  <c r="C12"/>
  <c r="K11"/>
  <c r="H11"/>
  <c r="C11"/>
  <c r="K9"/>
  <c r="H9"/>
  <c r="C9"/>
  <c r="H8"/>
  <c r="K8" s="1"/>
  <c r="C8"/>
  <c r="H7"/>
  <c r="K7" s="1"/>
  <c r="C7"/>
  <c r="K6"/>
  <c r="H6"/>
  <c r="C6"/>
  <c r="K5"/>
  <c r="H5"/>
  <c r="I16" i="19"/>
  <c r="I15"/>
  <c r="C15"/>
  <c r="I14"/>
  <c r="C14"/>
  <c r="I13"/>
  <c r="C13"/>
  <c r="I12"/>
  <c r="C12"/>
  <c r="I11"/>
  <c r="C11"/>
  <c r="I9"/>
  <c r="C9"/>
  <c r="I8"/>
  <c r="C8"/>
  <c r="I7"/>
  <c r="C7"/>
  <c r="I6"/>
  <c r="C6"/>
  <c r="I5"/>
  <c r="F14" i="41"/>
  <c r="F13"/>
  <c r="F12"/>
  <c r="F11"/>
  <c r="F10"/>
  <c r="F8"/>
  <c r="F7"/>
  <c r="F6"/>
  <c r="F15" s="1"/>
  <c r="F5"/>
  <c r="F17" i="5"/>
  <c r="F16"/>
  <c r="F15"/>
  <c r="F14"/>
  <c r="F13"/>
  <c r="F12"/>
  <c r="F10"/>
  <c r="F9"/>
  <c r="F8"/>
  <c r="F7"/>
  <c r="F6"/>
  <c r="F5"/>
  <c r="F10" i="65"/>
  <c r="F9"/>
  <c r="F8"/>
  <c r="F6"/>
  <c r="F5"/>
  <c r="F10" i="66"/>
  <c r="F9"/>
  <c r="F8"/>
  <c r="F6"/>
  <c r="F5"/>
  <c r="I16" i="67"/>
  <c r="I15"/>
  <c r="C15"/>
  <c r="I14"/>
  <c r="C14"/>
  <c r="I13"/>
  <c r="C13"/>
  <c r="I12"/>
  <c r="C12"/>
  <c r="I11"/>
  <c r="C11"/>
  <c r="I9"/>
  <c r="C9"/>
  <c r="I8"/>
  <c r="C8"/>
  <c r="I7"/>
  <c r="C7"/>
  <c r="I6"/>
  <c r="C6"/>
  <c r="I5"/>
  <c r="F18" i="30"/>
  <c r="F17"/>
  <c r="F16"/>
  <c r="F15"/>
  <c r="F13"/>
  <c r="F12"/>
  <c r="F11"/>
  <c r="F10"/>
  <c r="F9"/>
  <c r="F8"/>
  <c r="F7"/>
  <c r="F6"/>
  <c r="F19" s="1"/>
  <c r="F5"/>
  <c r="K22" i="17"/>
  <c r="H22"/>
  <c r="H21"/>
  <c r="K21" s="1"/>
  <c r="K20"/>
  <c r="H20"/>
  <c r="H19"/>
  <c r="K19" s="1"/>
  <c r="K18"/>
  <c r="H18"/>
  <c r="H16"/>
  <c r="K16" s="1"/>
  <c r="K15"/>
  <c r="H15"/>
  <c r="H14"/>
  <c r="K14" s="1"/>
  <c r="K13"/>
  <c r="H13"/>
  <c r="H12"/>
  <c r="K12" s="1"/>
  <c r="K11"/>
  <c r="H11"/>
  <c r="H10"/>
  <c r="K10" s="1"/>
  <c r="K9"/>
  <c r="H9"/>
  <c r="H8"/>
  <c r="K8" s="1"/>
  <c r="K7"/>
  <c r="H7"/>
  <c r="H6"/>
  <c r="K6" s="1"/>
  <c r="K5"/>
  <c r="H5"/>
  <c r="F14" i="37"/>
  <c r="F13"/>
  <c r="F12"/>
  <c r="F11"/>
  <c r="F10"/>
  <c r="F8"/>
  <c r="F7"/>
  <c r="F6"/>
  <c r="F15" s="1"/>
  <c r="F5"/>
  <c r="F15" i="39"/>
  <c r="F14"/>
  <c r="F13"/>
  <c r="F12"/>
  <c r="F11"/>
  <c r="F10"/>
  <c r="F8"/>
  <c r="F7"/>
  <c r="F6"/>
  <c r="F5"/>
  <c r="I14" i="6"/>
  <c r="I13"/>
  <c r="I12"/>
  <c r="I11"/>
  <c r="I9"/>
  <c r="I8"/>
  <c r="I7"/>
  <c r="I6"/>
  <c r="I15" s="1"/>
  <c r="I5"/>
  <c r="F10" i="22"/>
  <c r="F9"/>
  <c r="F8"/>
  <c r="F6"/>
  <c r="F11" s="1"/>
  <c r="F5"/>
  <c r="L17" i="31"/>
  <c r="L16"/>
  <c r="L15"/>
  <c r="L14"/>
  <c r="L13"/>
  <c r="L12"/>
  <c r="L10"/>
  <c r="F10"/>
  <c r="L9"/>
  <c r="L8"/>
  <c r="L7"/>
  <c r="L6"/>
  <c r="L5"/>
  <c r="F19" i="69"/>
  <c r="F18"/>
  <c r="F17"/>
  <c r="F16"/>
  <c r="F15"/>
  <c r="F13"/>
  <c r="F12"/>
  <c r="F11"/>
  <c r="F10"/>
  <c r="F9"/>
  <c r="F8"/>
  <c r="F7"/>
  <c r="F20" s="1"/>
  <c r="F6"/>
  <c r="F5"/>
  <c r="F20" i="62"/>
  <c r="F19"/>
  <c r="F18"/>
  <c r="F17"/>
  <c r="F16"/>
  <c r="F15"/>
  <c r="F13"/>
  <c r="F12"/>
  <c r="F11"/>
  <c r="F10"/>
  <c r="F9"/>
  <c r="F8"/>
  <c r="F7"/>
  <c r="F6"/>
  <c r="F5"/>
  <c r="F19" i="59"/>
  <c r="F18"/>
  <c r="F17"/>
  <c r="F16"/>
  <c r="F15"/>
  <c r="F13"/>
  <c r="F12"/>
  <c r="F11"/>
  <c r="F10"/>
  <c r="F9"/>
  <c r="F8"/>
  <c r="F7"/>
  <c r="F20" s="1"/>
  <c r="F6"/>
  <c r="F5"/>
  <c r="F21" i="52"/>
  <c r="F20"/>
  <c r="F19"/>
  <c r="F17"/>
  <c r="F16"/>
  <c r="F15"/>
  <c r="F14"/>
  <c r="F13"/>
  <c r="F12"/>
  <c r="F11"/>
  <c r="F10"/>
  <c r="F9"/>
  <c r="F8"/>
  <c r="F7"/>
  <c r="F6"/>
  <c r="F5"/>
  <c r="H14" i="55"/>
  <c r="E14"/>
  <c r="E13"/>
  <c r="H13" s="1"/>
  <c r="H12"/>
  <c r="E12"/>
  <c r="E11"/>
  <c r="H11" s="1"/>
  <c r="H10"/>
  <c r="E10"/>
  <c r="E8"/>
  <c r="H8" s="1"/>
  <c r="H7"/>
  <c r="E7"/>
  <c r="E6"/>
  <c r="H6" s="1"/>
  <c r="H5"/>
  <c r="E5"/>
  <c r="F14" i="61"/>
  <c r="F13"/>
  <c r="F12"/>
  <c r="F11"/>
  <c r="F10"/>
  <c r="F8"/>
  <c r="F7"/>
  <c r="F6"/>
  <c r="F15" s="1"/>
  <c r="F5"/>
  <c r="I14" i="10"/>
  <c r="I13"/>
  <c r="I12"/>
  <c r="I11"/>
  <c r="I10"/>
  <c r="I8"/>
  <c r="I7"/>
  <c r="I6"/>
  <c r="I15" s="1"/>
  <c r="I5"/>
  <c r="I15" i="12"/>
  <c r="I14"/>
  <c r="I13"/>
  <c r="I12"/>
  <c r="I11"/>
  <c r="I9"/>
  <c r="I8"/>
  <c r="I7"/>
  <c r="I16" s="1"/>
  <c r="I6"/>
  <c r="I5"/>
  <c r="I21" i="29"/>
  <c r="I20"/>
  <c r="I19"/>
  <c r="I18"/>
  <c r="I16"/>
  <c r="I15"/>
  <c r="I14"/>
  <c r="I13"/>
  <c r="I12"/>
  <c r="F12"/>
  <c r="I11"/>
  <c r="I10"/>
  <c r="I9"/>
  <c r="I8"/>
  <c r="I7"/>
  <c r="I6"/>
  <c r="I22" s="1"/>
  <c r="I5"/>
  <c r="F15" i="56"/>
  <c r="F14"/>
  <c r="F13"/>
  <c r="F12"/>
  <c r="F11"/>
  <c r="F10"/>
  <c r="F8"/>
  <c r="F7"/>
  <c r="F6"/>
  <c r="F5"/>
  <c r="I16" i="13"/>
  <c r="I15"/>
  <c r="I14"/>
  <c r="I13"/>
  <c r="I12"/>
  <c r="I11"/>
  <c r="I9"/>
  <c r="I8"/>
  <c r="I7"/>
  <c r="I6"/>
  <c r="I5"/>
  <c r="F15" i="9"/>
  <c r="F14"/>
  <c r="F13"/>
  <c r="F12"/>
  <c r="F11"/>
  <c r="F10"/>
  <c r="F8"/>
  <c r="F7"/>
  <c r="F6"/>
  <c r="F5"/>
  <c r="J19" i="16"/>
  <c r="J18"/>
  <c r="J17"/>
  <c r="J16"/>
  <c r="J15"/>
  <c r="J14"/>
  <c r="J12"/>
  <c r="J11"/>
  <c r="J10"/>
  <c r="F10"/>
  <c r="J9"/>
  <c r="J8"/>
  <c r="J7"/>
  <c r="J6"/>
  <c r="J5"/>
  <c r="F19" i="63"/>
  <c r="F18"/>
  <c r="F17"/>
  <c r="F16"/>
  <c r="F15"/>
  <c r="F13"/>
  <c r="F12"/>
  <c r="F11"/>
  <c r="F10"/>
  <c r="F9"/>
  <c r="F8"/>
  <c r="F7"/>
  <c r="F20" s="1"/>
  <c r="F6"/>
  <c r="F5"/>
  <c r="F18" i="53"/>
  <c r="F17"/>
  <c r="F16"/>
  <c r="F15"/>
  <c r="F14"/>
  <c r="F12"/>
  <c r="F11"/>
  <c r="F10"/>
  <c r="F9"/>
  <c r="F8"/>
  <c r="F7"/>
  <c r="F6"/>
  <c r="F19" s="1"/>
  <c r="F5"/>
  <c r="I15" i="54"/>
  <c r="I14"/>
  <c r="I13"/>
  <c r="I12"/>
  <c r="I11"/>
  <c r="I10"/>
  <c r="I8"/>
  <c r="I7"/>
  <c r="I6"/>
  <c r="I5"/>
  <c r="I16" i="64"/>
  <c r="I15"/>
  <c r="I14"/>
  <c r="I13"/>
  <c r="I12"/>
  <c r="I11"/>
  <c r="I9"/>
  <c r="I8"/>
  <c r="I7"/>
  <c r="I6"/>
  <c r="I5"/>
  <c r="I25" i="27"/>
  <c r="I23"/>
  <c r="I22"/>
  <c r="I21"/>
  <c r="I20"/>
  <c r="I19"/>
  <c r="I17"/>
  <c r="I16"/>
  <c r="I15"/>
  <c r="I14"/>
  <c r="I13"/>
  <c r="I12"/>
  <c r="I11"/>
  <c r="I10"/>
  <c r="I9"/>
  <c r="I8"/>
  <c r="I7"/>
  <c r="I6"/>
  <c r="I5"/>
  <c r="I24" s="1"/>
  <c r="I26" s="1"/>
  <c r="L17" i="42"/>
  <c r="I17"/>
  <c r="I16"/>
  <c r="L16" s="1"/>
  <c r="L15"/>
  <c r="I15"/>
  <c r="I14"/>
  <c r="L14" s="1"/>
  <c r="L13"/>
  <c r="I13"/>
  <c r="I11"/>
  <c r="L11" s="1"/>
  <c r="F11"/>
  <c r="I10"/>
  <c r="L10" s="1"/>
  <c r="L9"/>
  <c r="I9"/>
  <c r="I8"/>
  <c r="L8" s="1"/>
  <c r="L7"/>
  <c r="I7"/>
  <c r="I6"/>
  <c r="L6" s="1"/>
  <c r="L5"/>
  <c r="I16" i="14"/>
  <c r="I15"/>
  <c r="I14"/>
  <c r="I13"/>
  <c r="I12"/>
  <c r="I11"/>
  <c r="I9"/>
  <c r="I8"/>
  <c r="I7"/>
  <c r="I6"/>
  <c r="I5"/>
  <c r="I20" i="11"/>
  <c r="I19"/>
  <c r="I18"/>
  <c r="I17"/>
  <c r="I16"/>
  <c r="I14"/>
  <c r="I13"/>
  <c r="I12"/>
  <c r="I11"/>
  <c r="I10"/>
  <c r="I9"/>
  <c r="I8"/>
  <c r="I7"/>
  <c r="I6"/>
  <c r="I5"/>
  <c r="I21" s="1"/>
  <c r="F18" i="5" l="1"/>
  <c r="H20" i="46"/>
  <c r="H20" i="44"/>
  <c r="K16" i="51"/>
  <c r="K20" i="38"/>
  <c r="F15" i="3"/>
  <c r="K16" i="18"/>
  <c r="K23" i="17"/>
  <c r="H15" i="55"/>
  <c r="L18" i="42"/>
</calcChain>
</file>

<file path=xl/sharedStrings.xml><?xml version="1.0" encoding="utf-8"?>
<sst xmlns="http://schemas.openxmlformats.org/spreadsheetml/2006/main" count="3023" uniqueCount="322">
  <si>
    <t>RANCHI MUNICIPAL CORPORATION, RANCHI</t>
  </si>
  <si>
    <t xml:space="preserve">BILL OF QUANTITY </t>
  </si>
  <si>
    <t>Name of Work :- Construction of Masonry Drain from Karlus Bhutkumar house to 
                             fransis house Under ward No-12</t>
  </si>
  <si>
    <t>SL.NO.</t>
  </si>
  <si>
    <t>ITEMS OF WORK</t>
  </si>
  <si>
    <t>Qty.</t>
  </si>
  <si>
    <t>UNIT</t>
  </si>
  <si>
    <t>RATE</t>
  </si>
  <si>
    <t>AMOUNT</t>
  </si>
  <si>
    <t>Providing man days for site clearence leveling, dressing etc. all complete as per specification and direction of E/I.</t>
  </si>
  <si>
    <t>Each</t>
  </si>
  <si>
    <t>2
5.10.2</t>
  </si>
  <si>
    <t>Dismantling plain cement or lime concrete work including stacking seviceable materials in countable stacks within 15 M lead and disposal of unserviceable materials with all leads all complete as per direction of E/I.</t>
  </si>
  <si>
    <r>
      <t>Per M</t>
    </r>
    <r>
      <rPr>
        <b/>
        <vertAlign val="superscript"/>
        <sz val="10"/>
        <rFont val="Times New Roman"/>
        <family val="1"/>
      </rPr>
      <t>3</t>
    </r>
  </si>
  <si>
    <t>3
5.1.1
+
5.1.2</t>
  </si>
  <si>
    <t xml:space="preserve"> Earth work in Excavation in foundation trenches in  ordinary soil (vide classification of soil item A ) and disposal of excavated earth as obtained to a distance up to 50 mm including all lifts, leveling, ramming the foundation trenches removing roots of trees, all complete as per approved design , building as per specification &amp; direction of E/I.
     Extra for earth work in hard soil as per specification and direction of E/I. </t>
  </si>
  <si>
    <t>4
5.1.10</t>
  </si>
  <si>
    <t>Providing coarse clean sand in filling in foundation trenches or in plinth including ramming and watering in layers not exceeding 150mm thick with all leads and lifts including cost of all materials, labour,  royalty  and taxes all complete as per building specification &amp; direction of E/I.( Mode of measurement compacted volume).</t>
  </si>
  <si>
    <t>5
8.6.8</t>
  </si>
  <si>
    <t>Supplying and laying (properly as per design and drawing) rip-rap with good quality of Boulders duly packed including the cost of materials, royalty all taxes etc. but excluding the cost of carriage all complete as per specification and direction of E/I.</t>
  </si>
  <si>
    <t>6
5.3.2</t>
  </si>
  <si>
    <t>Providing PCC .M 150 (1:2:4)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</si>
  <si>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7
5.2.34</t>
  </si>
  <si>
    <t>Providing random rubble stone  masonry in C.M (1:4)  in foundation and  plinth  with hammer  dressed stone of less than 0.03 m3 in volume nad clean  coarse sand of F.M. 2 to 2.5 including  cost of screenign raking out joints to 20mm depth curing taxes  and royalty  all complete as per building  specification and direction of E/I.</t>
  </si>
  <si>
    <t>8
5.7.11
+
5.7.12</t>
  </si>
  <si>
    <t>Providing 2.5 mm thick cement plaster (1:4) with clean Course sand of F.M 1.5 and 1.5mm cement punning including Screening curing with all leads and lifts of water, scoffing taxes as per royalty all complete as per specification and direction of E/I</t>
  </si>
  <si>
    <t>Sqm</t>
  </si>
  <si>
    <t>9
5.3.30.1</t>
  </si>
  <si>
    <t>Providing Precast R.C.C. M-200 in nominal mix (1:1.5:3) in slab with approved quality of stone metal grade III (50mm to 25mm size) and clean coarse sand to F.M 2.5 to 3 including screening, shuttering, mixing cement concrete in mixer and placing in position, vibrating, striking, curing, taxes and royalty all complete as per building specification and direction of E/I</t>
  </si>
  <si>
    <t>10
5.5.5</t>
  </si>
  <si>
    <t>Providing Tor steel reinforcement of 10mm, 12mm &amp; 16mm dia bars as per approved design and drawing excluding carriage of Rods (straight or in coils) to work site, cutting, bending, and binding with annealed wire with cost of wire, removal of rust, placing the rods in position all complete as per building specification and direction of E/I.</t>
  </si>
  <si>
    <t>MT</t>
  </si>
  <si>
    <t>Carriage of Materials</t>
  </si>
  <si>
    <t>A</t>
  </si>
  <si>
    <t>Local sand 16 KM</t>
  </si>
  <si>
    <t>A(i)</t>
  </si>
  <si>
    <t>sand 47 KM</t>
  </si>
  <si>
    <t>B</t>
  </si>
  <si>
    <t>Stone Boulder 34KM</t>
  </si>
  <si>
    <t>C</t>
  </si>
  <si>
    <t>Stone Chips  (Lead 20 KM)</t>
  </si>
  <si>
    <t>D</t>
  </si>
  <si>
    <t>Earth ( Lead upto 1 K.M )</t>
  </si>
  <si>
    <t xml:space="preserve">                                                                                                         Assistant Engineer 
                                                                                                         Ranchi Municipal Corporation
                                                                                                         Ranchi</t>
  </si>
  <si>
    <t xml:space="preserve">Name of Work :- Construction of PCC road at ward No-9 at lohra kocha from kainath hostel to
                             biru babu advocate boundry </t>
  </si>
  <si>
    <t>QTY</t>
  </si>
  <si>
    <t>Labour for cleaning the work site before and after work etc.</t>
  </si>
  <si>
    <t>1
5.1.1
+
5.1.2</t>
  </si>
  <si>
    <t>2
5.1.10</t>
  </si>
  <si>
    <t>3
8.6.8</t>
  </si>
  <si>
    <t>4
5.3.2.1</t>
  </si>
  <si>
    <t>Providing RCC M 200  with nominal mix of (1:1.5:3) in  drain cover ………………… do ……………. all complete as per building  specification and direction of E/I.</t>
  </si>
  <si>
    <t xml:space="preserve"> sand 42 KM</t>
  </si>
  <si>
    <t xml:space="preserve"> Local sand 13 KM</t>
  </si>
  <si>
    <t>Stone Boulder 36 Km</t>
  </si>
  <si>
    <t>Stone Chips  (Lead 22 KM)</t>
  </si>
  <si>
    <t>F</t>
  </si>
  <si>
    <t xml:space="preserve">                                                                                                       Assistant Engineer 
                                                                                                         Ranchi Municipal Corporation
                                                                                                         Ranchi</t>
  </si>
  <si>
    <t>Name of Work :- Construction of Drain at Hanuman mandir in DT-1748 under ward No-41</t>
  </si>
  <si>
    <t>Qty</t>
  </si>
  <si>
    <t>Unit</t>
  </si>
  <si>
    <t>Rate</t>
  </si>
  <si>
    <t>Amount</t>
  </si>
  <si>
    <t>Labour for cleaning before this site complete as per specification and direction of E/I.</t>
  </si>
  <si>
    <t>2
5.1.1
+
5.1.2</t>
  </si>
  <si>
    <t>3
5.1.10</t>
  </si>
  <si>
    <t>4
8.6.8</t>
  </si>
  <si>
    <t>5
5.3.2</t>
  </si>
  <si>
    <t>Providing PCC M 150  with nominal mix of (1:2:4)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</si>
  <si>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6
5.2.34</t>
  </si>
  <si>
    <t>7
5.7.11
+
5.7.12</t>
  </si>
  <si>
    <t>Providing 25 mm thick cement plaster (1:4) with clean Course sand of F.M 1.5 and 1.5mm cement punning including Screening curing with all leads and lifts of water, scoffing taxes as per royalty all complete as per specification and direction of E/I</t>
  </si>
  <si>
    <t xml:space="preserve">Carriage of Materials </t>
  </si>
  <si>
    <t xml:space="preserve"> Local Sand 18 KM </t>
  </si>
  <si>
    <t xml:space="preserve">Sand 42 KM </t>
  </si>
  <si>
    <t>Stone Boulder 29 KM</t>
  </si>
  <si>
    <t>Stone Chips  (lead 15 KM)</t>
  </si>
  <si>
    <t xml:space="preserve">                                                                                                         Assistent Engineer 
                                                                                                         Ranchi Municipal Corporation
                                                                                                         Ranchi</t>
  </si>
  <si>
    <t>Name of Work :- Construction of RCC culvert in Indrapuri road no-13, near Late Lalan 
                             Prasad house Under ward No-32</t>
  </si>
  <si>
    <t>2
5..10.1</t>
  </si>
  <si>
    <t>Dismantling of Pucca brick or lime work ---------- do------------ all complete as per speicification and direction of E/I.</t>
  </si>
  <si>
    <t>3
5.10.2</t>
  </si>
  <si>
    <t>4
5.10.3</t>
  </si>
  <si>
    <t>Dismantling RCC work including ………. Do ……….. All complete as per specification and direction of E/I.</t>
  </si>
  <si>
    <t>5
5.1.1
+
5.1.2</t>
  </si>
  <si>
    <t>6
5.1.10</t>
  </si>
  <si>
    <t>7
8.6.8</t>
  </si>
  <si>
    <t>8
5.3.2</t>
  </si>
  <si>
    <t>9
5.3.5.1</t>
  </si>
  <si>
    <t>Providing PCC &amp; R.C.C.M 200 (1:1.5:3) in foundation and plinth with approved quality of stone chips 20mm to 6mm size graded and clean coarse sand of F.M 2.5 to 3 including screening, shuttering, mixing cement concrete in mixer and placing in position, vibrating, striking, curing ( but excluding the cost of reinforcement) taxes and royalty all complete as per building specification and direction  of E/I</t>
  </si>
  <si>
    <t xml:space="preserve">10
5.3.11
</t>
  </si>
  <si>
    <t>Providing R.C.C.M 200 (1:1.5: 3) in beam of all types with approved quality of stone chips 20mm to 6mm size graded and clean coarse sand of F.M 2.5 to 3 including screening, shuttering, mixing cement concrete in mixer and placing in position, vibrating, striking, curing, taxes and royalty all complete as per building specification and direction  of E/I</t>
  </si>
  <si>
    <t>11
5.3.9.1</t>
  </si>
  <si>
    <t>Providing R.C.C.M 200 (1: 1.5: 3) in roof slab with approved quality of stone chips 20mm to 6mm size graded and clean coarse sand of F.M 2.5 to 3 including screening, shuttering, mixing cement concrete in mixer and placing in position, vibrating, striking, curing, (but excluding the cosat of reinforcement) taxes and royalty all complete as per building specification and direction  of E/I</t>
  </si>
  <si>
    <t>12
5.5.5</t>
  </si>
  <si>
    <t>13
5.1.7</t>
  </si>
  <si>
    <t>Filling in foundation trenches and  plenth in layers not exceedign 150mm thick well watered , rammed ,fully compacted and fine  dressed with earth obtained from excavatin of foundatin  trenches  within a lead of 50m and lift of 1.5m  all completed as per builiding specification and directin of  E/I/ ( Mode of  measurement compacted volume)</t>
  </si>
  <si>
    <t>Local sand 14 KM</t>
  </si>
  <si>
    <t>sand 49 KM</t>
  </si>
  <si>
    <t>Stone boulder 36 KM</t>
  </si>
  <si>
    <t xml:space="preserve">Deduct cost of boulder 60% found in dismantling </t>
  </si>
  <si>
    <t>Name of Work :- Construction of PCC road at Chota ghagra the house of Vishu kachhap to Rohit
                              tirkey house under ward no-52</t>
  </si>
  <si>
    <t>5
5.3.2.1</t>
  </si>
  <si>
    <t>Providing PCC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</si>
  <si>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 Local sand 18 KM</t>
  </si>
  <si>
    <t>Stone Boulder 29M</t>
  </si>
  <si>
    <t>Stone Chips  (Lead 15 KM)</t>
  </si>
  <si>
    <t xml:space="preserve">                                                                                                     Assistant Engineer 
                                                                                                         Ranchi Municipal Corporation
                                                                                                         Ranchi</t>
  </si>
  <si>
    <t>Name of Work :- Renovation of road at North office Para from Barik toli pardhan to Chapakal 
                            under ward no-47</t>
  </si>
  <si>
    <t xml:space="preserve">                                                                                                    Assistant Engineer 
                                                                                                         Ranchi Municipal Corporation
                                                                                                         Ranchi</t>
  </si>
  <si>
    <r>
      <t xml:space="preserve">Name of Work :- </t>
    </r>
    <r>
      <rPr>
        <b/>
        <sz val="11"/>
        <color theme="1"/>
        <rFont val="K"/>
      </rPr>
      <t xml:space="preserve">Construction of Drain ward no-47 the house of Babu lal sami to mandal
                            house </t>
    </r>
  </si>
  <si>
    <t>4
5.3.2.</t>
  </si>
  <si>
    <t>5
5.2.34</t>
  </si>
  <si>
    <t>6
5.7.11
+
5.7.12</t>
  </si>
  <si>
    <t>7
5.3.30.1</t>
  </si>
  <si>
    <t>CUM</t>
  </si>
  <si>
    <t>Stone Boulder 29 Km</t>
  </si>
  <si>
    <t>Stone Chips  (Lead 15  KM)</t>
  </si>
  <si>
    <t>Name of Work :- Construction of Pucca Drain at Manitola kali mandir aadiwasi toli the house of 
                             Bablu tirkey to samat ansari house under ward no-52</t>
  </si>
  <si>
    <t>Labour for cleaning the work site before and after work etc and for head load of Materials</t>
  </si>
  <si>
    <t>8
5.3.30.1</t>
  </si>
  <si>
    <t>9
5.5.5</t>
  </si>
  <si>
    <t>Name of Work :- Construction of Boulder masonry drain with precast cover in ward no-21 of RMC from
                            nala to wards annapurna chowk nagra toli Under ward no-21</t>
  </si>
  <si>
    <t>4
5.3.2</t>
  </si>
  <si>
    <t>Providing R.C.C. (1:1.5:3) in precast  cover slab over drain with approved quality  of stone chips and clean coarse sand of F.M. 2.5 to 3 including curing, shuttering carrying the slab manually to site and laying in position all complete (but excluding the cost of reinforcement) taxes and royalty, all complete as per building specification and direction of E/I.</t>
  </si>
  <si>
    <t>8
5.5.5
(b)</t>
  </si>
  <si>
    <t xml:space="preserve"> Local Sand 13 KM </t>
  </si>
  <si>
    <t xml:space="preserve">Sand 49 KM </t>
  </si>
  <si>
    <t>Stone Boulder 36 KM</t>
  </si>
  <si>
    <t>Stone Chips  (lead 22 KM)</t>
  </si>
  <si>
    <t>Name of Work :- Construction of PCC road in Gaus nagar Ushman quraishi house to bablu house 
                            under ward no-11</t>
  </si>
  <si>
    <t xml:space="preserve"> sand 49 KM</t>
  </si>
  <si>
    <t xml:space="preserve"> Local sand 14KM</t>
  </si>
  <si>
    <t>Name of Work :- Construction for widening and improvement of road from pranam apartment to
                            moti enclave at sahay compound in  under ward no-19</t>
  </si>
  <si>
    <r>
      <t>Name of Work :-</t>
    </r>
    <r>
      <rPr>
        <b/>
        <sz val="11"/>
        <color theme="1"/>
        <rFont val="Kruti Dev 010"/>
      </rPr>
      <t>vejkorh dksyksuh es aguqeku eafnj ls iqy rd ,oa dey ;kno ds ?kj rd ,oa uFkquh lko ds 
                  ?kj ls egs'k flag ds ?kj rd iFk fuekZ.k ,oa lq/kkj dk;ZA</t>
    </r>
  </si>
  <si>
    <t xml:space="preserve"> Local sand 14 KM</t>
  </si>
  <si>
    <t>Stone Chips  (Lead 22  KM)</t>
  </si>
  <si>
    <t xml:space="preserve">                                                                                                        Assistant Engineer 
                                                                                                         Ranchi Municipal Corporation
                                                                                                         Ranchi</t>
  </si>
  <si>
    <t>Name of Work :- Construction for  the Improvement of 02 Nos of Existing Old culvert to 
                              RCC culvert in Sahdeo nagar near Lalan singh house, ward No-34</t>
  </si>
  <si>
    <t>8
5.3.5.1</t>
  </si>
  <si>
    <t>10
5.3.30.1</t>
  </si>
  <si>
    <t>11
5.5.5</t>
  </si>
  <si>
    <t>11
5.5.12</t>
  </si>
  <si>
    <t>Supplying , fitting  and fixing  M.S. grill made of  20x6 mm flat  as per approved  design and drawing properly fabricated  with joints  continuous  fitted  welded and  finished  smooth , hoisting as  per building specification and  direction of E/I.</t>
  </si>
  <si>
    <t>kg</t>
  </si>
  <si>
    <t>12
5.8.45</t>
  </si>
  <si>
    <t>Providing two coats of synthetic enamel paint of approved shade and made over steel surface including cleaning the surface thoroughly including scales smokes, grease and sand papering including cost of scaffolding and taxes all complete as per building specification of E/I.</t>
  </si>
  <si>
    <t>Local sand 13 KM</t>
  </si>
  <si>
    <t xml:space="preserve">                                                                                                          Assistant Engineer 
                                                                                                         Ranchi Municipal Corporation
                                                                                                         Ranchi</t>
  </si>
  <si>
    <t>Name of Work :- Construction of PCC road from Gondal master house to Akhara and from silbest
                            kerketta house to Oheya tirkey house at munda garha under ward no-12</t>
  </si>
  <si>
    <t>Providing man days for site clearence before and after the work and carrying materials by head load etc.</t>
  </si>
  <si>
    <t xml:space="preserve">                                                                                                     Executive Engineer 
                                                                                                         Ranchi Municipal Corporation
                                                                                                         Ranchi</t>
  </si>
  <si>
    <t>Name of Work :- Construction for Improvement of road form kanti aind house to master kandulna
                            house at ketari bagan road No-7A in under ward no-12</t>
  </si>
  <si>
    <t xml:space="preserve">                                                                                                    Executive Engineer 
                                                                                                         Ranchi Municipal Corporation
                                                                                                         Ranchi</t>
  </si>
  <si>
    <t>Name of Work :- Construction of PCC road at Bara Ghagra in Uper Toli the house of Markush to 
                             Kerketta house under ward no-50</t>
  </si>
  <si>
    <t>Stone Chips (Lead 15 KM)</t>
  </si>
  <si>
    <t>Name of Work :- Construction of PCC road from Ayodhya master house to subhash wakil house 
                             and vidyanand singh house at Krishnapuri Road No-05 under ward no-48
Name of Work:- Improvement of pcc road from Krishnapuri road no-08 to road no-10 at 
                           Krishnapuri main road in ward no-48</t>
  </si>
  <si>
    <t xml:space="preserve">                                                                                                         Executive Engineer 
                                                                                                         Ranchi Municipal Corporation
                                                                                                         Ranchi</t>
  </si>
  <si>
    <t>Name of Work :- Renovation of the office of Doranda Anchal under ward No-47</t>
  </si>
  <si>
    <t>1
BCD
5.2.11</t>
  </si>
  <si>
    <t>Providing designation 75A brick work in C.M. (1:6) in  supersturcturePlinth  approved quality of clean coarse sand of F.M. 2 to 2.5 including providing 10mm, thick mortar joints, cost of screening materials, scaffolfing, raking out joints to 15mm depth, curing, taxes and royalty all complete as per  building  specification  and  direction of E/I.</t>
  </si>
  <si>
    <t>2
5.7.3</t>
  </si>
  <si>
    <t>Providing 12mm thick  cement plaster (1:6) with clean coarse sand of F.M 1.5 including screening, curing with all leads and lifts of water, scaffolding taxes and royalty all complete as per building specification and direction of E/I</t>
  </si>
  <si>
    <t>3
13.80</t>
  </si>
  <si>
    <t>Providing and applying white cement based putty of average thickness 1mm, of approved brand and manufacture, over the plastered wall surface to prepare the surface even and smooth complete</t>
  </si>
  <si>
    <t>4
BCD
5.8.17</t>
  </si>
  <si>
    <t>Providing two coat of oil bound distemper of approved shade and make over a coat of cement primer over old surface including washing cleaning and parering thewalls scaffolding washing of filors and taxes all complete asper building specification and direction of E/I</t>
  </si>
  <si>
    <t>5
5.8.23</t>
  </si>
  <si>
    <t>Providing two coat snocem of approved shade and make over old surface</t>
  </si>
  <si>
    <t>6
5.9.14</t>
  </si>
  <si>
    <t>Providing asbestos sheet ceiling with 120x6mm sal wood beam at 122cm . Centers and 60x40 mm sal wood runners at 122 cm centers including cost of 02 coats og wood preservative paint of approved make, fixing at site and taxes all complete as per specification and direction of E/I</t>
  </si>
  <si>
    <t>7
BCD
5.4.8</t>
  </si>
  <si>
    <t>Supplying, fittingand fixing 32mm thick good quality well dressed and well seasoned local wood battened shutter…… do …………..</t>
  </si>
  <si>
    <t>8
BCD
5.5.18</t>
  </si>
  <si>
    <t xml:space="preserve">Supplying  fitting and  fixing fully glazed steel door, windowss or ventilators of  standards rolleld  "Z" and  mullion  steel sections  and size as per IS- 1038 joints met and  welded with 100x16x10cm M.S lugs  fixed in cement  concrete ( 1:2:4) blocks  16x10x10cm size   including cost  of  oxidised   iron fittings  with  hinges,  handel  per  steps  catch springs  with M.S lugs  fixed  in cement  concrete  (1:2:4) including  cost of  oxidised iron  fittings with hinges </t>
  </si>
  <si>
    <t>9
BCD
5.8.28</t>
  </si>
  <si>
    <t>Providing two coat of  painting  with ready mixed  paint of approved  shade  adn make  over old wooden surface including  cleaning  the  surface  after removing  dirt including scale , smokes , grease and  sand  papering, including  cost of  scaffolding  and taxes  all complete as per building specification and direction of E/I.</t>
  </si>
  <si>
    <t>10
DSR
11.41.2</t>
  </si>
  <si>
    <t>Providing and laying vitrified floor tiles in different of size 600 mm x 600 mm thickness to be provided by the manufactures 1st quality conforming</t>
  </si>
  <si>
    <t>11
BCD
5.9.12</t>
  </si>
  <si>
    <t>Providing laying single layer of  taargelt  of standard make  including cleaning the  surface with  brushes ad  cloth soaked in  K.oil and taxes all complete as per building specification and direction of E/I</t>
  </si>
  <si>
    <t>12
DSR
12.25</t>
  </si>
  <si>
    <t>Providing and fixing flat pressed 03 layer medium density particale board or graded particle board grade IS 3087 marked in ceiling with necessary nail etc. complete</t>
  </si>
  <si>
    <t>13
DSR
13.26</t>
  </si>
  <si>
    <t>Providing and applying plaster of paris putty of 2 mm thickness over plastered surface to prepare surface to prepare the surface even ane smooth complete.</t>
  </si>
  <si>
    <t>Brick(1 KM kachha + 8KM pucca)</t>
  </si>
  <si>
    <t xml:space="preserve">                                                                                                        Executive Engineer 
                                                                                                         Ranchi Municipal Corporation
                                                                                                         Ranchi</t>
  </si>
  <si>
    <t>Name of Work :- Construction of repairing of Drain &amp; construction of Culvert from Mukta 
                            bahadur house to S.K. pandey house at sringar colony in ward no-49</t>
  </si>
  <si>
    <t>Providing man days for site clearence for before and after the work etc.</t>
  </si>
  <si>
    <t>5
5.3.2.</t>
  </si>
  <si>
    <t xml:space="preserve">                                                                                                         Executive ngineer 
                                                                                                         Ranchi Municipal Corporation
                                                                                                         Ranchi</t>
  </si>
  <si>
    <t>Name of Work :- Construction of Drain at Manitola nejam nagar transfermor the house of  late 
                            kayyum to Mohram house under ward no-52</t>
  </si>
  <si>
    <t>Name of Work :- Construction of Drain under ward no-53 from ranchi khunti road to sudarshan
                            appartment in kachnar toli.</t>
  </si>
  <si>
    <t>8
5.3.2.1</t>
  </si>
  <si>
    <t>Providing RCC M 200  with nominal mix of (1:1.5:3) in …………….. DO …………. all complete as per building  specification and direction of E/I.</t>
  </si>
  <si>
    <t xml:space="preserve">                                                                                                       Executive ngineer 
                                                                                                         Ranchi Municipal Corporation
                                                                                                         Ranchi</t>
  </si>
  <si>
    <t>Name of Work :- Construction of PCC road in Sahdeo nagar from shivaji's house to Ramayan mahto's 
                            house under ward no-34</t>
  </si>
  <si>
    <t xml:space="preserve"> Local Sand 14 KM </t>
  </si>
  <si>
    <t>Name of Work :- Improvement of PCC road in Ashok kunj fron N.Pandey ji House to Jaya kutir
                            Under ward No-28</t>
  </si>
  <si>
    <t>2
5.3.2.1</t>
  </si>
  <si>
    <t xml:space="preserve"> sand 47 KM</t>
  </si>
  <si>
    <t>Stone Chips  (Lead 20  KM)</t>
  </si>
  <si>
    <t xml:space="preserve">                                                                                                        ExecutiveEngineer 
                                                                                                         Ranchi Municipal Corporation
                                                                                                         Ranchi</t>
  </si>
  <si>
    <t>Name of Work :- Construction of PCC road from the house of  Mishra house to Itirani house via
                            saheb house under ward no-06</t>
  </si>
  <si>
    <t xml:space="preserve">Name of Work :- Construction of PCC road in Adarsh nagar Under ward No-39 from 
                            Quarter No-H-149 TO H-29 to H-35 in Adarsh Nagar </t>
  </si>
  <si>
    <t>Name of Work :- Construction of PCC road in Adarsh nagar Under ward No-39 from 
                            H-147 TO H-129 .</t>
  </si>
  <si>
    <t>Name of Work :- Construction of Drain near Crown Public School from Bye pass road to 
                            Shiv Toppo house Under ward No-24</t>
  </si>
  <si>
    <t>9
5.2.34</t>
  </si>
  <si>
    <t>10
5.7.11
+
5.7.12</t>
  </si>
  <si>
    <t>11
5.3.30.1</t>
  </si>
  <si>
    <t>Name of Work :- Construction for the Repair of Old Culvert with cover slab in Sahdeo Nagar near Shivaji
                             house Under ward  No-34</t>
  </si>
  <si>
    <t>Providing man days for site clearence, leveling dressing etc. all complete as per specification and direction of E/I.</t>
  </si>
  <si>
    <t>2
5.10.3</t>
  </si>
  <si>
    <t>Dismantling RCC work ------ do ---------- all complete as per specification and direction of E/I.</t>
  </si>
  <si>
    <t>Providing rough dressed  course  stone masonry in cement mortar (1:4)  in foundation and  plinth  with hammer  dressed stone of less than 0.03 m3 in volume nad clean  coarse sand of F.M. 2 to 2.5 including  cost of screenign raking out joints to 20mm depth curing taxes  and royalty  all complete as per building  specification and direction of E/I.</t>
  </si>
  <si>
    <t>9
5.5.5
(b)</t>
  </si>
  <si>
    <t>Cost of Boq</t>
  </si>
  <si>
    <t>Name of Work:-Construction of PCC road from house of Dr. M. Kujur to House 
                            of Karu toppo Under ward No-53</t>
  </si>
  <si>
    <t xml:space="preserve"> Local Sand 42 KM </t>
  </si>
  <si>
    <t xml:space="preserve"> Sand 18 KM </t>
  </si>
  <si>
    <t>Stone Boulder 29 km</t>
  </si>
  <si>
    <t>BOQ Cost</t>
  </si>
  <si>
    <t>Name of Work :- Renovation of PCC road from house of B.N Prasad to house of Anil singh
                           Under ward  no-53</t>
  </si>
  <si>
    <t>Name of Work :- Construction of PCC road from Appartment to old shiv mandir kairu muhallah
                            Under ward  no-53</t>
  </si>
  <si>
    <t>Name of Work :- Improvement &amp; widening of Old PCC road in Bariatu, from Main road to Shakti
                            Sadan Apartment, ward No-06</t>
  </si>
  <si>
    <t>SL NO</t>
  </si>
  <si>
    <t>Providing man days for site clearence for before and after the work etc</t>
  </si>
  <si>
    <t>5
JBCD
 P-29 
Sl No-15*1.1
+
P-41/
Sl No-
1*1.1/3.0</t>
  </si>
  <si>
    <t>Providing supplying and spreading of moorum in flanks at site -------------- all complete as per specification and direction of E/I. royalty Rs. 129.41/Cum+labour charge for unskilled labour/1.5 cum = Rs. 243.77/3.0)</t>
  </si>
  <si>
    <t>Cum</t>
  </si>
  <si>
    <t xml:space="preserve"> Sand 49 KM</t>
  </si>
  <si>
    <t>Local Sand 13KM</t>
  </si>
  <si>
    <t>Moorum 14 KM</t>
  </si>
  <si>
    <t>E</t>
  </si>
  <si>
    <t xml:space="preserve">                                                                                                    Assistant  Engineer 
                                                                                                         Ranchi Municipal Corporation
                                                                                                         Ranchi</t>
  </si>
  <si>
    <t xml:space="preserve">Name of Work :- Construction of PCC road in Adarsh nagar Under ward No-39 from 
                            HB/149 TO HB/95 </t>
  </si>
  <si>
    <t>Name of Work:-Improvement of PCC road in Simber toli from Principal Minz 
                           house to sumser house Under ward No-28</t>
  </si>
  <si>
    <t xml:space="preserve"> Local Sand 47 KM </t>
  </si>
  <si>
    <t xml:space="preserve"> Sand 16 KM </t>
  </si>
  <si>
    <t>Stone Boulder 34 km</t>
  </si>
  <si>
    <t>Stone Chips  (lead 20 KM)</t>
  </si>
  <si>
    <t>Name of Work:-Improvement of PCC road in South street Hindpiri from main 
                            road of south street to Borewell via shakeel house under 
                            ward no-26
Name of Work:- Improvement of PCC road at Hindpiri near Chatta masjeed  gali Under ward No-26</t>
  </si>
  <si>
    <t xml:space="preserve">                                                                                                       Executive Engineer 
                                                                                                         Ranchi Municipal Corporation
                                                                                                         Ranchi</t>
  </si>
  <si>
    <t>Name of Work :- Improvement of PCC road at Ashok kunj in front of Nirakaran ashram to manoj
                            singh house and by lane gyani niwas to sima gupta house Under ward No-29</t>
  </si>
  <si>
    <t>3
5.3.2.1</t>
  </si>
  <si>
    <t xml:space="preserve"> Local sand 16 KM</t>
  </si>
  <si>
    <t>Name of Work :- Construction of 1100'0" long Masonry Drain in tikali tola road from the house of 
                             Ramesh singh to near to kanke dam, Under ward no- 01</t>
  </si>
  <si>
    <t>Name of Work :- Construction of PCC road in titari from the house of Kalastus ekka to the
                             house damodar sahu  under ward no-49</t>
  </si>
  <si>
    <t>Name of Work :- Construction for the construction of PCC road at Titri toli fromj Prabha devi 
                            house to Prabhu dayal house under ward no-49</t>
  </si>
  <si>
    <t>Name of Work :- Construction of PCC road at Namkum main road to Dilip lakra house
                             under ward no-50</t>
  </si>
  <si>
    <t>Name of Work :- Construction of Drain at New karamtoli from Culvert to Pawan verma house
                            Under ward  no-21</t>
  </si>
  <si>
    <t>Providing rough dressed  course  stone masonry in cement mortar (1:6)  in foundation and  plinth  with hammer  dressed stone of less than 0.03 m3 in volume nad clean  coarse sand of F.M. 2 to 2.5 including  cost of screenign raking out joints to 20mm depth curing taxes  and royalty  all complete as per building  specification and direction of E/I.</t>
  </si>
  <si>
    <t>Stone Boulder 36 km</t>
  </si>
  <si>
    <t>Name of Work :- Construction of PCC road in J.P Market from Tarak rasan shop 
                            Under ward No-39</t>
  </si>
  <si>
    <t>Name of Work :- Construction of Pcc road in New Madhukam road No-5D from Prem sankar saw 
                            house to fulan devi house under ward no-31</t>
  </si>
  <si>
    <t>Stone Chips (Lead 22  KM)</t>
  </si>
  <si>
    <t>Name of Work :- Construction of PCC road from Jagdamba store to Near beauty centre shop in
                            Under ward No-39</t>
  </si>
  <si>
    <t xml:space="preserve">Name of Work :- Construction of Pcc road in Under ward no-31 North side of Madhukam talab hari
                            parsad house to manoj saw house </t>
  </si>
  <si>
    <t>Name of Work :- Construction of PCC road at Shukla colony sharma gali remaining part
                            under ward no-45</t>
  </si>
  <si>
    <t>Lzbour for cleaning the work site before and after work etc.</t>
  </si>
  <si>
    <t>Providing RCC M 200  with nominal mix of (1:1.5:3) in drain cover ……….. Do…………. all complete as per building  specification and direction of E/I.</t>
  </si>
  <si>
    <t xml:space="preserve"> Local sand 18KM</t>
  </si>
  <si>
    <t>Stone Chips (Lead 15  KM)</t>
  </si>
  <si>
    <t>Name of Work :- Construction of PCC road near Jogo Pahar from the house of Sanjay pahan 
                           (Ashish pahan ) ashish bhagat to the house of Anil Lakra under ward no-03</t>
  </si>
  <si>
    <t>3
P-23
JBCD</t>
  </si>
  <si>
    <t>Providing supplying and spreading of stone dust in fillling in foundation trenches or in plinth inlcluding ramming and watering in layers not exceding 150 mm thick with all leads and lifts including cost of materials, labour royalty and taxes all complete as per specification and direction of E/I.</t>
  </si>
  <si>
    <t>Stone Chips&amp;  dust  (Lead 22  KM)</t>
  </si>
  <si>
    <t>Name of Work :- Construction of PCC road at Pahar kocha in back side of Jogo pahar from the 
                             house of Deo sahay to electric pole (upto 25'0") under ward no-03</t>
  </si>
  <si>
    <t>Name of Work :- Construction of PCC road at Kathar kocha from Gobra Oraon to Etwa khakha 
                            under ward no-45</t>
  </si>
  <si>
    <t>Name of Work :- Construction of PCC road at Sindwar toli Morabadi from the house of Mangal 
                             minj to the house of Sataynarayan lakra under ward no-03</t>
  </si>
  <si>
    <t>Name of Work :- Construction of Drain from Mahesh gadi house to Md Rajjak house and road from 
                            Akhara tobuda tigga at harmu basti Under ward no-29</t>
  </si>
  <si>
    <t>Providing PCC M 200  with nominal mix of (1:1.5:3) in   foundation with approved ………………do………..all complete as per building  specification and direction of E/I.</t>
  </si>
  <si>
    <t>10
5.5.5
(b)</t>
  </si>
  <si>
    <t xml:space="preserve"> Local Sand 16 KM </t>
  </si>
  <si>
    <t xml:space="preserve">Sand 47 KM </t>
  </si>
  <si>
    <t>Stone Boulder 34 KM</t>
  </si>
  <si>
    <t>Name of Work :- Construction of culvert in ward no-39 near Aam Bagan adarsh nagar
Name of Work :- Construction of Culvert in ward no-39 near Asha Medical hall near J.P Market.
Name of Work :- Construction of Culvert in ward no-39 near house of K.N jha H.No-DT-2097
Name of Work :- Construction of Culvert in ward no-39 near Rajdev cycle store in J.P market
Name of work :- Construction of Culvert in ward no-39 near Prabhu readymade in J.P market</t>
  </si>
  <si>
    <t>Providing R.C.C. M-200 in nominal mix of (1:1.5:3) in drain cover …………….. all complete as per building specification and direction of E/I.</t>
  </si>
  <si>
    <t>Name of Work :- Construction of PCC Road from Bar jhopri, chitranjan mahto house to PCC road
                            Under ward  no-43</t>
  </si>
  <si>
    <t>Providing RCC M 200  with nominal mix of (1:1.5:3) in foundation with approved quality of stone chips 20mm to 6mm size graded and  clean coarse sand of F.M. 2.5 to 3 including screening, shuttering, mixing cement concrete in mixer and placing in position and ramming  till compactin is achieved ,  curing side shuttering , taxes adn royalty all complete as per building  specification and direction of E/I.</t>
  </si>
  <si>
    <t xml:space="preserve">Local Sand 18 KM </t>
  </si>
  <si>
    <t>Name of Work :- Construction of RCC drain in netaji subhas nagar from santosh gupta to pankaj 
                             Chaturvedi house under ward no-36</t>
  </si>
  <si>
    <t xml:space="preserve">  </t>
  </si>
  <si>
    <t>Providiing man days for site clearence leveling dressing etc all complete as per specification and direction of E/I</t>
  </si>
  <si>
    <t>5
5.3.5.1</t>
  </si>
  <si>
    <t>Providing R.C.C. M-200 in nominal mix of (1:1.5:3) in in foundation and plinth with approved quality of stone chips ……………….. Do ………….. all complete as per building specification and direction of E/I.</t>
  </si>
  <si>
    <t>6
5.3.30.1</t>
  </si>
  <si>
    <t>7
5.3.2</t>
  </si>
  <si>
    <t>Name of Work :- Construction of RCC drain in netaji subhas nagar from S.K. verma house to dubey 
                            house under ward no-36</t>
  </si>
  <si>
    <t>Name of Work :- Construction of PCC road in Sarna toli from sarna toli main roda to Bhunu 
                            runda house wardn-07</t>
  </si>
  <si>
    <t>Name of Work :- Improvement of PCC road in Old A.G. Colony from Vidya Niwas to Appartment 
                            Under ward  no-28</t>
  </si>
  <si>
    <t>.</t>
  </si>
  <si>
    <t>Name of Work:-Improvement of PCC road Near Argora Station from Kuddush 
                           house to Gama Tent house Under ward No-28</t>
  </si>
  <si>
    <t>Name of Work :- Renovation of PCC road from house of Drun Bhagrai house No-327 to house of sushil 
                             bando Under ward  no-53</t>
  </si>
  <si>
    <t>Name of Work :- Construction of Drain from house of Anil Tirkey to house of Madhu bar jhopri 
                            Under ward  no-43</t>
  </si>
  <si>
    <t>Providing RCC M 200  with nominal mix of (1:1.5:3) in………….. Do …………….all complete as per building  specification and direction of E/I.</t>
  </si>
  <si>
    <r>
      <rPr>
        <b/>
        <sz val="11"/>
        <color theme="1"/>
        <rFont val="Times New Roman"/>
        <family val="1"/>
      </rPr>
      <t>Name of Work :- Construction of PCC road in Amba nagar with pucca drain from lambodar 
                             kamat's house to ramsinghasan singh's house under ward no-34</t>
    </r>
    <r>
      <rPr>
        <b/>
        <sz val="11"/>
        <color theme="1"/>
        <rFont val="Kruti Dev 010"/>
      </rPr>
      <t xml:space="preserve">
</t>
    </r>
  </si>
  <si>
    <t>6
5.3.2.1</t>
  </si>
  <si>
    <t>8
5.2.34</t>
  </si>
  <si>
    <t>9
5.7.11
+
5.7.12</t>
  </si>
  <si>
    <t>11
JBCD
 P-29 
Sl No-15*1.1
+
P-41/
Sl No-
1*1.1/3.0</t>
  </si>
  <si>
    <t>A(I)</t>
  </si>
  <si>
    <t>Moorum 16 KM</t>
  </si>
  <si>
    <t>Name of Work :- Construction of PCC road in Sai vihar colony from Arun Gupta house to chotetal
                            sharma house under ward no-36</t>
  </si>
  <si>
    <t>Name of Work :- Construction of PCC road in Itki road beside sarna garrage from sharmaji house
                           to glass godam under ward no-36</t>
  </si>
  <si>
    <t>4
P-23
JBCD</t>
  </si>
  <si>
    <t xml:space="preserve"> Local Sand 14 KM</t>
  </si>
  <si>
    <t>Name of Work:-Const of PCC road at Basco nagar from house of Prince kumar to
                            vishnu ram Under ward No-54</t>
  </si>
  <si>
    <t>Name of Work :- Construction of Drain at Lanka colony near Pump house from House of loknath to 
                            shankar prasad Under ward  no-43</t>
  </si>
  <si>
    <t>Name of Work :- Construction of Drain at New colony from house of mohan sahu to jha jee house
                            Under ward  no-43</t>
  </si>
  <si>
    <t>Name of Work :- Construction of PCC Road from house of Guddu singh to house of Basant Paswan
                            Under ward  no-43</t>
  </si>
  <si>
    <t>Name of Work :- Construction of PCC Road from House of Ramadhan singh to house of Dr. Sharma ji
                            Under ward  no-43</t>
  </si>
  <si>
    <t>Name of Work:-Construction of PCC road at Bandhu nagar from house of Sanjay thakur to river Under ward No-45</t>
  </si>
  <si>
    <t>Name of Work :- Construction of PCC road from house of  Sapan Ghosh to H.B Road.</t>
  </si>
  <si>
    <r>
      <t>Per M</t>
    </r>
    <r>
      <rPr>
        <b/>
        <vertAlign val="superscript"/>
        <sz val="10"/>
        <color theme="1"/>
        <rFont val="Times New Roman"/>
        <family val="1"/>
      </rPr>
      <t>3</t>
    </r>
  </si>
  <si>
    <t>3.
5.1.10</t>
  </si>
  <si>
    <t xml:space="preserve"> sand 13 KM</t>
  </si>
  <si>
    <t>i</t>
  </si>
  <si>
    <t>ii</t>
  </si>
  <si>
    <t>iii</t>
  </si>
  <si>
    <t>vi</t>
  </si>
  <si>
    <t>v</t>
  </si>
</sst>
</file>

<file path=xl/styles.xml><?xml version="1.0" encoding="utf-8"?>
<styleSheet xmlns="http://schemas.openxmlformats.org/spreadsheetml/2006/main">
  <numFmts count="2">
    <numFmt numFmtId="164" formatCode="0.0000"/>
    <numFmt numFmtId="165" formatCode="0.000"/>
  </numFmts>
  <fonts count="24">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2"/>
      <color theme="1"/>
      <name val="Times New Roman"/>
      <family val="1"/>
    </font>
    <font>
      <b/>
      <sz val="12"/>
      <color theme="1"/>
      <name val="Kruti Dev 010"/>
    </font>
    <font>
      <sz val="9"/>
      <color theme="1"/>
      <name val="Times New Roman"/>
      <family val="1"/>
    </font>
    <font>
      <b/>
      <sz val="9"/>
      <color theme="1"/>
      <name val="Times New Roman"/>
      <family val="1"/>
    </font>
    <font>
      <b/>
      <sz val="10"/>
      <color theme="1"/>
      <name val="Times New Roman"/>
      <family val="1"/>
    </font>
    <font>
      <b/>
      <sz val="8.5"/>
      <name val="Times New Roman"/>
      <family val="1"/>
    </font>
    <font>
      <b/>
      <sz val="10"/>
      <name val="Times New Roman"/>
      <family val="1"/>
    </font>
    <font>
      <b/>
      <vertAlign val="superscript"/>
      <sz val="10"/>
      <name val="Times New Roman"/>
      <family val="1"/>
    </font>
    <font>
      <b/>
      <sz val="11"/>
      <name val="Times New Roman"/>
      <family val="1"/>
    </font>
    <font>
      <sz val="11"/>
      <name val="Calibri"/>
      <family val="2"/>
      <scheme val="minor"/>
    </font>
    <font>
      <b/>
      <sz val="10"/>
      <name val="Calibri"/>
      <family val="2"/>
      <scheme val="minor"/>
    </font>
    <font>
      <b/>
      <sz val="11"/>
      <name val="Calibri"/>
      <family val="2"/>
      <scheme val="minor"/>
    </font>
    <font>
      <b/>
      <sz val="11"/>
      <color theme="1"/>
      <name val="Times New Roman"/>
      <family val="1"/>
    </font>
    <font>
      <b/>
      <sz val="11"/>
      <color theme="1"/>
      <name val="Kruti Dev 010"/>
    </font>
    <font>
      <b/>
      <sz val="8.5"/>
      <color theme="1"/>
      <name val="Times New Roman"/>
      <family val="1"/>
    </font>
    <font>
      <b/>
      <sz val="14"/>
      <name val="Times New Roman"/>
      <family val="1"/>
    </font>
    <font>
      <b/>
      <sz val="11"/>
      <color theme="1"/>
      <name val="K"/>
    </font>
    <font>
      <b/>
      <sz val="9"/>
      <name val="Times New Roman"/>
      <family val="1"/>
    </font>
    <font>
      <b/>
      <sz val="14"/>
      <color theme="1"/>
      <name val="Times New Roman"/>
      <family val="1"/>
    </font>
    <font>
      <b/>
      <vertAlign val="superscript"/>
      <sz val="10"/>
      <color theme="1"/>
      <name val="Times New Roman"/>
      <family val="1"/>
    </font>
  </fonts>
  <fills count="4">
    <fill>
      <patternFill patternType="none"/>
    </fill>
    <fill>
      <patternFill patternType="gray125"/>
    </fill>
    <fill>
      <patternFill patternType="solid">
        <fgColor rgb="FFA6A6A6"/>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medium">
        <color indexed="64"/>
      </right>
      <top/>
      <bottom style="medium">
        <color indexed="64"/>
      </bottom>
      <diagonal/>
    </border>
  </borders>
  <cellStyleXfs count="1">
    <xf numFmtId="0" fontId="0" fillId="0" borderId="0"/>
  </cellStyleXfs>
  <cellXfs count="80">
    <xf numFmtId="0" fontId="0" fillId="0" borderId="0" xfId="0"/>
    <xf numFmtId="0" fontId="2" fillId="0" borderId="0" xfId="0" applyFont="1" applyBorder="1" applyAlignment="1">
      <alignment vertical="top"/>
    </xf>
    <xf numFmtId="0" fontId="3" fillId="0" borderId="0" xfId="0" applyFont="1" applyBorder="1" applyAlignment="1">
      <alignment vertical="top"/>
    </xf>
    <xf numFmtId="0" fontId="1" fillId="0" borderId="0" xfId="0" applyFont="1" applyBorder="1" applyAlignment="1">
      <alignment vertical="top" wrapText="1"/>
    </xf>
    <xf numFmtId="0" fontId="6" fillId="2" borderId="1" xfId="0" applyFont="1" applyFill="1" applyBorder="1" applyAlignment="1">
      <alignment horizontal="center" vertical="top" wrapText="1"/>
    </xf>
    <xf numFmtId="0" fontId="6" fillId="2"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3" borderId="1" xfId="0" applyFont="1" applyFill="1" applyBorder="1" applyAlignment="1">
      <alignment horizontal="justify" vertical="top" wrapText="1"/>
    </xf>
    <xf numFmtId="0" fontId="8" fillId="3" borderId="1" xfId="0" applyFont="1" applyFill="1" applyBorder="1" applyAlignment="1">
      <alignment horizontal="center" vertical="center" wrapText="1"/>
    </xf>
    <xf numFmtId="2" fontId="8" fillId="3" borderId="1" xfId="0" applyNumberFormat="1" applyFont="1" applyFill="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justify" vertical="top"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164" fontId="8" fillId="3" borderId="1" xfId="0" applyNumberFormat="1" applyFont="1" applyFill="1" applyBorder="1" applyAlignment="1">
      <alignment horizontal="center" vertical="center" wrapText="1"/>
    </xf>
    <xf numFmtId="0" fontId="12" fillId="0" borderId="1" xfId="0" applyFont="1" applyBorder="1" applyAlignment="1">
      <alignment horizontal="justify" vertical="top" wrapText="1"/>
    </xf>
    <xf numFmtId="0" fontId="12" fillId="0" borderId="1" xfId="0" applyFont="1" applyBorder="1" applyAlignment="1">
      <alignment horizontal="center" vertical="center" wrapText="1"/>
    </xf>
    <xf numFmtId="0" fontId="13" fillId="0" borderId="1" xfId="0" applyFont="1" applyBorder="1" applyAlignment="1">
      <alignment vertical="center"/>
    </xf>
    <xf numFmtId="0" fontId="14" fillId="0" borderId="1" xfId="0" applyFont="1" applyBorder="1" applyAlignment="1">
      <alignment vertical="center"/>
    </xf>
    <xf numFmtId="0" fontId="14" fillId="0" borderId="2" xfId="0" applyFont="1" applyBorder="1" applyAlignment="1">
      <alignment vertical="center"/>
    </xf>
    <xf numFmtId="2" fontId="14" fillId="0" borderId="1" xfId="0" applyNumberFormat="1" applyFont="1" applyBorder="1" applyAlignment="1">
      <alignment horizontal="center" vertical="center"/>
    </xf>
    <xf numFmtId="0" fontId="0" fillId="0" borderId="0" xfId="0" applyBorder="1"/>
    <xf numFmtId="0" fontId="15" fillId="0" borderId="0" xfId="0" applyFont="1" applyBorder="1" applyAlignment="1">
      <alignment vertical="center"/>
    </xf>
    <xf numFmtId="0" fontId="15" fillId="0" borderId="0" xfId="0" applyFont="1" applyBorder="1" applyAlignment="1">
      <alignment horizontal="left" vertical="center"/>
    </xf>
    <xf numFmtId="0" fontId="0" fillId="0" borderId="0" xfId="0" applyAlignment="1">
      <alignment vertical="center"/>
    </xf>
    <xf numFmtId="0" fontId="13" fillId="0" borderId="0" xfId="0" applyFont="1" applyBorder="1" applyAlignment="1">
      <alignment vertical="center"/>
    </xf>
    <xf numFmtId="0" fontId="14" fillId="0" borderId="0" xfId="0" applyFont="1" applyBorder="1" applyAlignment="1">
      <alignment vertical="center"/>
    </xf>
    <xf numFmtId="0" fontId="14" fillId="0" borderId="0" xfId="0" applyFont="1" applyBorder="1" applyAlignment="1">
      <alignment horizontal="right" vertical="center"/>
    </xf>
    <xf numFmtId="2" fontId="14" fillId="0" borderId="0" xfId="0" applyNumberFormat="1" applyFont="1" applyBorder="1" applyAlignment="1">
      <alignment horizontal="center" vertical="center"/>
    </xf>
    <xf numFmtId="0" fontId="16" fillId="0" borderId="0" xfId="0" applyFont="1" applyBorder="1" applyAlignment="1">
      <alignment vertical="top" wrapText="1"/>
    </xf>
    <xf numFmtId="0" fontId="18" fillId="0" borderId="1" xfId="0" applyFont="1" applyBorder="1" applyAlignment="1">
      <alignment horizontal="center" vertical="center" wrapText="1"/>
    </xf>
    <xf numFmtId="0" fontId="19" fillId="0" borderId="1" xfId="0" applyFont="1" applyBorder="1" applyAlignment="1">
      <alignment horizontal="justify" vertical="top" wrapText="1"/>
    </xf>
    <xf numFmtId="0" fontId="0" fillId="0" borderId="1" xfId="0" applyBorder="1" applyAlignment="1">
      <alignment horizontal="center" vertical="center"/>
    </xf>
    <xf numFmtId="2" fontId="1" fillId="0" borderId="1" xfId="0" applyNumberFormat="1" applyFont="1" applyBorder="1" applyAlignment="1">
      <alignment horizontal="center" vertical="center"/>
    </xf>
    <xf numFmtId="0" fontId="1" fillId="0" borderId="0" xfId="0" applyFont="1" applyBorder="1" applyAlignment="1">
      <alignment horizontal="center" vertical="center"/>
    </xf>
    <xf numFmtId="2" fontId="1" fillId="0" borderId="0" xfId="0" applyNumberFormat="1" applyFont="1" applyBorder="1" applyAlignment="1">
      <alignment horizontal="center" vertical="center"/>
    </xf>
    <xf numFmtId="0" fontId="0" fillId="0" borderId="1" xfId="0" applyBorder="1"/>
    <xf numFmtId="165" fontId="8" fillId="3" borderId="1" xfId="0" applyNumberFormat="1" applyFont="1" applyFill="1" applyBorder="1" applyAlignment="1">
      <alignment horizontal="center" vertical="center" wrapText="1"/>
    </xf>
    <xf numFmtId="165" fontId="9" fillId="0" borderId="1" xfId="0" applyNumberFormat="1"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left" vertical="center"/>
    </xf>
    <xf numFmtId="2" fontId="15" fillId="0" borderId="1" xfId="0" applyNumberFormat="1" applyFont="1" applyBorder="1" applyAlignment="1">
      <alignment horizontal="center" vertical="center"/>
    </xf>
    <xf numFmtId="2" fontId="15" fillId="0" borderId="0" xfId="0" applyNumberFormat="1" applyFont="1" applyBorder="1" applyAlignment="1">
      <alignment horizontal="center" vertical="center"/>
    </xf>
    <xf numFmtId="0" fontId="21" fillId="0" borderId="1" xfId="0" applyFont="1" applyBorder="1" applyAlignment="1">
      <alignment vertical="center" wrapText="1"/>
    </xf>
    <xf numFmtId="0" fontId="21" fillId="0" borderId="1" xfId="0" applyFont="1" applyBorder="1" applyAlignment="1">
      <alignment horizontal="center" vertical="center" wrapText="1"/>
    </xf>
    <xf numFmtId="2" fontId="10" fillId="0" borderId="1"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0" fillId="0" borderId="8" xfId="0"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 fillId="0" borderId="4" xfId="0" applyFont="1" applyBorder="1" applyAlignment="1">
      <alignment horizontal="center" vertical="top"/>
    </xf>
    <xf numFmtId="0" fontId="3" fillId="0" borderId="0" xfId="0" applyFont="1" applyBorder="1" applyAlignment="1">
      <alignment horizontal="center" vertical="top"/>
    </xf>
    <xf numFmtId="0" fontId="3" fillId="0" borderId="5" xfId="0" applyFont="1" applyBorder="1" applyAlignment="1">
      <alignment horizontal="center" vertical="top"/>
    </xf>
    <xf numFmtId="0" fontId="3" fillId="0" borderId="6" xfId="0" applyFont="1" applyBorder="1" applyAlignment="1">
      <alignment horizontal="center" vertical="top"/>
    </xf>
    <xf numFmtId="0" fontId="16" fillId="0" borderId="1" xfId="0" applyFont="1" applyBorder="1" applyAlignment="1">
      <alignment horizontal="left" vertical="top" wrapText="1"/>
    </xf>
    <xf numFmtId="0" fontId="1" fillId="0" borderId="1" xfId="0" applyFont="1" applyBorder="1" applyAlignment="1">
      <alignment horizontal="center" vertical="center"/>
    </xf>
    <xf numFmtId="0" fontId="15" fillId="0" borderId="0" xfId="0" applyFont="1" applyBorder="1" applyAlignment="1">
      <alignment horizontal="center" vertical="center" wrapText="1"/>
    </xf>
    <xf numFmtId="0" fontId="3" fillId="0" borderId="1" xfId="0" applyFont="1" applyBorder="1" applyAlignment="1">
      <alignment horizontal="center" vertical="top"/>
    </xf>
    <xf numFmtId="0" fontId="17" fillId="0" borderId="1" xfId="0" applyFont="1" applyBorder="1" applyAlignment="1">
      <alignment horizontal="left" vertical="top" wrapText="1"/>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 fillId="0" borderId="1" xfId="0" applyFont="1" applyBorder="1" applyAlignment="1">
      <alignment horizontal="right"/>
    </xf>
    <xf numFmtId="0" fontId="2" fillId="0" borderId="1" xfId="0" applyFont="1" applyBorder="1" applyAlignment="1">
      <alignment horizontal="center" vertical="top"/>
    </xf>
    <xf numFmtId="0" fontId="4" fillId="0" borderId="1" xfId="0" applyFont="1" applyBorder="1" applyAlignment="1">
      <alignment horizontal="left" vertical="top" wrapText="1"/>
    </xf>
    <xf numFmtId="0" fontId="5" fillId="0" borderId="1" xfId="0" applyFont="1" applyBorder="1" applyAlignment="1">
      <alignment horizontal="left" vertical="top" wrapText="1"/>
    </xf>
    <xf numFmtId="0" fontId="15" fillId="0" borderId="0" xfId="0" applyFont="1" applyBorder="1" applyAlignment="1">
      <alignment horizontal="left" vertical="center"/>
    </xf>
    <xf numFmtId="0" fontId="16" fillId="0" borderId="7"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1" fillId="0" borderId="7" xfId="0" applyFont="1" applyBorder="1" applyAlignment="1">
      <alignment horizontal="right"/>
    </xf>
    <xf numFmtId="0" fontId="1" fillId="0" borderId="2" xfId="0" applyFont="1" applyBorder="1" applyAlignment="1">
      <alignment horizontal="right"/>
    </xf>
    <xf numFmtId="0" fontId="1" fillId="0" borderId="3" xfId="0" applyFont="1" applyBorder="1" applyAlignment="1">
      <alignment horizontal="right"/>
    </xf>
    <xf numFmtId="0" fontId="22" fillId="0" borderId="7"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1" fillId="0" borderId="7" xfId="0" applyFont="1" applyBorder="1" applyAlignment="1">
      <alignment horizontal="right" vertical="center"/>
    </xf>
    <xf numFmtId="0" fontId="1" fillId="0" borderId="2" xfId="0" applyFont="1" applyBorder="1" applyAlignment="1">
      <alignment horizontal="right" vertical="center"/>
    </xf>
    <xf numFmtId="0" fontId="1" fillId="0" borderId="3" xfId="0" applyFont="1" applyBorder="1" applyAlignment="1">
      <alignment horizontal="right" vertical="center"/>
    </xf>
    <xf numFmtId="0" fontId="8" fillId="0" borderId="9" xfId="0" applyFont="1" applyBorder="1" applyAlignment="1">
      <alignment wrapText="1"/>
    </xf>
    <xf numFmtId="0" fontId="8" fillId="0" borderId="9" xfId="0" applyFont="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23"/>
  <sheetViews>
    <sheetView topLeftCell="A13" workbookViewId="0">
      <selection activeCell="J20" sqref="J20"/>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50" t="s">
        <v>0</v>
      </c>
      <c r="B1" s="51"/>
      <c r="C1" s="51"/>
      <c r="D1" s="51"/>
      <c r="E1" s="51"/>
      <c r="F1" s="51"/>
      <c r="G1" s="51"/>
      <c r="H1" s="51"/>
      <c r="I1" s="51"/>
      <c r="J1" s="51"/>
      <c r="K1" s="2"/>
      <c r="L1" s="2"/>
    </row>
    <row r="2" spans="1:12" ht="18.75">
      <c r="A2" s="52" t="s">
        <v>1</v>
      </c>
      <c r="B2" s="53"/>
      <c r="C2" s="53"/>
      <c r="D2" s="53"/>
      <c r="E2" s="53"/>
      <c r="F2" s="53"/>
      <c r="G2" s="53"/>
      <c r="H2" s="53"/>
      <c r="I2" s="53"/>
      <c r="J2" s="53"/>
      <c r="K2" s="2"/>
      <c r="L2" s="2"/>
    </row>
    <row r="3" spans="1:12" ht="29.25" customHeight="1">
      <c r="A3" s="54" t="s">
        <v>246</v>
      </c>
      <c r="B3" s="54"/>
      <c r="C3" s="54"/>
      <c r="D3" s="54"/>
      <c r="E3" s="54"/>
      <c r="F3" s="54"/>
      <c r="G3" s="54"/>
      <c r="H3" s="54"/>
      <c r="I3" s="54"/>
      <c r="J3" s="54"/>
      <c r="K3" s="29"/>
      <c r="L3" s="29"/>
    </row>
    <row r="4" spans="1:12">
      <c r="A4" s="4" t="s">
        <v>3</v>
      </c>
      <c r="B4" s="4" t="s">
        <v>4</v>
      </c>
      <c r="C4" s="4" t="s">
        <v>45</v>
      </c>
      <c r="D4" s="4"/>
      <c r="E4" s="4">
        <v>1</v>
      </c>
      <c r="F4" s="4">
        <v>2</v>
      </c>
      <c r="G4" s="4" t="s">
        <v>59</v>
      </c>
      <c r="H4" s="4" t="s">
        <v>60</v>
      </c>
      <c r="I4" s="4" t="s">
        <v>61</v>
      </c>
      <c r="J4" s="4" t="s">
        <v>62</v>
      </c>
    </row>
    <row r="5" spans="1:12" ht="25.5">
      <c r="A5" s="6">
        <v>1</v>
      </c>
      <c r="B5" s="7" t="s">
        <v>63</v>
      </c>
      <c r="C5" s="9">
        <v>5</v>
      </c>
      <c r="D5" s="9">
        <v>4</v>
      </c>
      <c r="E5" s="9">
        <v>5</v>
      </c>
      <c r="F5" s="9">
        <v>2</v>
      </c>
      <c r="G5" s="9">
        <v>3</v>
      </c>
      <c r="H5" s="8" t="s">
        <v>10</v>
      </c>
      <c r="I5" s="8">
        <v>243.77</v>
      </c>
      <c r="J5" s="9">
        <f>I5*G5</f>
        <v>731.31000000000006</v>
      </c>
    </row>
    <row r="6" spans="1:12" ht="114.75">
      <c r="A6" s="10" t="s">
        <v>64</v>
      </c>
      <c r="B6" s="11" t="s">
        <v>15</v>
      </c>
      <c r="C6" s="9">
        <v>34.159999999999997</v>
      </c>
      <c r="D6" s="9">
        <v>29.31</v>
      </c>
      <c r="E6" s="9">
        <v>9.07</v>
      </c>
      <c r="F6" s="9">
        <v>5.75</v>
      </c>
      <c r="G6" s="9">
        <v>280.33999999999997</v>
      </c>
      <c r="H6" s="12" t="s">
        <v>13</v>
      </c>
      <c r="I6" s="12">
        <v>112.53</v>
      </c>
      <c r="J6" s="9">
        <f t="shared" ref="J6:J19" si="0">I6*G6</f>
        <v>31546.660199999998</v>
      </c>
    </row>
    <row r="7" spans="1:12" ht="89.25">
      <c r="A7" s="10" t="s">
        <v>65</v>
      </c>
      <c r="B7" s="13" t="s">
        <v>17</v>
      </c>
      <c r="C7" s="9">
        <v>12.75</v>
      </c>
      <c r="D7" s="9">
        <v>10.63</v>
      </c>
      <c r="E7" s="9">
        <v>0.56999999999999995</v>
      </c>
      <c r="F7" s="9">
        <v>0.46</v>
      </c>
      <c r="G7" s="9">
        <v>23.36</v>
      </c>
      <c r="H7" s="12" t="s">
        <v>13</v>
      </c>
      <c r="I7" s="12">
        <v>228.47</v>
      </c>
      <c r="J7" s="9">
        <f t="shared" si="0"/>
        <v>5337.0591999999997</v>
      </c>
    </row>
    <row r="8" spans="1:12" ht="63.75">
      <c r="A8" s="10" t="s">
        <v>66</v>
      </c>
      <c r="B8" s="11" t="s">
        <v>19</v>
      </c>
      <c r="C8" s="9">
        <v>21.42</v>
      </c>
      <c r="D8" s="9">
        <v>17.850000000000001</v>
      </c>
      <c r="E8" s="9">
        <v>0.96</v>
      </c>
      <c r="F8" s="9">
        <v>0.77</v>
      </c>
      <c r="G8" s="9">
        <v>38.94</v>
      </c>
      <c r="H8" s="12" t="s">
        <v>13</v>
      </c>
      <c r="I8" s="12">
        <v>1191.77</v>
      </c>
      <c r="J8" s="9">
        <f t="shared" si="0"/>
        <v>46407.523799999995</v>
      </c>
    </row>
    <row r="9" spans="1:12" ht="102">
      <c r="A9" s="10" t="s">
        <v>67</v>
      </c>
      <c r="B9" s="11" t="s">
        <v>68</v>
      </c>
      <c r="C9" s="9"/>
      <c r="D9" s="9">
        <v>15</v>
      </c>
      <c r="E9" s="9">
        <v>3.9</v>
      </c>
      <c r="F9" s="9">
        <v>2.7</v>
      </c>
      <c r="G9" s="9">
        <v>33.75</v>
      </c>
      <c r="H9" s="12" t="s">
        <v>13</v>
      </c>
      <c r="I9" s="12">
        <v>5913.66</v>
      </c>
      <c r="J9" s="9">
        <f t="shared" si="0"/>
        <v>199586.02499999999</v>
      </c>
    </row>
    <row r="10" spans="1:12" ht="89.25">
      <c r="A10" s="10" t="s">
        <v>69</v>
      </c>
      <c r="B10" s="11" t="s">
        <v>23</v>
      </c>
      <c r="C10" s="9"/>
      <c r="D10" s="9"/>
      <c r="E10" s="9"/>
      <c r="F10" s="9"/>
      <c r="G10" s="9">
        <v>93.45</v>
      </c>
      <c r="H10" s="12" t="s">
        <v>13</v>
      </c>
      <c r="I10" s="12">
        <v>2788.17</v>
      </c>
      <c r="J10" s="9">
        <f t="shared" si="0"/>
        <v>260554.48650000003</v>
      </c>
    </row>
    <row r="11" spans="1:12" ht="63.75">
      <c r="A11" s="30" t="s">
        <v>70</v>
      </c>
      <c r="B11" s="11" t="s">
        <v>71</v>
      </c>
      <c r="C11" s="9">
        <v>91.15</v>
      </c>
      <c r="D11" s="12" t="s">
        <v>26</v>
      </c>
      <c r="E11" s="12">
        <v>259.29000000000002</v>
      </c>
      <c r="F11" s="9">
        <f t="shared" ref="F11" si="1">E11*C11</f>
        <v>23634.283500000005</v>
      </c>
      <c r="G11" s="9">
        <v>646.88</v>
      </c>
      <c r="H11" s="12" t="s">
        <v>26</v>
      </c>
      <c r="I11" s="12">
        <v>259.29000000000002</v>
      </c>
      <c r="J11" s="9">
        <f t="shared" si="0"/>
        <v>167729.51520000002</v>
      </c>
    </row>
    <row r="12" spans="1:12" ht="89.25">
      <c r="A12" s="30" t="s">
        <v>120</v>
      </c>
      <c r="B12" s="11" t="s">
        <v>124</v>
      </c>
      <c r="C12" s="9"/>
      <c r="D12" s="9">
        <v>21.25</v>
      </c>
      <c r="E12" s="9">
        <v>1.52</v>
      </c>
      <c r="F12" s="9">
        <v>1.22</v>
      </c>
      <c r="G12" s="9">
        <v>4.25</v>
      </c>
      <c r="H12" s="12" t="s">
        <v>13</v>
      </c>
      <c r="I12" s="12">
        <v>6219.21</v>
      </c>
      <c r="J12" s="9">
        <f t="shared" si="0"/>
        <v>26431.642500000002</v>
      </c>
    </row>
    <row r="13" spans="1:12" ht="89.25">
      <c r="A13" s="30" t="s">
        <v>215</v>
      </c>
      <c r="B13" s="11" t="s">
        <v>30</v>
      </c>
      <c r="C13" s="9"/>
      <c r="D13" s="9">
        <v>2.25</v>
      </c>
      <c r="E13" s="9">
        <v>0.56999999999999995</v>
      </c>
      <c r="F13" s="9">
        <v>0.42</v>
      </c>
      <c r="G13" s="9">
        <v>0.45</v>
      </c>
      <c r="H13" s="12" t="s">
        <v>31</v>
      </c>
      <c r="I13" s="12">
        <v>53433.91</v>
      </c>
      <c r="J13" s="9">
        <f t="shared" si="0"/>
        <v>24045.259500000004</v>
      </c>
    </row>
    <row r="14" spans="1:12" ht="18.75">
      <c r="A14" s="10">
        <v>10</v>
      </c>
      <c r="B14" s="31" t="s">
        <v>72</v>
      </c>
      <c r="C14" s="9"/>
      <c r="D14" s="9"/>
      <c r="E14" s="9"/>
      <c r="F14" s="9"/>
      <c r="G14" s="9"/>
      <c r="H14" s="12"/>
      <c r="I14" s="12"/>
      <c r="J14" s="9"/>
    </row>
    <row r="15" spans="1:12" ht="15.75" customHeight="1">
      <c r="A15" s="10" t="s">
        <v>33</v>
      </c>
      <c r="B15" s="11" t="s">
        <v>197</v>
      </c>
      <c r="C15" s="9">
        <v>12.75</v>
      </c>
      <c r="D15" s="9">
        <v>10.63</v>
      </c>
      <c r="E15" s="9">
        <v>0.56999999999999995</v>
      </c>
      <c r="F15" s="9">
        <v>0.46</v>
      </c>
      <c r="G15" s="9">
        <v>23.36</v>
      </c>
      <c r="H15" s="12" t="s">
        <v>13</v>
      </c>
      <c r="I15" s="12">
        <v>377.8</v>
      </c>
      <c r="J15" s="9">
        <f t="shared" si="0"/>
        <v>8825.4079999999994</v>
      </c>
    </row>
    <row r="16" spans="1:12" ht="15.75" customHeight="1">
      <c r="A16" s="10" t="s">
        <v>35</v>
      </c>
      <c r="B16" s="11" t="s">
        <v>127</v>
      </c>
      <c r="C16" s="9">
        <v>29.16</v>
      </c>
      <c r="D16" s="9">
        <v>33.58</v>
      </c>
      <c r="E16" s="9">
        <v>2.3199999999999998</v>
      </c>
      <c r="F16" s="9">
        <v>1.7</v>
      </c>
      <c r="G16" s="9">
        <v>72.319999999999993</v>
      </c>
      <c r="H16" s="12" t="s">
        <v>13</v>
      </c>
      <c r="I16" s="12">
        <v>788.13</v>
      </c>
      <c r="J16" s="9">
        <f t="shared" si="0"/>
        <v>56997.561599999994</v>
      </c>
    </row>
    <row r="17" spans="1:10" ht="15.75" customHeight="1">
      <c r="A17" s="10" t="s">
        <v>37</v>
      </c>
      <c r="B17" s="11" t="s">
        <v>128</v>
      </c>
      <c r="C17" s="9">
        <v>21.42</v>
      </c>
      <c r="D17" s="9">
        <v>56.1</v>
      </c>
      <c r="E17" s="9">
        <v>1</v>
      </c>
      <c r="F17" s="9">
        <v>0.8</v>
      </c>
      <c r="G17" s="9">
        <v>132.38999999999999</v>
      </c>
      <c r="H17" s="12" t="s">
        <v>13</v>
      </c>
      <c r="I17" s="12">
        <v>756.83</v>
      </c>
      <c r="J17" s="9">
        <f t="shared" si="0"/>
        <v>100196.7237</v>
      </c>
    </row>
    <row r="18" spans="1:10" ht="15.75">
      <c r="A18" s="10" t="s">
        <v>39</v>
      </c>
      <c r="B18" s="11" t="s">
        <v>129</v>
      </c>
      <c r="C18" s="9">
        <v>58.32</v>
      </c>
      <c r="D18" s="9">
        <v>31.72</v>
      </c>
      <c r="E18" s="9">
        <v>4.6399999999999997</v>
      </c>
      <c r="F18" s="9">
        <v>3.4</v>
      </c>
      <c r="G18" s="9">
        <v>34.04</v>
      </c>
      <c r="H18" s="12" t="s">
        <v>13</v>
      </c>
      <c r="I18" s="12">
        <v>482.26</v>
      </c>
      <c r="J18" s="9">
        <f t="shared" si="0"/>
        <v>16416.130399999998</v>
      </c>
    </row>
    <row r="19" spans="1:10" ht="15.75">
      <c r="A19" s="10" t="s">
        <v>41</v>
      </c>
      <c r="B19" s="11" t="s">
        <v>42</v>
      </c>
      <c r="C19" s="9">
        <v>34.159999999999997</v>
      </c>
      <c r="D19" s="9">
        <v>46.3</v>
      </c>
      <c r="E19" s="9">
        <v>9.07</v>
      </c>
      <c r="F19" s="9">
        <v>5.75</v>
      </c>
      <c r="G19" s="9">
        <v>280.33999999999997</v>
      </c>
      <c r="H19" s="12" t="s">
        <v>13</v>
      </c>
      <c r="I19" s="12">
        <v>167.71</v>
      </c>
      <c r="J19" s="9">
        <f t="shared" si="0"/>
        <v>47015.821400000001</v>
      </c>
    </row>
    <row r="20" spans="1:10">
      <c r="A20" s="32"/>
      <c r="B20" s="55"/>
      <c r="C20" s="55"/>
      <c r="D20" s="55"/>
      <c r="E20" s="55"/>
      <c r="F20" s="55"/>
      <c r="G20" s="55"/>
      <c r="H20" s="55"/>
      <c r="I20" s="55"/>
      <c r="J20" s="33">
        <f>SUM(J5:J19)</f>
        <v>991821.12700000009</v>
      </c>
    </row>
    <row r="21" spans="1:10">
      <c r="A21" s="21"/>
      <c r="B21" s="34"/>
      <c r="C21" s="34"/>
      <c r="D21" s="34"/>
      <c r="E21" s="34"/>
      <c r="F21" s="34"/>
      <c r="G21" s="34"/>
      <c r="H21" s="34"/>
      <c r="I21" s="34"/>
      <c r="J21" s="35"/>
    </row>
    <row r="22" spans="1:10">
      <c r="A22" s="21"/>
      <c r="B22" s="34"/>
      <c r="C22" s="34"/>
      <c r="D22" s="34"/>
      <c r="E22" s="34"/>
      <c r="F22" s="34"/>
      <c r="G22" s="34"/>
      <c r="H22" s="34"/>
      <c r="I22" s="34"/>
      <c r="J22" s="35"/>
    </row>
    <row r="23" spans="1:10" ht="50.25" customHeight="1">
      <c r="B23" s="56" t="s">
        <v>157</v>
      </c>
      <c r="C23" s="56"/>
      <c r="D23" s="56"/>
      <c r="E23" s="56"/>
      <c r="F23" s="56"/>
      <c r="G23" s="56"/>
      <c r="H23" s="56"/>
      <c r="I23" s="56"/>
      <c r="J23" s="56"/>
    </row>
  </sheetData>
  <mergeCells count="5">
    <mergeCell ref="A1:J1"/>
    <mergeCell ref="A2:J2"/>
    <mergeCell ref="A3:J3"/>
    <mergeCell ref="B20:I20"/>
    <mergeCell ref="B23:J23"/>
  </mergeCells>
  <pageMargins left="0.16" right="0.15"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dimension ref="A1:L21"/>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6"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152</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127.5">
      <c r="A5" s="12" t="s">
        <v>47</v>
      </c>
      <c r="B5" s="12" t="s">
        <v>15</v>
      </c>
      <c r="C5" s="12">
        <v>8.49</v>
      </c>
      <c r="D5" s="12">
        <v>50</v>
      </c>
      <c r="E5" s="12">
        <v>90</v>
      </c>
      <c r="F5" s="12">
        <v>12.03</v>
      </c>
      <c r="G5" s="12" t="s">
        <v>13</v>
      </c>
      <c r="H5" s="12">
        <v>112.53</v>
      </c>
      <c r="I5" s="12">
        <f t="shared" ref="I5:I14" si="0">H5*F5</f>
        <v>1353.7358999999999</v>
      </c>
    </row>
    <row r="6" spans="1:12" ht="102">
      <c r="A6" s="10" t="s">
        <v>48</v>
      </c>
      <c r="B6" s="13" t="s">
        <v>17</v>
      </c>
      <c r="C6" s="12">
        <v>4.25</v>
      </c>
      <c r="D6" s="12">
        <v>50</v>
      </c>
      <c r="E6" s="12">
        <v>90</v>
      </c>
      <c r="F6" s="12">
        <v>6.02</v>
      </c>
      <c r="G6" s="12" t="s">
        <v>13</v>
      </c>
      <c r="H6" s="12">
        <v>228.47</v>
      </c>
      <c r="I6" s="12">
        <f t="shared" si="0"/>
        <v>1375.3893999999998</v>
      </c>
    </row>
    <row r="7" spans="1:12" ht="76.5">
      <c r="A7" s="10" t="s">
        <v>49</v>
      </c>
      <c r="B7" s="11" t="s">
        <v>19</v>
      </c>
      <c r="C7" s="12">
        <v>7.08</v>
      </c>
      <c r="D7" s="12">
        <v>50</v>
      </c>
      <c r="E7" s="12">
        <v>90</v>
      </c>
      <c r="F7" s="12">
        <v>10.029999999999999</v>
      </c>
      <c r="G7" s="12" t="s">
        <v>13</v>
      </c>
      <c r="H7" s="12">
        <v>1191.77</v>
      </c>
      <c r="I7" s="12">
        <f t="shared" si="0"/>
        <v>11953.453099999999</v>
      </c>
    </row>
    <row r="8" spans="1:12" ht="127.5">
      <c r="A8" s="10" t="s">
        <v>50</v>
      </c>
      <c r="B8" s="11" t="s">
        <v>103</v>
      </c>
      <c r="C8" s="12">
        <v>8.5</v>
      </c>
      <c r="D8" s="12">
        <v>50</v>
      </c>
      <c r="E8" s="12">
        <v>90</v>
      </c>
      <c r="F8" s="12">
        <v>66.19</v>
      </c>
      <c r="G8" s="12" t="s">
        <v>13</v>
      </c>
      <c r="H8" s="12">
        <v>6543.32</v>
      </c>
      <c r="I8" s="12">
        <f t="shared" si="0"/>
        <v>433102.35079999996</v>
      </c>
    </row>
    <row r="9" spans="1:12">
      <c r="A9" s="10">
        <v>5</v>
      </c>
      <c r="B9" s="15" t="s">
        <v>32</v>
      </c>
      <c r="C9" s="12"/>
      <c r="D9" s="12">
        <v>50</v>
      </c>
      <c r="E9" s="12">
        <v>90</v>
      </c>
      <c r="F9" s="12"/>
      <c r="G9" s="12"/>
      <c r="H9" s="12"/>
      <c r="I9" s="12"/>
    </row>
    <row r="10" spans="1:12" ht="15.75">
      <c r="A10" s="10" t="s">
        <v>33</v>
      </c>
      <c r="B10" s="11" t="s">
        <v>52</v>
      </c>
      <c r="C10" s="12">
        <v>3.65</v>
      </c>
      <c r="D10" s="12">
        <v>50</v>
      </c>
      <c r="E10" s="12">
        <v>90</v>
      </c>
      <c r="F10" s="12">
        <v>28.46</v>
      </c>
      <c r="G10" s="12" t="s">
        <v>13</v>
      </c>
      <c r="H10" s="12">
        <v>710.13</v>
      </c>
      <c r="I10" s="12">
        <f t="shared" si="0"/>
        <v>20210.299800000001</v>
      </c>
    </row>
    <row r="11" spans="1:12" ht="15.75">
      <c r="A11" s="10" t="s">
        <v>35</v>
      </c>
      <c r="B11" s="11" t="s">
        <v>104</v>
      </c>
      <c r="C11" s="12">
        <v>4.25</v>
      </c>
      <c r="D11" s="12">
        <v>50</v>
      </c>
      <c r="E11" s="12">
        <v>90</v>
      </c>
      <c r="F11" s="12">
        <v>6.02</v>
      </c>
      <c r="G11" s="12" t="s">
        <v>13</v>
      </c>
      <c r="H11" s="12">
        <v>431.75</v>
      </c>
      <c r="I11" s="12">
        <f t="shared" si="0"/>
        <v>2599.1349999999998</v>
      </c>
    </row>
    <row r="12" spans="1:12" ht="15.75">
      <c r="A12" s="10" t="s">
        <v>37</v>
      </c>
      <c r="B12" s="11" t="s">
        <v>105</v>
      </c>
      <c r="C12" s="12">
        <v>7.08</v>
      </c>
      <c r="D12" s="12">
        <v>50</v>
      </c>
      <c r="E12" s="12">
        <v>90</v>
      </c>
      <c r="F12" s="12">
        <v>10.029999999999999</v>
      </c>
      <c r="G12" s="12" t="s">
        <v>13</v>
      </c>
      <c r="H12" s="12">
        <v>664.32</v>
      </c>
      <c r="I12" s="12">
        <f t="shared" si="0"/>
        <v>6663.1296000000002</v>
      </c>
    </row>
    <row r="13" spans="1:12" ht="15.75">
      <c r="A13" s="10" t="s">
        <v>39</v>
      </c>
      <c r="B13" s="11" t="s">
        <v>106</v>
      </c>
      <c r="C13" s="12">
        <v>7.3</v>
      </c>
      <c r="D13" s="12">
        <v>50</v>
      </c>
      <c r="E13" s="12">
        <v>90</v>
      </c>
      <c r="F13" s="12">
        <v>56.92</v>
      </c>
      <c r="G13" s="12" t="s">
        <v>13</v>
      </c>
      <c r="H13" s="12">
        <v>391.29</v>
      </c>
      <c r="I13" s="12">
        <f t="shared" si="0"/>
        <v>22272.2268</v>
      </c>
    </row>
    <row r="14" spans="1:12" ht="17.25" customHeight="1">
      <c r="A14" s="10" t="s">
        <v>56</v>
      </c>
      <c r="B14" s="11" t="s">
        <v>42</v>
      </c>
      <c r="C14" s="12">
        <v>8.49</v>
      </c>
      <c r="D14" s="12">
        <v>50</v>
      </c>
      <c r="E14" s="12">
        <v>90</v>
      </c>
      <c r="F14" s="12">
        <v>12.03</v>
      </c>
      <c r="G14" s="12" t="s">
        <v>13</v>
      </c>
      <c r="H14" s="12">
        <v>167.7</v>
      </c>
      <c r="I14" s="12">
        <f t="shared" si="0"/>
        <v>2017.4309999999998</v>
      </c>
    </row>
    <row r="15" spans="1:12" ht="17.25" customHeight="1">
      <c r="A15" s="17"/>
      <c r="B15" s="18"/>
      <c r="C15" s="59"/>
      <c r="D15" s="59"/>
      <c r="E15" s="59"/>
      <c r="F15" s="59"/>
      <c r="G15" s="59"/>
      <c r="H15" s="60"/>
      <c r="I15" s="20">
        <f>SUM(I5:I14)</f>
        <v>501547.15139999992</v>
      </c>
    </row>
    <row r="16" spans="1:12" s="21" customFormat="1" ht="23.25" customHeight="1">
      <c r="A16" s="25"/>
      <c r="B16" s="26"/>
      <c r="C16" s="27"/>
      <c r="D16" s="27"/>
      <c r="E16" s="27"/>
      <c r="F16" s="27"/>
      <c r="G16" s="27"/>
      <c r="H16" s="27"/>
      <c r="I16" s="28"/>
    </row>
    <row r="17" spans="2:9" ht="62.25" customHeight="1">
      <c r="B17" s="56" t="s">
        <v>153</v>
      </c>
      <c r="C17" s="56"/>
      <c r="D17" s="56"/>
      <c r="E17" s="56"/>
      <c r="F17" s="56"/>
      <c r="G17" s="56"/>
      <c r="H17" s="56"/>
      <c r="I17" s="56"/>
    </row>
    <row r="18" spans="2:9">
      <c r="H18" s="24"/>
    </row>
    <row r="21" spans="2:9" ht="15.75" customHeight="1"/>
  </sheetData>
  <mergeCells count="5">
    <mergeCell ref="A1:I1"/>
    <mergeCell ref="A2:I2"/>
    <mergeCell ref="A3:I3"/>
    <mergeCell ref="C15:H15"/>
    <mergeCell ref="B17:I17"/>
  </mergeCells>
  <pageMargins left="0.39" right="0.3" top="0.75" bottom="0.75" header="0.32" footer="0.3"/>
  <pageSetup paperSize="9" orientation="portrait" verticalDpi="0" r:id="rId1"/>
</worksheet>
</file>

<file path=xl/worksheets/sheet11.xml><?xml version="1.0" encoding="utf-8"?>
<worksheet xmlns="http://schemas.openxmlformats.org/spreadsheetml/2006/main" xmlns:r="http://schemas.openxmlformats.org/officeDocument/2006/relationships">
  <dimension ref="A1:N29"/>
  <sheetViews>
    <sheetView topLeftCell="A16" workbookViewId="0">
      <selection activeCell="A3" sqref="A3:I3"/>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62" t="s">
        <v>0</v>
      </c>
      <c r="B1" s="62"/>
      <c r="C1" s="62"/>
      <c r="D1" s="62"/>
      <c r="E1" s="62"/>
      <c r="F1" s="62"/>
      <c r="G1" s="62"/>
      <c r="H1" s="62"/>
      <c r="I1" s="62"/>
      <c r="J1" s="1"/>
      <c r="K1" s="1"/>
      <c r="L1" s="1"/>
    </row>
    <row r="2" spans="1:12" ht="18.75">
      <c r="A2" s="57" t="s">
        <v>1</v>
      </c>
      <c r="B2" s="57"/>
      <c r="C2" s="57"/>
      <c r="D2" s="57"/>
      <c r="E2" s="57"/>
      <c r="F2" s="57"/>
      <c r="G2" s="57"/>
      <c r="H2" s="57"/>
      <c r="I2" s="57"/>
      <c r="J2" s="2"/>
      <c r="K2" s="2"/>
      <c r="L2" s="2"/>
    </row>
    <row r="3" spans="1:12" ht="35.25" customHeight="1">
      <c r="A3" s="63" t="s">
        <v>2</v>
      </c>
      <c r="B3" s="64"/>
      <c r="C3" s="64"/>
      <c r="D3" s="64"/>
      <c r="E3" s="64"/>
      <c r="F3" s="64"/>
      <c r="G3" s="64"/>
      <c r="H3" s="64"/>
      <c r="I3" s="64"/>
      <c r="J3" s="3"/>
      <c r="K3" s="3"/>
    </row>
    <row r="4" spans="1:12">
      <c r="A4" s="4" t="s">
        <v>3</v>
      </c>
      <c r="B4" s="4" t="s">
        <v>4</v>
      </c>
      <c r="C4" s="4">
        <v>1</v>
      </c>
      <c r="D4" s="4">
        <v>2</v>
      </c>
      <c r="E4" s="4">
        <v>3</v>
      </c>
      <c r="F4" s="5" t="s">
        <v>5</v>
      </c>
      <c r="G4" s="5" t="s">
        <v>6</v>
      </c>
      <c r="H4" s="5" t="s">
        <v>7</v>
      </c>
      <c r="I4" s="5" t="s">
        <v>8</v>
      </c>
    </row>
    <row r="5" spans="1:12" ht="38.25">
      <c r="A5" s="6">
        <v>1</v>
      </c>
      <c r="B5" s="7" t="s">
        <v>9</v>
      </c>
      <c r="C5" s="8">
        <v>5</v>
      </c>
      <c r="D5" s="8">
        <v>5</v>
      </c>
      <c r="E5" s="8">
        <v>5</v>
      </c>
      <c r="F5" s="9">
        <v>5</v>
      </c>
      <c r="G5" s="8" t="s">
        <v>10</v>
      </c>
      <c r="H5" s="8">
        <v>243.77</v>
      </c>
      <c r="I5" s="9">
        <f>H5*F5</f>
        <v>1218.8500000000001</v>
      </c>
    </row>
    <row r="6" spans="1:12" ht="63.75">
      <c r="A6" s="10" t="s">
        <v>11</v>
      </c>
      <c r="B6" s="11" t="s">
        <v>12</v>
      </c>
      <c r="C6" s="12">
        <v>0.71</v>
      </c>
      <c r="D6" s="12">
        <v>3.79</v>
      </c>
      <c r="E6" s="12"/>
      <c r="F6" s="9">
        <v>5.0999999999999996</v>
      </c>
      <c r="G6" s="12" t="s">
        <v>13</v>
      </c>
      <c r="H6" s="8">
        <v>642.78</v>
      </c>
      <c r="I6" s="9">
        <f t="shared" ref="I6:I20" si="0">H6*F6</f>
        <v>3278.1779999999994</v>
      </c>
    </row>
    <row r="7" spans="1:12" ht="127.5">
      <c r="A7" s="10" t="s">
        <v>14</v>
      </c>
      <c r="B7" s="11" t="s">
        <v>15</v>
      </c>
      <c r="C7" s="12">
        <v>76.05</v>
      </c>
      <c r="D7" s="12">
        <v>76.58</v>
      </c>
      <c r="E7" s="12">
        <v>42.49</v>
      </c>
      <c r="F7" s="9">
        <v>72.63</v>
      </c>
      <c r="G7" s="12" t="s">
        <v>13</v>
      </c>
      <c r="H7" s="12">
        <v>112.53</v>
      </c>
      <c r="I7" s="9">
        <f t="shared" si="0"/>
        <v>8173.0538999999999</v>
      </c>
    </row>
    <row r="8" spans="1:12" ht="102">
      <c r="A8" s="10" t="s">
        <v>16</v>
      </c>
      <c r="B8" s="13" t="s">
        <v>17</v>
      </c>
      <c r="C8" s="12">
        <v>22.66</v>
      </c>
      <c r="D8" s="12">
        <v>26.34</v>
      </c>
      <c r="E8" s="12">
        <v>3.55</v>
      </c>
      <c r="F8" s="9">
        <v>7.33</v>
      </c>
      <c r="G8" s="12" t="s">
        <v>13</v>
      </c>
      <c r="H8" s="12">
        <v>228.47</v>
      </c>
      <c r="I8" s="9">
        <f t="shared" si="0"/>
        <v>1674.6850999999999</v>
      </c>
    </row>
    <row r="9" spans="1:12" ht="76.5">
      <c r="A9" s="10" t="s">
        <v>18</v>
      </c>
      <c r="B9" s="11" t="s">
        <v>19</v>
      </c>
      <c r="C9" s="12">
        <v>38.07</v>
      </c>
      <c r="D9" s="12">
        <v>42.35</v>
      </c>
      <c r="E9" s="12">
        <v>5.95</v>
      </c>
      <c r="F9" s="9">
        <v>12.01</v>
      </c>
      <c r="G9" s="12" t="s">
        <v>13</v>
      </c>
      <c r="H9" s="12">
        <v>1191.77</v>
      </c>
      <c r="I9" s="9">
        <f t="shared" si="0"/>
        <v>14313.1577</v>
      </c>
    </row>
    <row r="10" spans="1:12" ht="127.5">
      <c r="A10" s="10" t="s">
        <v>20</v>
      </c>
      <c r="B10" s="11" t="s">
        <v>21</v>
      </c>
      <c r="C10" s="12">
        <v>6.8</v>
      </c>
      <c r="D10" s="12"/>
      <c r="E10" s="12">
        <v>37.17</v>
      </c>
      <c r="F10" s="9">
        <v>10.23</v>
      </c>
      <c r="G10" s="12" t="s">
        <v>13</v>
      </c>
      <c r="H10" s="12">
        <v>5913.66</v>
      </c>
      <c r="I10" s="9">
        <f t="shared" si="0"/>
        <v>60496.741800000003</v>
      </c>
    </row>
    <row r="11" spans="1:12" ht="102">
      <c r="A11" s="10" t="s">
        <v>22</v>
      </c>
      <c r="B11" s="11" t="s">
        <v>23</v>
      </c>
      <c r="C11" s="12">
        <v>6.8</v>
      </c>
      <c r="D11" s="12"/>
      <c r="E11" s="12">
        <v>37.17</v>
      </c>
      <c r="F11" s="9">
        <v>23.85</v>
      </c>
      <c r="G11" s="12" t="s">
        <v>13</v>
      </c>
      <c r="H11" s="12">
        <v>2788.17</v>
      </c>
      <c r="I11" s="9">
        <f t="shared" si="0"/>
        <v>66497.854500000001</v>
      </c>
    </row>
    <row r="12" spans="1:12" ht="76.5">
      <c r="A12" s="10" t="s">
        <v>24</v>
      </c>
      <c r="B12" s="11" t="s">
        <v>25</v>
      </c>
      <c r="C12" s="12"/>
      <c r="D12" s="12"/>
      <c r="E12" s="12"/>
      <c r="F12" s="9">
        <v>159.24</v>
      </c>
      <c r="G12" s="12" t="s">
        <v>26</v>
      </c>
      <c r="H12" s="12">
        <v>259.29000000000002</v>
      </c>
      <c r="I12" s="9">
        <f t="shared" si="0"/>
        <v>41289.339600000007</v>
      </c>
    </row>
    <row r="13" spans="1:12" ht="114.75">
      <c r="A13" s="10" t="s">
        <v>27</v>
      </c>
      <c r="B13" s="11" t="s">
        <v>28</v>
      </c>
      <c r="C13" s="12">
        <v>5.63</v>
      </c>
      <c r="D13" s="12"/>
      <c r="E13" s="12"/>
      <c r="F13" s="9">
        <v>4.32</v>
      </c>
      <c r="G13" s="12" t="s">
        <v>13</v>
      </c>
      <c r="H13" s="12">
        <v>6219.21</v>
      </c>
      <c r="I13" s="9">
        <f t="shared" si="0"/>
        <v>26866.987200000003</v>
      </c>
    </row>
    <row r="14" spans="1:12" ht="102">
      <c r="A14" s="10" t="s">
        <v>29</v>
      </c>
      <c r="B14" s="11" t="s">
        <v>30</v>
      </c>
      <c r="C14" s="12">
        <v>0.69599999999999995</v>
      </c>
      <c r="D14" s="12">
        <v>1.39</v>
      </c>
      <c r="E14" s="12"/>
      <c r="F14" s="14">
        <v>0.38200000000000001</v>
      </c>
      <c r="G14" s="12" t="s">
        <v>31</v>
      </c>
      <c r="H14" s="12">
        <v>53433.91</v>
      </c>
      <c r="I14" s="9">
        <f t="shared" si="0"/>
        <v>20411.753620000003</v>
      </c>
    </row>
    <row r="15" spans="1:12">
      <c r="A15" s="10">
        <v>11</v>
      </c>
      <c r="B15" s="15" t="s">
        <v>32</v>
      </c>
      <c r="C15" s="16"/>
      <c r="D15" s="16"/>
      <c r="E15" s="16"/>
      <c r="F15" s="9"/>
      <c r="G15" s="12"/>
      <c r="H15" s="12"/>
      <c r="I15" s="9"/>
    </row>
    <row r="16" spans="1:12" ht="15.75">
      <c r="A16" s="10" t="s">
        <v>33</v>
      </c>
      <c r="B16" s="11" t="s">
        <v>34</v>
      </c>
      <c r="C16" s="12">
        <v>22.66</v>
      </c>
      <c r="D16" s="12">
        <v>26.34</v>
      </c>
      <c r="E16" s="12">
        <v>3.55</v>
      </c>
      <c r="F16" s="9">
        <v>7.33</v>
      </c>
      <c r="G16" s="12" t="s">
        <v>13</v>
      </c>
      <c r="H16" s="12">
        <v>431.75</v>
      </c>
      <c r="I16" s="9">
        <f t="shared" si="0"/>
        <v>3164.7275</v>
      </c>
    </row>
    <row r="17" spans="1:14" ht="15.75">
      <c r="A17" s="10" t="s">
        <v>35</v>
      </c>
      <c r="B17" s="11" t="s">
        <v>36</v>
      </c>
      <c r="C17" s="12">
        <v>6.9145000000000003</v>
      </c>
      <c r="D17" s="12">
        <v>73.73</v>
      </c>
      <c r="E17" s="12">
        <v>20.14</v>
      </c>
      <c r="F17" s="9">
        <v>20.85</v>
      </c>
      <c r="G17" s="12" t="s">
        <v>13</v>
      </c>
      <c r="H17" s="12">
        <v>710.13</v>
      </c>
      <c r="I17" s="9">
        <f t="shared" si="0"/>
        <v>14806.210500000001</v>
      </c>
    </row>
    <row r="18" spans="1:14" ht="15.75">
      <c r="A18" s="10" t="s">
        <v>37</v>
      </c>
      <c r="B18" s="11" t="s">
        <v>38</v>
      </c>
      <c r="C18" s="12"/>
      <c r="D18" s="12"/>
      <c r="E18" s="12"/>
      <c r="F18" s="9">
        <v>35.86</v>
      </c>
      <c r="G18" s="12" t="s">
        <v>13</v>
      </c>
      <c r="H18" s="12">
        <v>664.32</v>
      </c>
      <c r="I18" s="9">
        <f t="shared" si="0"/>
        <v>23822.515200000002</v>
      </c>
    </row>
    <row r="19" spans="1:14" ht="17.25" customHeight="1">
      <c r="A19" s="10" t="s">
        <v>39</v>
      </c>
      <c r="B19" s="11" t="s">
        <v>40</v>
      </c>
      <c r="C19" s="12">
        <v>7.9089999999999998</v>
      </c>
      <c r="D19" s="12">
        <v>147.44999999999999</v>
      </c>
      <c r="E19" s="12">
        <v>9.08</v>
      </c>
      <c r="F19" s="9">
        <v>12.93</v>
      </c>
      <c r="G19" s="12" t="s">
        <v>13</v>
      </c>
      <c r="H19" s="12">
        <v>391.29</v>
      </c>
      <c r="I19" s="9">
        <f t="shared" si="0"/>
        <v>5059.3797000000004</v>
      </c>
    </row>
    <row r="20" spans="1:14" ht="17.25" customHeight="1">
      <c r="A20" s="10" t="s">
        <v>41</v>
      </c>
      <c r="B20" s="11" t="s">
        <v>42</v>
      </c>
      <c r="C20" s="12">
        <v>76.05</v>
      </c>
      <c r="D20" s="12">
        <v>80.37</v>
      </c>
      <c r="E20" s="12">
        <v>42.49</v>
      </c>
      <c r="F20" s="9">
        <v>77.73</v>
      </c>
      <c r="G20" s="12" t="s">
        <v>13</v>
      </c>
      <c r="H20" s="12">
        <v>167.7</v>
      </c>
      <c r="I20" s="9">
        <f t="shared" si="0"/>
        <v>13035.321</v>
      </c>
    </row>
    <row r="21" spans="1:14" s="21" customFormat="1" ht="30" customHeight="1">
      <c r="A21" s="17"/>
      <c r="B21" s="18"/>
      <c r="C21" s="19"/>
      <c r="D21" s="19"/>
      <c r="E21" s="19"/>
      <c r="F21" s="59"/>
      <c r="G21" s="59"/>
      <c r="H21" s="60"/>
      <c r="I21" s="20">
        <f>SUM(I5:I20)</f>
        <v>304108.75532000005</v>
      </c>
    </row>
    <row r="22" spans="1:14">
      <c r="A22" s="65"/>
      <c r="B22" s="65"/>
      <c r="C22" s="65"/>
      <c r="D22" s="65"/>
      <c r="E22" s="65"/>
      <c r="F22" s="65"/>
      <c r="G22" s="65"/>
      <c r="H22" s="65"/>
      <c r="I22" s="65"/>
      <c r="J22" s="22"/>
      <c r="K22" s="22"/>
      <c r="L22" s="22"/>
      <c r="M22" s="22"/>
      <c r="N22" s="22"/>
    </row>
    <row r="23" spans="1:14">
      <c r="A23" s="23"/>
      <c r="B23" s="23"/>
      <c r="C23" s="23"/>
      <c r="D23" s="23"/>
      <c r="E23" s="23"/>
      <c r="F23" s="23"/>
      <c r="G23" s="23"/>
      <c r="H23" s="23"/>
      <c r="I23" s="23"/>
      <c r="J23" s="22"/>
      <c r="K23" s="22"/>
      <c r="L23" s="22"/>
      <c r="M23" s="22"/>
      <c r="N23" s="22"/>
    </row>
    <row r="24" spans="1:14">
      <c r="A24" s="23"/>
      <c r="B24" s="23"/>
      <c r="C24" s="23"/>
      <c r="D24" s="23"/>
      <c r="E24" s="23"/>
      <c r="F24" s="23"/>
      <c r="G24" s="23"/>
      <c r="H24" s="23"/>
      <c r="I24" s="23"/>
      <c r="J24" s="22"/>
      <c r="K24" s="22"/>
      <c r="L24" s="22"/>
      <c r="M24" s="22"/>
      <c r="N24" s="22"/>
    </row>
    <row r="25" spans="1:14" ht="62.25" customHeight="1">
      <c r="B25" s="56" t="s">
        <v>43</v>
      </c>
      <c r="C25" s="56"/>
      <c r="D25" s="56"/>
      <c r="E25" s="56"/>
      <c r="F25" s="56"/>
      <c r="G25" s="56"/>
      <c r="H25" s="56"/>
      <c r="I25" s="56"/>
    </row>
    <row r="26" spans="1:14">
      <c r="H26" s="24"/>
    </row>
    <row r="29" spans="1:14" ht="15.75" customHeight="1"/>
  </sheetData>
  <mergeCells count="6">
    <mergeCell ref="B25:I25"/>
    <mergeCell ref="A1:I1"/>
    <mergeCell ref="A2:I2"/>
    <mergeCell ref="A3:I3"/>
    <mergeCell ref="F21:H21"/>
    <mergeCell ref="A22:I22"/>
  </mergeCells>
  <pageMargins left="0.39" right="0.22"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dimension ref="A1:L22"/>
  <sheetViews>
    <sheetView topLeftCell="A13"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8.14062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149</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38.25">
      <c r="A5" s="12">
        <v>1</v>
      </c>
      <c r="B5" s="12" t="s">
        <v>150</v>
      </c>
      <c r="C5" s="12">
        <v>1</v>
      </c>
      <c r="D5" s="12">
        <v>50</v>
      </c>
      <c r="E5" s="12">
        <v>90</v>
      </c>
      <c r="F5" s="12">
        <v>10</v>
      </c>
      <c r="G5" s="12" t="s">
        <v>10</v>
      </c>
      <c r="H5" s="12">
        <v>243.77</v>
      </c>
      <c r="I5" s="12">
        <f>H5*F5</f>
        <v>2437.7000000000003</v>
      </c>
    </row>
    <row r="6" spans="1:12" ht="127.5">
      <c r="A6" s="12" t="s">
        <v>64</v>
      </c>
      <c r="B6" s="12" t="s">
        <v>15</v>
      </c>
      <c r="C6" s="12">
        <v>8.49</v>
      </c>
      <c r="D6" s="12">
        <v>50</v>
      </c>
      <c r="E6" s="12">
        <v>90</v>
      </c>
      <c r="F6" s="12">
        <v>124.03</v>
      </c>
      <c r="G6" s="12" t="s">
        <v>13</v>
      </c>
      <c r="H6" s="12">
        <v>112.53</v>
      </c>
      <c r="I6" s="12">
        <f t="shared" ref="I6:I15" si="0">H6*F6</f>
        <v>13957.0959</v>
      </c>
    </row>
    <row r="7" spans="1:12" ht="102">
      <c r="A7" s="10" t="s">
        <v>65</v>
      </c>
      <c r="B7" s="13" t="s">
        <v>17</v>
      </c>
      <c r="C7" s="12">
        <v>4.25</v>
      </c>
      <c r="D7" s="12">
        <v>50</v>
      </c>
      <c r="E7" s="12">
        <v>90</v>
      </c>
      <c r="F7" s="12">
        <v>28.18</v>
      </c>
      <c r="G7" s="12" t="s">
        <v>13</v>
      </c>
      <c r="H7" s="12">
        <v>228.47</v>
      </c>
      <c r="I7" s="12">
        <f t="shared" si="0"/>
        <v>6438.2846</v>
      </c>
    </row>
    <row r="8" spans="1:12" ht="76.5">
      <c r="A8" s="10" t="s">
        <v>66</v>
      </c>
      <c r="B8" s="11" t="s">
        <v>19</v>
      </c>
      <c r="C8" s="12">
        <v>7.08</v>
      </c>
      <c r="D8" s="12">
        <v>50</v>
      </c>
      <c r="E8" s="12">
        <v>90</v>
      </c>
      <c r="F8" s="12">
        <v>46.96</v>
      </c>
      <c r="G8" s="12" t="s">
        <v>13</v>
      </c>
      <c r="H8" s="12">
        <v>1191.77</v>
      </c>
      <c r="I8" s="12">
        <f t="shared" si="0"/>
        <v>55965.519200000002</v>
      </c>
    </row>
    <row r="9" spans="1:12" ht="127.5">
      <c r="A9" s="10" t="s">
        <v>102</v>
      </c>
      <c r="B9" s="11" t="s">
        <v>68</v>
      </c>
      <c r="C9" s="12">
        <v>8.5</v>
      </c>
      <c r="D9" s="12">
        <v>50</v>
      </c>
      <c r="E9" s="12">
        <v>90</v>
      </c>
      <c r="F9" s="12">
        <v>56.35</v>
      </c>
      <c r="G9" s="12" t="s">
        <v>13</v>
      </c>
      <c r="H9" s="12">
        <v>5913.66</v>
      </c>
      <c r="I9" s="12">
        <f t="shared" si="0"/>
        <v>333234.74099999998</v>
      </c>
    </row>
    <row r="10" spans="1:12">
      <c r="A10" s="10">
        <v>6</v>
      </c>
      <c r="B10" s="15" t="s">
        <v>32</v>
      </c>
      <c r="C10" s="12"/>
      <c r="D10" s="12">
        <v>50</v>
      </c>
      <c r="E10" s="12">
        <v>90</v>
      </c>
      <c r="F10" s="12"/>
      <c r="G10" s="12"/>
      <c r="H10" s="12"/>
      <c r="I10" s="12"/>
    </row>
    <row r="11" spans="1:12" ht="15.75">
      <c r="A11" s="10" t="s">
        <v>33</v>
      </c>
      <c r="B11" s="11" t="s">
        <v>52</v>
      </c>
      <c r="C11" s="12">
        <v>3.65</v>
      </c>
      <c r="D11" s="12">
        <v>50</v>
      </c>
      <c r="E11" s="12">
        <v>90</v>
      </c>
      <c r="F11" s="12">
        <v>25.36</v>
      </c>
      <c r="G11" s="12" t="s">
        <v>13</v>
      </c>
      <c r="H11" s="12">
        <v>710.13</v>
      </c>
      <c r="I11" s="12">
        <f t="shared" si="0"/>
        <v>18008.896799999999</v>
      </c>
    </row>
    <row r="12" spans="1:12" ht="15.75">
      <c r="A12" s="10" t="s">
        <v>35</v>
      </c>
      <c r="B12" s="11" t="s">
        <v>104</v>
      </c>
      <c r="C12" s="12">
        <v>4.25</v>
      </c>
      <c r="D12" s="12">
        <v>50</v>
      </c>
      <c r="E12" s="12">
        <v>90</v>
      </c>
      <c r="F12" s="12">
        <v>28.18</v>
      </c>
      <c r="G12" s="12" t="s">
        <v>13</v>
      </c>
      <c r="H12" s="12">
        <v>431.75</v>
      </c>
      <c r="I12" s="12">
        <f t="shared" si="0"/>
        <v>12166.715</v>
      </c>
    </row>
    <row r="13" spans="1:12" ht="15.75">
      <c r="A13" s="10" t="s">
        <v>37</v>
      </c>
      <c r="B13" s="11" t="s">
        <v>105</v>
      </c>
      <c r="C13" s="12">
        <v>7.08</v>
      </c>
      <c r="D13" s="12">
        <v>50</v>
      </c>
      <c r="E13" s="12">
        <v>90</v>
      </c>
      <c r="F13" s="12">
        <v>46.96</v>
      </c>
      <c r="G13" s="12" t="s">
        <v>13</v>
      </c>
      <c r="H13" s="12">
        <v>664.32</v>
      </c>
      <c r="I13" s="12">
        <f t="shared" si="0"/>
        <v>31196.467200000003</v>
      </c>
    </row>
    <row r="14" spans="1:12" ht="17.25" customHeight="1">
      <c r="A14" s="10" t="s">
        <v>39</v>
      </c>
      <c r="B14" s="11" t="s">
        <v>106</v>
      </c>
      <c r="C14" s="12">
        <v>7.3</v>
      </c>
      <c r="D14" s="12">
        <v>50</v>
      </c>
      <c r="E14" s="12">
        <v>90</v>
      </c>
      <c r="F14" s="12">
        <v>50.72</v>
      </c>
      <c r="G14" s="12" t="s">
        <v>13</v>
      </c>
      <c r="H14" s="12">
        <v>391.29</v>
      </c>
      <c r="I14" s="12">
        <f t="shared" si="0"/>
        <v>19846.228800000001</v>
      </c>
    </row>
    <row r="15" spans="1:12" ht="17.25" customHeight="1">
      <c r="A15" s="10" t="s">
        <v>56</v>
      </c>
      <c r="B15" s="11" t="s">
        <v>42</v>
      </c>
      <c r="C15" s="12">
        <v>8.49</v>
      </c>
      <c r="D15" s="12">
        <v>50</v>
      </c>
      <c r="E15" s="12">
        <v>90</v>
      </c>
      <c r="F15" s="12">
        <v>124.03</v>
      </c>
      <c r="G15" s="12" t="s">
        <v>13</v>
      </c>
      <c r="H15" s="12">
        <v>167.7</v>
      </c>
      <c r="I15" s="12">
        <f t="shared" si="0"/>
        <v>20799.830999999998</v>
      </c>
    </row>
    <row r="16" spans="1:12" s="21" customFormat="1" ht="23.25" customHeight="1">
      <c r="A16" s="17"/>
      <c r="B16" s="18"/>
      <c r="C16" s="59"/>
      <c r="D16" s="59"/>
      <c r="E16" s="59"/>
      <c r="F16" s="59"/>
      <c r="G16" s="59"/>
      <c r="H16" s="60"/>
      <c r="I16" s="20">
        <f>SUM(I5:I15)</f>
        <v>514051.47950000002</v>
      </c>
    </row>
    <row r="17" spans="1:9" s="21" customFormat="1" ht="23.25" customHeight="1">
      <c r="A17" s="25"/>
      <c r="B17" s="26"/>
      <c r="C17" s="27"/>
      <c r="D17" s="27"/>
      <c r="E17" s="27"/>
      <c r="F17" s="27"/>
      <c r="G17" s="27"/>
      <c r="H17" s="27"/>
      <c r="I17" s="28"/>
    </row>
    <row r="18" spans="1:9" ht="62.25" customHeight="1">
      <c r="B18" s="56" t="s">
        <v>151</v>
      </c>
      <c r="C18" s="56"/>
      <c r="D18" s="56"/>
      <c r="E18" s="56"/>
      <c r="F18" s="56"/>
      <c r="G18" s="56"/>
      <c r="H18" s="56"/>
      <c r="I18" s="56"/>
    </row>
    <row r="19" spans="1:9">
      <c r="H19" s="24"/>
    </row>
    <row r="22" spans="1:9" ht="15.75" customHeight="1"/>
  </sheetData>
  <mergeCells count="5">
    <mergeCell ref="A1:I1"/>
    <mergeCell ref="A2:I2"/>
    <mergeCell ref="A3:I3"/>
    <mergeCell ref="C16:H16"/>
    <mergeCell ref="B18:I18"/>
  </mergeCells>
  <pageMargins left="0.16" right="0.15" top="0.26" bottom="0.75" header="0.3" footer="0.3"/>
  <pageSetup paperSize="9" orientation="portrait" verticalDpi="0" r:id="rId1"/>
</worksheet>
</file>

<file path=xl/worksheets/sheet13.xml><?xml version="1.0" encoding="utf-8"?>
<worksheet xmlns="http://schemas.openxmlformats.org/spreadsheetml/2006/main" xmlns:r="http://schemas.openxmlformats.org/officeDocument/2006/relationships">
  <dimension ref="A1:L22"/>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133</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25.5">
      <c r="A5" s="12">
        <v>1</v>
      </c>
      <c r="B5" s="12" t="s">
        <v>46</v>
      </c>
      <c r="C5" s="12">
        <v>1</v>
      </c>
      <c r="D5" s="12">
        <v>50</v>
      </c>
      <c r="E5" s="12">
        <v>90</v>
      </c>
      <c r="F5" s="12">
        <v>5</v>
      </c>
      <c r="G5" s="12" t="s">
        <v>10</v>
      </c>
      <c r="H5" s="12">
        <v>243.77</v>
      </c>
      <c r="I5" s="12">
        <f>H5*F5</f>
        <v>1218.8500000000001</v>
      </c>
    </row>
    <row r="6" spans="1:12" ht="127.5">
      <c r="A6" s="12" t="s">
        <v>64</v>
      </c>
      <c r="B6" s="12" t="s">
        <v>15</v>
      </c>
      <c r="C6" s="12">
        <v>8.49</v>
      </c>
      <c r="D6" s="12">
        <v>50</v>
      </c>
      <c r="E6" s="12">
        <v>90</v>
      </c>
      <c r="F6" s="12">
        <v>8.35</v>
      </c>
      <c r="G6" s="12" t="s">
        <v>13</v>
      </c>
      <c r="H6" s="12">
        <v>112.53</v>
      </c>
      <c r="I6" s="12">
        <f t="shared" ref="I6:I15" si="0">H6*F6</f>
        <v>939.62549999999999</v>
      </c>
    </row>
    <row r="7" spans="1:12" ht="102">
      <c r="A7" s="10" t="s">
        <v>65</v>
      </c>
      <c r="B7" s="13" t="s">
        <v>17</v>
      </c>
      <c r="C7" s="12">
        <v>4.25</v>
      </c>
      <c r="D7" s="12">
        <v>50</v>
      </c>
      <c r="E7" s="12">
        <v>90</v>
      </c>
      <c r="F7" s="12">
        <v>3.11</v>
      </c>
      <c r="G7" s="12" t="s">
        <v>13</v>
      </c>
      <c r="H7" s="12">
        <v>228.47</v>
      </c>
      <c r="I7" s="12">
        <f t="shared" si="0"/>
        <v>710.54169999999999</v>
      </c>
    </row>
    <row r="8" spans="1:12" ht="76.5">
      <c r="A8" s="10" t="s">
        <v>66</v>
      </c>
      <c r="B8" s="11" t="s">
        <v>19</v>
      </c>
      <c r="C8" s="12">
        <v>7.08</v>
      </c>
      <c r="D8" s="12">
        <v>50</v>
      </c>
      <c r="E8" s="12">
        <v>90</v>
      </c>
      <c r="F8" s="12">
        <v>5.23</v>
      </c>
      <c r="G8" s="12" t="s">
        <v>13</v>
      </c>
      <c r="H8" s="12">
        <v>1191.77</v>
      </c>
      <c r="I8" s="12">
        <f t="shared" si="0"/>
        <v>6232.9571000000005</v>
      </c>
    </row>
    <row r="9" spans="1:12" ht="127.5">
      <c r="A9" s="10" t="s">
        <v>102</v>
      </c>
      <c r="B9" s="11" t="s">
        <v>103</v>
      </c>
      <c r="C9" s="12">
        <v>8.5</v>
      </c>
      <c r="D9" s="12">
        <v>50</v>
      </c>
      <c r="E9" s="12">
        <v>90</v>
      </c>
      <c r="F9" s="12">
        <v>37.380000000000003</v>
      </c>
      <c r="G9" s="12" t="s">
        <v>13</v>
      </c>
      <c r="H9" s="12">
        <v>6543.32</v>
      </c>
      <c r="I9" s="12">
        <f t="shared" si="0"/>
        <v>244589.30160000001</v>
      </c>
    </row>
    <row r="10" spans="1:12">
      <c r="A10" s="10">
        <v>6</v>
      </c>
      <c r="B10" s="15" t="s">
        <v>32</v>
      </c>
      <c r="C10" s="12"/>
      <c r="D10" s="12">
        <v>50</v>
      </c>
      <c r="E10" s="12">
        <v>90</v>
      </c>
      <c r="F10" s="12"/>
      <c r="G10" s="12"/>
      <c r="H10" s="12"/>
      <c r="I10" s="12"/>
    </row>
    <row r="11" spans="1:12" ht="15.75">
      <c r="A11" s="10" t="s">
        <v>33</v>
      </c>
      <c r="B11" s="11" t="s">
        <v>52</v>
      </c>
      <c r="C11" s="12">
        <v>3.65</v>
      </c>
      <c r="D11" s="12">
        <v>50</v>
      </c>
      <c r="E11" s="12">
        <v>90</v>
      </c>
      <c r="F11" s="12">
        <v>16.07</v>
      </c>
      <c r="G11" s="12" t="s">
        <v>13</v>
      </c>
      <c r="H11" s="12">
        <v>788.13</v>
      </c>
      <c r="I11" s="12">
        <f t="shared" si="0"/>
        <v>12665.249100000001</v>
      </c>
    </row>
    <row r="12" spans="1:12" ht="15.75">
      <c r="A12" s="10" t="s">
        <v>35</v>
      </c>
      <c r="B12" s="11" t="s">
        <v>104</v>
      </c>
      <c r="C12" s="12">
        <v>4.25</v>
      </c>
      <c r="D12" s="12">
        <v>50</v>
      </c>
      <c r="E12" s="12">
        <v>90</v>
      </c>
      <c r="F12" s="12">
        <v>3.11</v>
      </c>
      <c r="G12" s="12" t="s">
        <v>13</v>
      </c>
      <c r="H12" s="12">
        <v>364.32</v>
      </c>
      <c r="I12" s="12">
        <f t="shared" si="0"/>
        <v>1133.0352</v>
      </c>
    </row>
    <row r="13" spans="1:12" ht="15.75">
      <c r="A13" s="10" t="s">
        <v>37</v>
      </c>
      <c r="B13" s="11" t="s">
        <v>105</v>
      </c>
      <c r="C13" s="12">
        <v>7.08</v>
      </c>
      <c r="D13" s="12">
        <v>50</v>
      </c>
      <c r="E13" s="12">
        <v>90</v>
      </c>
      <c r="F13" s="12">
        <v>5.23</v>
      </c>
      <c r="G13" s="12" t="s">
        <v>13</v>
      </c>
      <c r="H13" s="12">
        <v>756.83</v>
      </c>
      <c r="I13" s="12">
        <f t="shared" si="0"/>
        <v>3958.2209000000007</v>
      </c>
    </row>
    <row r="14" spans="1:12" ht="17.25" customHeight="1">
      <c r="A14" s="10" t="s">
        <v>39</v>
      </c>
      <c r="B14" s="11" t="s">
        <v>106</v>
      </c>
      <c r="C14" s="12">
        <v>7.3</v>
      </c>
      <c r="D14" s="12">
        <v>50</v>
      </c>
      <c r="E14" s="12">
        <v>90</v>
      </c>
      <c r="F14" s="12">
        <v>32.15</v>
      </c>
      <c r="G14" s="12" t="s">
        <v>13</v>
      </c>
      <c r="H14" s="12">
        <v>482.26</v>
      </c>
      <c r="I14" s="12">
        <f t="shared" si="0"/>
        <v>15504.659</v>
      </c>
    </row>
    <row r="15" spans="1:12" ht="17.25" customHeight="1">
      <c r="A15" s="10" t="s">
        <v>56</v>
      </c>
      <c r="B15" s="11" t="s">
        <v>42</v>
      </c>
      <c r="C15" s="12">
        <v>8.49</v>
      </c>
      <c r="D15" s="12">
        <v>50</v>
      </c>
      <c r="E15" s="12">
        <v>90</v>
      </c>
      <c r="F15" s="12">
        <v>8.35</v>
      </c>
      <c r="G15" s="12" t="s">
        <v>13</v>
      </c>
      <c r="H15" s="12">
        <v>167.7</v>
      </c>
      <c r="I15" s="12">
        <f t="shared" si="0"/>
        <v>1400.2949999999998</v>
      </c>
    </row>
    <row r="16" spans="1:12" s="21" customFormat="1" ht="23.25" customHeight="1">
      <c r="A16" s="17"/>
      <c r="B16" s="18"/>
      <c r="C16" s="59"/>
      <c r="D16" s="59"/>
      <c r="E16" s="59"/>
      <c r="F16" s="59"/>
      <c r="G16" s="59"/>
      <c r="H16" s="60"/>
      <c r="I16" s="20">
        <f>SUM(I5:I15)</f>
        <v>288352.73509999999</v>
      </c>
    </row>
    <row r="17" spans="1:9" s="21" customFormat="1" ht="23.25" customHeight="1">
      <c r="A17" s="25"/>
      <c r="B17" s="26"/>
      <c r="C17" s="27"/>
      <c r="D17" s="27"/>
      <c r="E17" s="27"/>
      <c r="F17" s="27"/>
      <c r="G17" s="27"/>
      <c r="H17" s="27"/>
      <c r="I17" s="28"/>
    </row>
    <row r="18" spans="1:9" ht="62.25" customHeight="1">
      <c r="B18" s="56" t="s">
        <v>107</v>
      </c>
      <c r="C18" s="56"/>
      <c r="D18" s="56"/>
      <c r="E18" s="56"/>
      <c r="F18" s="56"/>
      <c r="G18" s="56"/>
      <c r="H18" s="56"/>
      <c r="I18" s="56"/>
    </row>
    <row r="19" spans="1:9">
      <c r="H19" s="24"/>
    </row>
    <row r="22" spans="1:9" ht="15.75" customHeight="1"/>
  </sheetData>
  <mergeCells count="5">
    <mergeCell ref="A1:I1"/>
    <mergeCell ref="A2:I2"/>
    <mergeCell ref="A3:I3"/>
    <mergeCell ref="C16:H16"/>
    <mergeCell ref="B18:I18"/>
  </mergeCells>
  <pageMargins left="0.26" right="0.15" top="0.75" bottom="0.75" header="0.3" footer="0.3"/>
  <pageSetup paperSize="9" orientation="portrait" verticalDpi="0" r:id="rId1"/>
</worksheet>
</file>

<file path=xl/worksheets/sheet14.xml><?xml version="1.0" encoding="utf-8"?>
<worksheet xmlns="http://schemas.openxmlformats.org/spreadsheetml/2006/main" xmlns:r="http://schemas.openxmlformats.org/officeDocument/2006/relationships">
  <dimension ref="A1:L22"/>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44</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25.5">
      <c r="A5" s="12">
        <v>1</v>
      </c>
      <c r="B5" s="12" t="s">
        <v>46</v>
      </c>
      <c r="C5" s="12">
        <v>1</v>
      </c>
      <c r="D5" s="12">
        <v>50</v>
      </c>
      <c r="E5" s="12">
        <v>90</v>
      </c>
      <c r="F5" s="12">
        <v>5</v>
      </c>
      <c r="G5" s="12" t="s">
        <v>10</v>
      </c>
      <c r="H5" s="12">
        <v>243.77</v>
      </c>
      <c r="I5" s="12">
        <f>H5*F5</f>
        <v>1218.8500000000001</v>
      </c>
    </row>
    <row r="6" spans="1:12" ht="127.5">
      <c r="A6" s="12" t="s">
        <v>47</v>
      </c>
      <c r="B6" s="12" t="s">
        <v>15</v>
      </c>
      <c r="C6" s="12">
        <v>8.49</v>
      </c>
      <c r="D6" s="12">
        <v>50</v>
      </c>
      <c r="E6" s="12">
        <v>90</v>
      </c>
      <c r="F6" s="12">
        <v>11.04</v>
      </c>
      <c r="G6" s="12" t="s">
        <v>13</v>
      </c>
      <c r="H6" s="12">
        <v>112.53</v>
      </c>
      <c r="I6" s="12">
        <f t="shared" ref="I6:I15" si="0">H6*F6</f>
        <v>1242.3311999999999</v>
      </c>
    </row>
    <row r="7" spans="1:12" ht="102">
      <c r="A7" s="10" t="s">
        <v>48</v>
      </c>
      <c r="B7" s="13" t="s">
        <v>17</v>
      </c>
      <c r="C7" s="12">
        <v>4.25</v>
      </c>
      <c r="D7" s="12">
        <v>50</v>
      </c>
      <c r="E7" s="12">
        <v>90</v>
      </c>
      <c r="F7" s="12">
        <v>11.96</v>
      </c>
      <c r="G7" s="12" t="s">
        <v>13</v>
      </c>
      <c r="H7" s="12">
        <v>228.47</v>
      </c>
      <c r="I7" s="12">
        <f t="shared" si="0"/>
        <v>2732.5012000000002</v>
      </c>
    </row>
    <row r="8" spans="1:12" ht="76.5">
      <c r="A8" s="10" t="s">
        <v>49</v>
      </c>
      <c r="B8" s="11" t="s">
        <v>19</v>
      </c>
      <c r="C8" s="12">
        <v>7.08</v>
      </c>
      <c r="D8" s="12">
        <v>50</v>
      </c>
      <c r="E8" s="12">
        <v>90</v>
      </c>
      <c r="F8" s="12">
        <v>19.940000000000001</v>
      </c>
      <c r="G8" s="12" t="s">
        <v>13</v>
      </c>
      <c r="H8" s="12">
        <v>1191.77</v>
      </c>
      <c r="I8" s="12">
        <f t="shared" si="0"/>
        <v>23763.893800000002</v>
      </c>
    </row>
    <row r="9" spans="1:12" ht="69.75" customHeight="1">
      <c r="A9" s="10" t="s">
        <v>50</v>
      </c>
      <c r="B9" s="11" t="s">
        <v>51</v>
      </c>
      <c r="C9" s="12">
        <v>8.5</v>
      </c>
      <c r="D9" s="12">
        <v>50</v>
      </c>
      <c r="E9" s="12">
        <v>90</v>
      </c>
      <c r="F9" s="12">
        <v>18.41</v>
      </c>
      <c r="G9" s="12" t="s">
        <v>13</v>
      </c>
      <c r="H9" s="12">
        <v>6543.32</v>
      </c>
      <c r="I9" s="12">
        <f t="shared" si="0"/>
        <v>120462.52119999999</v>
      </c>
    </row>
    <row r="10" spans="1:12">
      <c r="A10" s="10">
        <v>5</v>
      </c>
      <c r="B10" s="15" t="s">
        <v>32</v>
      </c>
      <c r="C10" s="12"/>
      <c r="D10" s="12">
        <v>50</v>
      </c>
      <c r="E10" s="12">
        <v>90</v>
      </c>
      <c r="F10" s="12"/>
      <c r="G10" s="12"/>
      <c r="H10" s="12"/>
      <c r="I10" s="12"/>
    </row>
    <row r="11" spans="1:12" ht="15.75">
      <c r="A11" s="10" t="s">
        <v>33</v>
      </c>
      <c r="B11" s="11" t="s">
        <v>52</v>
      </c>
      <c r="C11" s="12">
        <v>3.65</v>
      </c>
      <c r="D11" s="12">
        <v>50</v>
      </c>
      <c r="E11" s="12">
        <v>90</v>
      </c>
      <c r="F11" s="12">
        <v>7.9</v>
      </c>
      <c r="G11" s="12" t="s">
        <v>13</v>
      </c>
      <c r="H11" s="12">
        <v>710.13</v>
      </c>
      <c r="I11" s="12">
        <f t="shared" si="0"/>
        <v>5610.027</v>
      </c>
    </row>
    <row r="12" spans="1:12" ht="15.75">
      <c r="A12" s="10" t="s">
        <v>35</v>
      </c>
      <c r="B12" s="11" t="s">
        <v>53</v>
      </c>
      <c r="C12" s="12">
        <v>4.25</v>
      </c>
      <c r="D12" s="12">
        <v>50</v>
      </c>
      <c r="E12" s="12">
        <v>90</v>
      </c>
      <c r="F12" s="12">
        <v>11.96</v>
      </c>
      <c r="G12" s="12" t="s">
        <v>13</v>
      </c>
      <c r="H12" s="12">
        <v>364.32</v>
      </c>
      <c r="I12" s="12">
        <f t="shared" si="0"/>
        <v>4357.2672000000002</v>
      </c>
    </row>
    <row r="13" spans="1:12" ht="15.75">
      <c r="A13" s="10" t="s">
        <v>37</v>
      </c>
      <c r="B13" s="11" t="s">
        <v>54</v>
      </c>
      <c r="C13" s="12">
        <v>7.08</v>
      </c>
      <c r="D13" s="12">
        <v>50</v>
      </c>
      <c r="E13" s="12">
        <v>90</v>
      </c>
      <c r="F13" s="12">
        <v>19.940000000000001</v>
      </c>
      <c r="G13" s="12" t="s">
        <v>13</v>
      </c>
      <c r="H13" s="12">
        <v>756.83</v>
      </c>
      <c r="I13" s="12">
        <f t="shared" si="0"/>
        <v>15091.190200000001</v>
      </c>
    </row>
    <row r="14" spans="1:12" ht="17.25" customHeight="1">
      <c r="A14" s="10" t="s">
        <v>39</v>
      </c>
      <c r="B14" s="11" t="s">
        <v>55</v>
      </c>
      <c r="C14" s="12">
        <v>7.3</v>
      </c>
      <c r="D14" s="12">
        <v>50</v>
      </c>
      <c r="E14" s="12">
        <v>90</v>
      </c>
      <c r="F14" s="12">
        <v>15.81</v>
      </c>
      <c r="G14" s="12" t="s">
        <v>13</v>
      </c>
      <c r="H14" s="12">
        <v>482.26</v>
      </c>
      <c r="I14" s="12">
        <f t="shared" si="0"/>
        <v>7624.5306</v>
      </c>
    </row>
    <row r="15" spans="1:12" ht="17.25" customHeight="1">
      <c r="A15" s="10" t="s">
        <v>56</v>
      </c>
      <c r="B15" s="11" t="s">
        <v>42</v>
      </c>
      <c r="C15" s="12">
        <v>8.49</v>
      </c>
      <c r="D15" s="12">
        <v>50</v>
      </c>
      <c r="E15" s="12">
        <v>90</v>
      </c>
      <c r="F15" s="12">
        <v>11.04</v>
      </c>
      <c r="G15" s="12" t="s">
        <v>13</v>
      </c>
      <c r="H15" s="12">
        <v>167.7</v>
      </c>
      <c r="I15" s="12">
        <f t="shared" si="0"/>
        <v>1851.4079999999997</v>
      </c>
    </row>
    <row r="16" spans="1:12" s="21" customFormat="1" ht="23.25" customHeight="1">
      <c r="A16" s="17"/>
      <c r="B16" s="18"/>
      <c r="C16" s="59"/>
      <c r="D16" s="59"/>
      <c r="E16" s="59"/>
      <c r="F16" s="59"/>
      <c r="G16" s="59"/>
      <c r="H16" s="60"/>
      <c r="I16" s="20">
        <f>SUM(I5:I15)</f>
        <v>183954.52040000001</v>
      </c>
    </row>
    <row r="17" spans="1:9" s="21" customFormat="1" ht="23.25" customHeight="1">
      <c r="A17" s="25"/>
      <c r="B17" s="26"/>
      <c r="C17" s="27"/>
      <c r="D17" s="27"/>
      <c r="E17" s="27"/>
      <c r="F17" s="27"/>
      <c r="G17" s="27"/>
      <c r="H17" s="27"/>
      <c r="I17" s="28"/>
    </row>
    <row r="18" spans="1:9" ht="62.25" customHeight="1">
      <c r="B18" s="56" t="s">
        <v>57</v>
      </c>
      <c r="C18" s="56"/>
      <c r="D18" s="56"/>
      <c r="E18" s="56"/>
      <c r="F18" s="56"/>
      <c r="G18" s="56"/>
      <c r="H18" s="56"/>
      <c r="I18" s="56"/>
    </row>
    <row r="19" spans="1:9">
      <c r="H19" s="24"/>
    </row>
    <row r="22" spans="1:9" ht="15.75" customHeight="1"/>
  </sheetData>
  <mergeCells count="5">
    <mergeCell ref="A1:I1"/>
    <mergeCell ref="A2:I2"/>
    <mergeCell ref="A3:I3"/>
    <mergeCell ref="C16:H16"/>
    <mergeCell ref="B18:I18"/>
  </mergeCells>
  <pageMargins left="0.24"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dimension ref="A1:H23"/>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35.25" customHeight="1">
      <c r="A3" s="66" t="s">
        <v>250</v>
      </c>
      <c r="B3" s="67"/>
      <c r="C3" s="67"/>
      <c r="D3" s="67"/>
      <c r="E3" s="67"/>
      <c r="F3" s="68"/>
      <c r="G3" s="29"/>
      <c r="H3" s="29"/>
    </row>
    <row r="4" spans="1:8">
      <c r="A4" s="4" t="s">
        <v>3</v>
      </c>
      <c r="B4" s="4" t="s">
        <v>4</v>
      </c>
      <c r="C4" s="4" t="s">
        <v>45</v>
      </c>
      <c r="D4" s="4" t="s">
        <v>60</v>
      </c>
      <c r="E4" s="4" t="s">
        <v>61</v>
      </c>
      <c r="F4" s="4" t="s">
        <v>62</v>
      </c>
    </row>
    <row r="5" spans="1:8" ht="25.5">
      <c r="A5" s="6">
        <v>1</v>
      </c>
      <c r="B5" s="7" t="s">
        <v>63</v>
      </c>
      <c r="C5" s="9">
        <v>4</v>
      </c>
      <c r="D5" s="8" t="s">
        <v>10</v>
      </c>
      <c r="E5" s="8">
        <v>243.77</v>
      </c>
      <c r="F5" s="9">
        <f>E5*C5</f>
        <v>975.08</v>
      </c>
    </row>
    <row r="6" spans="1:8" ht="114.75">
      <c r="A6" s="10" t="s">
        <v>64</v>
      </c>
      <c r="B6" s="11" t="s">
        <v>15</v>
      </c>
      <c r="C6" s="12">
        <v>143.87</v>
      </c>
      <c r="D6" s="12" t="s">
        <v>13</v>
      </c>
      <c r="E6" s="12">
        <v>112.53</v>
      </c>
      <c r="F6" s="9">
        <f t="shared" ref="F6:F19" si="0">E6*C6</f>
        <v>16189.6911</v>
      </c>
    </row>
    <row r="7" spans="1:8" ht="89.25">
      <c r="A7" s="10" t="s">
        <v>65</v>
      </c>
      <c r="B7" s="13" t="s">
        <v>17</v>
      </c>
      <c r="C7" s="12">
        <v>7.08</v>
      </c>
      <c r="D7" s="12" t="s">
        <v>13</v>
      </c>
      <c r="E7" s="12">
        <v>228.47</v>
      </c>
      <c r="F7" s="9">
        <f t="shared" si="0"/>
        <v>1617.5676000000001</v>
      </c>
    </row>
    <row r="8" spans="1:8" ht="63.75">
      <c r="A8" s="10" t="s">
        <v>66</v>
      </c>
      <c r="B8" s="11" t="s">
        <v>19</v>
      </c>
      <c r="C8" s="12">
        <v>11.78</v>
      </c>
      <c r="D8" s="12" t="s">
        <v>13</v>
      </c>
      <c r="E8" s="12">
        <v>1191.77</v>
      </c>
      <c r="F8" s="9">
        <f t="shared" si="0"/>
        <v>14039.050599999999</v>
      </c>
    </row>
    <row r="9" spans="1:8" ht="102">
      <c r="A9" s="10" t="s">
        <v>67</v>
      </c>
      <c r="B9" s="11" t="s">
        <v>68</v>
      </c>
      <c r="C9" s="12">
        <v>16.52</v>
      </c>
      <c r="D9" s="12" t="s">
        <v>13</v>
      </c>
      <c r="E9" s="12">
        <v>5913.66</v>
      </c>
      <c r="F9" s="9">
        <f t="shared" si="0"/>
        <v>97693.663199999995</v>
      </c>
    </row>
    <row r="10" spans="1:8" ht="89.25">
      <c r="A10" s="10" t="s">
        <v>69</v>
      </c>
      <c r="B10" s="11" t="s">
        <v>251</v>
      </c>
      <c r="C10" s="12">
        <v>56.64</v>
      </c>
      <c r="D10" s="12" t="s">
        <v>13</v>
      </c>
      <c r="E10" s="12">
        <v>2788.17</v>
      </c>
      <c r="F10" s="9">
        <f t="shared" si="0"/>
        <v>157921.94880000001</v>
      </c>
    </row>
    <row r="11" spans="1:8" ht="63.75">
      <c r="A11" s="30" t="s">
        <v>70</v>
      </c>
      <c r="B11" s="11" t="s">
        <v>71</v>
      </c>
      <c r="C11" s="12">
        <v>189.71</v>
      </c>
      <c r="D11" s="12" t="s">
        <v>26</v>
      </c>
      <c r="E11" s="12">
        <v>259.29000000000002</v>
      </c>
      <c r="F11" s="9">
        <f t="shared" si="0"/>
        <v>49189.905900000005</v>
      </c>
    </row>
    <row r="12" spans="1:8" ht="89.25">
      <c r="A12" s="30" t="s">
        <v>120</v>
      </c>
      <c r="B12" s="11" t="s">
        <v>124</v>
      </c>
      <c r="C12" s="12">
        <v>21.24</v>
      </c>
      <c r="D12" s="12" t="s">
        <v>13</v>
      </c>
      <c r="E12" s="12">
        <v>6219.21</v>
      </c>
      <c r="F12" s="9">
        <f t="shared" si="0"/>
        <v>132096.02039999998</v>
      </c>
    </row>
    <row r="13" spans="1:8" ht="89.25">
      <c r="A13" s="30" t="s">
        <v>215</v>
      </c>
      <c r="B13" s="11" t="s">
        <v>30</v>
      </c>
      <c r="C13" s="45">
        <v>3</v>
      </c>
      <c r="D13" s="12" t="s">
        <v>31</v>
      </c>
      <c r="E13" s="12">
        <v>53433.91</v>
      </c>
      <c r="F13" s="9">
        <f t="shared" si="0"/>
        <v>160301.73000000001</v>
      </c>
    </row>
    <row r="14" spans="1:8" ht="18.75">
      <c r="A14" s="10">
        <v>10</v>
      </c>
      <c r="B14" s="31" t="s">
        <v>72</v>
      </c>
      <c r="C14" s="12"/>
      <c r="D14" s="12"/>
      <c r="E14" s="12"/>
      <c r="F14" s="9"/>
    </row>
    <row r="15" spans="1:8" ht="15.75" customHeight="1">
      <c r="A15" s="10" t="s">
        <v>33</v>
      </c>
      <c r="B15" s="11" t="s">
        <v>126</v>
      </c>
      <c r="C15" s="12">
        <v>7.08</v>
      </c>
      <c r="D15" s="12" t="s">
        <v>13</v>
      </c>
      <c r="E15" s="12">
        <v>364.32</v>
      </c>
      <c r="F15" s="9">
        <f t="shared" si="0"/>
        <v>2579.3856000000001</v>
      </c>
    </row>
    <row r="16" spans="1:8" ht="15.75" customHeight="1">
      <c r="A16" s="10" t="s">
        <v>37</v>
      </c>
      <c r="B16" s="11" t="s">
        <v>127</v>
      </c>
      <c r="C16" s="12">
        <v>42.073999999999998</v>
      </c>
      <c r="D16" s="12" t="s">
        <v>13</v>
      </c>
      <c r="E16" s="12">
        <v>788.13</v>
      </c>
      <c r="F16" s="9">
        <f t="shared" si="0"/>
        <v>33159.781620000002</v>
      </c>
    </row>
    <row r="17" spans="1:6" ht="15.75">
      <c r="A17" s="10" t="s">
        <v>39</v>
      </c>
      <c r="B17" s="11" t="s">
        <v>252</v>
      </c>
      <c r="C17" s="12">
        <v>68.42</v>
      </c>
      <c r="D17" s="12" t="s">
        <v>13</v>
      </c>
      <c r="E17" s="12">
        <v>756.83</v>
      </c>
      <c r="F17" s="9">
        <f t="shared" si="0"/>
        <v>51782.308600000004</v>
      </c>
    </row>
    <row r="18" spans="1:6" ht="15.75">
      <c r="A18" s="10" t="s">
        <v>41</v>
      </c>
      <c r="B18" s="11" t="s">
        <v>129</v>
      </c>
      <c r="C18" s="12">
        <v>33.107999999999997</v>
      </c>
      <c r="D18" s="12" t="s">
        <v>13</v>
      </c>
      <c r="E18" s="12">
        <v>482.26</v>
      </c>
      <c r="F18" s="9">
        <f t="shared" si="0"/>
        <v>15966.664079999999</v>
      </c>
    </row>
    <row r="19" spans="1:6" ht="15.75">
      <c r="A19" s="10" t="s">
        <v>233</v>
      </c>
      <c r="B19" s="11" t="s">
        <v>42</v>
      </c>
      <c r="C19" s="12">
        <v>143.87</v>
      </c>
      <c r="D19" s="12" t="s">
        <v>13</v>
      </c>
      <c r="E19" s="12">
        <v>167.71</v>
      </c>
      <c r="F19" s="9">
        <f t="shared" si="0"/>
        <v>24128.437700000002</v>
      </c>
    </row>
    <row r="20" spans="1:6">
      <c r="A20" s="36"/>
      <c r="B20" s="69" t="s">
        <v>221</v>
      </c>
      <c r="C20" s="70"/>
      <c r="D20" s="70"/>
      <c r="E20" s="71"/>
      <c r="F20" s="33">
        <f>SUM(F5:F19)</f>
        <v>757641.23520000011</v>
      </c>
    </row>
    <row r="23" spans="1:6" ht="50.25" customHeight="1">
      <c r="B23" s="56" t="s">
        <v>157</v>
      </c>
      <c r="C23" s="56"/>
      <c r="D23" s="56"/>
      <c r="E23" s="56"/>
      <c r="F23" s="56"/>
    </row>
  </sheetData>
  <mergeCells count="5">
    <mergeCell ref="A1:F1"/>
    <mergeCell ref="A2:F2"/>
    <mergeCell ref="A3:F3"/>
    <mergeCell ref="B20:E20"/>
    <mergeCell ref="B23:F23"/>
  </mergeCells>
  <pageMargins left="0.24" right="0.15" top="0.53"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dimension ref="A1:L22"/>
  <sheetViews>
    <sheetView workbookViewId="0">
      <selection activeCell="A3" sqref="A3:J3"/>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50" t="s">
        <v>0</v>
      </c>
      <c r="B1" s="51"/>
      <c r="C1" s="51"/>
      <c r="D1" s="51"/>
      <c r="E1" s="51"/>
      <c r="F1" s="51"/>
      <c r="G1" s="51"/>
      <c r="H1" s="51"/>
      <c r="I1" s="51"/>
      <c r="J1" s="51"/>
      <c r="K1" s="2"/>
      <c r="L1" s="2"/>
    </row>
    <row r="2" spans="1:12" ht="18.75">
      <c r="A2" s="52" t="s">
        <v>1</v>
      </c>
      <c r="B2" s="53"/>
      <c r="C2" s="53"/>
      <c r="D2" s="53"/>
      <c r="E2" s="53"/>
      <c r="F2" s="53"/>
      <c r="G2" s="53"/>
      <c r="H2" s="53"/>
      <c r="I2" s="53"/>
      <c r="J2" s="53"/>
      <c r="K2" s="2"/>
      <c r="L2" s="2"/>
    </row>
    <row r="3" spans="1:12" ht="36.75" customHeight="1">
      <c r="A3" s="54" t="s">
        <v>122</v>
      </c>
      <c r="B3" s="54"/>
      <c r="C3" s="54"/>
      <c r="D3" s="54"/>
      <c r="E3" s="54"/>
      <c r="F3" s="54"/>
      <c r="G3" s="54"/>
      <c r="H3" s="54"/>
      <c r="I3" s="54"/>
      <c r="J3" s="54"/>
      <c r="K3" s="29"/>
      <c r="L3" s="29"/>
    </row>
    <row r="4" spans="1:12">
      <c r="A4" s="4" t="s">
        <v>3</v>
      </c>
      <c r="B4" s="4" t="s">
        <v>4</v>
      </c>
      <c r="C4" s="4" t="s">
        <v>45</v>
      </c>
      <c r="D4" s="4"/>
      <c r="E4" s="4">
        <v>1</v>
      </c>
      <c r="F4" s="4">
        <v>2</v>
      </c>
      <c r="G4" s="4" t="s">
        <v>59</v>
      </c>
      <c r="H4" s="4" t="s">
        <v>60</v>
      </c>
      <c r="I4" s="4" t="s">
        <v>61</v>
      </c>
      <c r="J4" s="4" t="s">
        <v>62</v>
      </c>
    </row>
    <row r="5" spans="1:12" ht="114.75">
      <c r="A5" s="10" t="s">
        <v>47</v>
      </c>
      <c r="B5" s="11" t="s">
        <v>15</v>
      </c>
      <c r="C5" s="9">
        <v>34.159999999999997</v>
      </c>
      <c r="D5" s="9">
        <v>29.31</v>
      </c>
      <c r="E5" s="9">
        <v>9.07</v>
      </c>
      <c r="F5" s="9">
        <v>5.75</v>
      </c>
      <c r="G5" s="9">
        <v>71.33</v>
      </c>
      <c r="H5" s="12" t="s">
        <v>13</v>
      </c>
      <c r="I5" s="12">
        <v>112.53</v>
      </c>
      <c r="J5" s="9">
        <f t="shared" ref="J5:J18" si="0">I5*G5</f>
        <v>8026.7649000000001</v>
      </c>
    </row>
    <row r="6" spans="1:12" ht="89.25">
      <c r="A6" s="10" t="s">
        <v>48</v>
      </c>
      <c r="B6" s="13" t="s">
        <v>17</v>
      </c>
      <c r="C6" s="9">
        <v>12.75</v>
      </c>
      <c r="D6" s="9">
        <v>10.63</v>
      </c>
      <c r="E6" s="9">
        <v>0.56999999999999995</v>
      </c>
      <c r="F6" s="9">
        <v>0.46</v>
      </c>
      <c r="G6" s="9">
        <v>6.9</v>
      </c>
      <c r="H6" s="12" t="s">
        <v>13</v>
      </c>
      <c r="I6" s="12">
        <v>228.47</v>
      </c>
      <c r="J6" s="9">
        <f t="shared" si="0"/>
        <v>1576.443</v>
      </c>
    </row>
    <row r="7" spans="1:12" ht="63.75">
      <c r="A7" s="10" t="s">
        <v>49</v>
      </c>
      <c r="B7" s="11" t="s">
        <v>19</v>
      </c>
      <c r="C7" s="9">
        <v>21.42</v>
      </c>
      <c r="D7" s="9">
        <v>17.850000000000001</v>
      </c>
      <c r="E7" s="9">
        <v>0.96</v>
      </c>
      <c r="F7" s="9">
        <v>0.77</v>
      </c>
      <c r="G7" s="37">
        <v>11.505000000000001</v>
      </c>
      <c r="H7" s="12" t="s">
        <v>13</v>
      </c>
      <c r="I7" s="12">
        <v>1191.77</v>
      </c>
      <c r="J7" s="9">
        <f t="shared" si="0"/>
        <v>13711.31385</v>
      </c>
    </row>
    <row r="8" spans="1:12" ht="102">
      <c r="A8" s="10" t="s">
        <v>123</v>
      </c>
      <c r="B8" s="11" t="s">
        <v>68</v>
      </c>
      <c r="C8" s="9"/>
      <c r="D8" s="9">
        <v>15</v>
      </c>
      <c r="E8" s="9">
        <v>3.9</v>
      </c>
      <c r="F8" s="9">
        <v>2.7</v>
      </c>
      <c r="G8" s="37">
        <v>9.7349999999999994</v>
      </c>
      <c r="H8" s="12" t="s">
        <v>13</v>
      </c>
      <c r="I8" s="12">
        <v>5913.66</v>
      </c>
      <c r="J8" s="9">
        <f t="shared" si="0"/>
        <v>57569.480099999993</v>
      </c>
    </row>
    <row r="9" spans="1:12" ht="89.25">
      <c r="A9" s="10" t="s">
        <v>112</v>
      </c>
      <c r="B9" s="11" t="s">
        <v>23</v>
      </c>
      <c r="C9" s="9"/>
      <c r="D9" s="9"/>
      <c r="E9" s="9"/>
      <c r="F9" s="9"/>
      <c r="G9" s="37">
        <v>25.488</v>
      </c>
      <c r="H9" s="12" t="s">
        <v>13</v>
      </c>
      <c r="I9" s="12">
        <v>2788.17</v>
      </c>
      <c r="J9" s="9">
        <f t="shared" si="0"/>
        <v>71064.876959999994</v>
      </c>
    </row>
    <row r="10" spans="1:12" ht="63.75">
      <c r="A10" s="30" t="s">
        <v>113</v>
      </c>
      <c r="B10" s="11" t="s">
        <v>71</v>
      </c>
      <c r="C10" s="9">
        <v>91.15</v>
      </c>
      <c r="D10" s="12" t="s">
        <v>26</v>
      </c>
      <c r="E10" s="12">
        <v>259.29000000000002</v>
      </c>
      <c r="F10" s="9">
        <f t="shared" ref="F10" si="1">E10*C10</f>
        <v>23634.283500000005</v>
      </c>
      <c r="G10" s="9">
        <v>76.58</v>
      </c>
      <c r="H10" s="12" t="s">
        <v>26</v>
      </c>
      <c r="I10" s="12">
        <v>259.29000000000002</v>
      </c>
      <c r="J10" s="9">
        <f t="shared" si="0"/>
        <v>19856.428200000002</v>
      </c>
    </row>
    <row r="11" spans="1:12" ht="89.25">
      <c r="A11" s="30" t="s">
        <v>114</v>
      </c>
      <c r="B11" s="11" t="s">
        <v>124</v>
      </c>
      <c r="C11" s="9"/>
      <c r="D11" s="9">
        <v>21.25</v>
      </c>
      <c r="E11" s="9">
        <v>1.52</v>
      </c>
      <c r="F11" s="9">
        <v>1.22</v>
      </c>
      <c r="G11" s="9">
        <v>12.744</v>
      </c>
      <c r="H11" s="12" t="s">
        <v>13</v>
      </c>
      <c r="I11" s="12">
        <v>6219.21</v>
      </c>
      <c r="J11" s="9">
        <f t="shared" si="0"/>
        <v>79257.612240000002</v>
      </c>
    </row>
    <row r="12" spans="1:12" ht="89.25">
      <c r="A12" s="30" t="s">
        <v>125</v>
      </c>
      <c r="B12" s="11" t="s">
        <v>30</v>
      </c>
      <c r="C12" s="9"/>
      <c r="D12" s="9">
        <v>2.25</v>
      </c>
      <c r="E12" s="9">
        <v>0.56999999999999995</v>
      </c>
      <c r="F12" s="9">
        <v>0.42</v>
      </c>
      <c r="G12" s="9">
        <v>1.35</v>
      </c>
      <c r="H12" s="12" t="s">
        <v>31</v>
      </c>
      <c r="I12" s="12">
        <v>53433.91</v>
      </c>
      <c r="J12" s="9">
        <f t="shared" si="0"/>
        <v>72135.778500000015</v>
      </c>
    </row>
    <row r="13" spans="1:12" ht="18.75">
      <c r="A13" s="10">
        <v>9</v>
      </c>
      <c r="B13" s="31" t="s">
        <v>72</v>
      </c>
      <c r="C13" s="9"/>
      <c r="D13" s="9"/>
      <c r="E13" s="9"/>
      <c r="F13" s="9"/>
      <c r="G13" s="9"/>
      <c r="H13" s="12"/>
      <c r="I13" s="12"/>
      <c r="J13" s="9"/>
    </row>
    <row r="14" spans="1:12" ht="15.75" customHeight="1">
      <c r="A14" s="10" t="s">
        <v>33</v>
      </c>
      <c r="B14" s="11" t="s">
        <v>126</v>
      </c>
      <c r="C14" s="9">
        <v>12.75</v>
      </c>
      <c r="D14" s="9">
        <v>10.63</v>
      </c>
      <c r="E14" s="9">
        <v>0.56999999999999995</v>
      </c>
      <c r="F14" s="9">
        <v>0.46</v>
      </c>
      <c r="G14" s="9">
        <v>6.9</v>
      </c>
      <c r="H14" s="12" t="s">
        <v>13</v>
      </c>
      <c r="I14" s="12">
        <v>364.32</v>
      </c>
      <c r="J14" s="9">
        <f t="shared" si="0"/>
        <v>2513.808</v>
      </c>
    </row>
    <row r="15" spans="1:12" ht="15.75" customHeight="1">
      <c r="A15" s="10" t="s">
        <v>35</v>
      </c>
      <c r="B15" s="11" t="s">
        <v>127</v>
      </c>
      <c r="C15" s="9">
        <v>29.16</v>
      </c>
      <c r="D15" s="9">
        <v>33.58</v>
      </c>
      <c r="E15" s="9">
        <v>2.3199999999999998</v>
      </c>
      <c r="F15" s="9">
        <v>1.7</v>
      </c>
      <c r="G15" s="9">
        <v>25.22</v>
      </c>
      <c r="H15" s="12" t="s">
        <v>13</v>
      </c>
      <c r="I15" s="12">
        <v>788.13</v>
      </c>
      <c r="J15" s="9">
        <f t="shared" si="0"/>
        <v>19876.638599999998</v>
      </c>
    </row>
    <row r="16" spans="1:12" ht="15.75" customHeight="1">
      <c r="A16" s="10" t="s">
        <v>37</v>
      </c>
      <c r="B16" s="11" t="s">
        <v>128</v>
      </c>
      <c r="C16" s="9">
        <v>21.42</v>
      </c>
      <c r="D16" s="9">
        <v>56.1</v>
      </c>
      <c r="E16" s="9">
        <v>1</v>
      </c>
      <c r="F16" s="9">
        <v>0.8</v>
      </c>
      <c r="G16" s="37">
        <v>36.993000000000002</v>
      </c>
      <c r="H16" s="12" t="s">
        <v>13</v>
      </c>
      <c r="I16" s="12">
        <v>756.83</v>
      </c>
      <c r="J16" s="9">
        <f t="shared" si="0"/>
        <v>27997.412190000003</v>
      </c>
    </row>
    <row r="17" spans="1:10" ht="15.75">
      <c r="A17" s="10" t="s">
        <v>39</v>
      </c>
      <c r="B17" s="11" t="s">
        <v>129</v>
      </c>
      <c r="C17" s="9">
        <v>58.32</v>
      </c>
      <c r="D17" s="9">
        <v>31.72</v>
      </c>
      <c r="E17" s="9">
        <v>4.6399999999999997</v>
      </c>
      <c r="F17" s="9">
        <v>3.4</v>
      </c>
      <c r="G17" s="9">
        <v>19.72</v>
      </c>
      <c r="H17" s="12" t="s">
        <v>13</v>
      </c>
      <c r="I17" s="12">
        <v>482.26</v>
      </c>
      <c r="J17" s="9">
        <f t="shared" si="0"/>
        <v>9510.1671999999999</v>
      </c>
    </row>
    <row r="18" spans="1:10" ht="15.75">
      <c r="A18" s="10" t="s">
        <v>41</v>
      </c>
      <c r="B18" s="11" t="s">
        <v>42</v>
      </c>
      <c r="C18" s="9">
        <v>34.159999999999997</v>
      </c>
      <c r="D18" s="9">
        <v>46.3</v>
      </c>
      <c r="E18" s="9">
        <v>9.07</v>
      </c>
      <c r="F18" s="9">
        <v>5.75</v>
      </c>
      <c r="G18" s="9">
        <v>71.33</v>
      </c>
      <c r="H18" s="12" t="s">
        <v>13</v>
      </c>
      <c r="I18" s="12">
        <v>167.7</v>
      </c>
      <c r="J18" s="9">
        <f t="shared" si="0"/>
        <v>11962.040999999999</v>
      </c>
    </row>
    <row r="19" spans="1:10">
      <c r="A19" s="32"/>
      <c r="B19" s="55"/>
      <c r="C19" s="55"/>
      <c r="D19" s="55"/>
      <c r="E19" s="55"/>
      <c r="F19" s="55"/>
      <c r="G19" s="55"/>
      <c r="H19" s="55"/>
      <c r="I19" s="55"/>
      <c r="J19" s="33">
        <f>SUM(J5:J18)</f>
        <v>395058.76474000007</v>
      </c>
    </row>
    <row r="20" spans="1:10">
      <c r="A20" s="21"/>
      <c r="B20" s="34"/>
      <c r="C20" s="34"/>
      <c r="D20" s="34"/>
      <c r="E20" s="34"/>
      <c r="F20" s="34"/>
      <c r="G20" s="34"/>
      <c r="H20" s="34"/>
      <c r="I20" s="34"/>
      <c r="J20" s="35"/>
    </row>
    <row r="21" spans="1:10">
      <c r="A21" s="21"/>
      <c r="B21" s="34"/>
      <c r="C21" s="34"/>
      <c r="D21" s="34"/>
      <c r="E21" s="34"/>
      <c r="F21" s="34"/>
      <c r="G21" s="34"/>
      <c r="H21" s="34"/>
      <c r="I21" s="34"/>
      <c r="J21" s="35"/>
    </row>
    <row r="22" spans="1:10" ht="50.25" customHeight="1">
      <c r="B22" s="56" t="s">
        <v>43</v>
      </c>
      <c r="C22" s="56"/>
      <c r="D22" s="56"/>
      <c r="E22" s="56"/>
      <c r="F22" s="56"/>
      <c r="G22" s="56"/>
      <c r="H22" s="56"/>
      <c r="I22" s="56"/>
      <c r="J22" s="56"/>
    </row>
  </sheetData>
  <mergeCells count="5">
    <mergeCell ref="A1:J1"/>
    <mergeCell ref="A2:J2"/>
    <mergeCell ref="A3:J3"/>
    <mergeCell ref="B19:I19"/>
    <mergeCell ref="B22:J22"/>
  </mergeCells>
  <pageMargins left="0.28000000000000003" right="0.26" top="0.45" bottom="0.75" header="0.3" footer="0.3"/>
  <pageSetup paperSize="9" orientation="portrait" verticalDpi="0" r:id="rId1"/>
</worksheet>
</file>

<file path=xl/worksheets/sheet17.xml><?xml version="1.0" encoding="utf-8"?>
<worksheet xmlns="http://schemas.openxmlformats.org/spreadsheetml/2006/main" xmlns:r="http://schemas.openxmlformats.org/officeDocument/2006/relationships">
  <dimension ref="A1:P31"/>
  <sheetViews>
    <sheetView topLeftCell="A13" workbookViewId="0">
      <selection activeCell="B6" sqref="B6"/>
    </sheetView>
  </sheetViews>
  <sheetFormatPr defaultRowHeight="15"/>
  <cols>
    <col min="1" max="1" width="7.7109375" customWidth="1"/>
    <col min="2" max="2" width="37.7109375" customWidth="1"/>
    <col min="3" max="6" width="11.5703125" hidden="1" customWidth="1"/>
    <col min="7" max="7" width="9.5703125" hidden="1" customWidth="1"/>
    <col min="8" max="8" width="9.5703125" customWidth="1"/>
    <col min="9" max="9" width="7.42578125" customWidth="1"/>
    <col min="10" max="10" width="9.7109375" customWidth="1"/>
    <col min="11" max="11" width="13.42578125" customWidth="1"/>
  </cols>
  <sheetData>
    <row r="1" spans="1:14" ht="21">
      <c r="A1" s="62" t="s">
        <v>0</v>
      </c>
      <c r="B1" s="62"/>
      <c r="C1" s="62"/>
      <c r="D1" s="62"/>
      <c r="E1" s="62"/>
      <c r="F1" s="62"/>
      <c r="G1" s="62"/>
      <c r="H1" s="62"/>
      <c r="I1" s="62"/>
      <c r="J1" s="62"/>
      <c r="K1" s="62"/>
      <c r="L1" s="1"/>
      <c r="M1" s="1"/>
      <c r="N1" s="1"/>
    </row>
    <row r="2" spans="1:14" ht="18.75">
      <c r="A2" s="57" t="s">
        <v>1</v>
      </c>
      <c r="B2" s="57"/>
      <c r="C2" s="57"/>
      <c r="D2" s="57"/>
      <c r="E2" s="57"/>
      <c r="F2" s="57"/>
      <c r="G2" s="57"/>
      <c r="H2" s="57"/>
      <c r="I2" s="57"/>
      <c r="J2" s="57"/>
      <c r="K2" s="57"/>
      <c r="L2" s="2"/>
      <c r="M2" s="2"/>
      <c r="N2" s="2"/>
    </row>
    <row r="3" spans="1:14" ht="39" customHeight="1">
      <c r="A3" s="63" t="s">
        <v>206</v>
      </c>
      <c r="B3" s="64"/>
      <c r="C3" s="64"/>
      <c r="D3" s="64"/>
      <c r="E3" s="64"/>
      <c r="F3" s="64"/>
      <c r="G3" s="64"/>
      <c r="H3" s="64"/>
      <c r="I3" s="64"/>
      <c r="J3" s="64"/>
      <c r="K3" s="64"/>
      <c r="L3" s="3"/>
      <c r="M3" s="3"/>
    </row>
    <row r="4" spans="1:14">
      <c r="A4" s="4" t="s">
        <v>3</v>
      </c>
      <c r="B4" s="4" t="s">
        <v>4</v>
      </c>
      <c r="C4" s="4">
        <v>1</v>
      </c>
      <c r="D4" s="4">
        <v>2</v>
      </c>
      <c r="E4" s="4">
        <v>3</v>
      </c>
      <c r="F4" s="4"/>
      <c r="G4" s="5" t="s">
        <v>5</v>
      </c>
      <c r="H4" s="5" t="s">
        <v>59</v>
      </c>
      <c r="I4" s="5" t="s">
        <v>6</v>
      </c>
      <c r="J4" s="5" t="s">
        <v>7</v>
      </c>
      <c r="K4" s="5" t="s">
        <v>8</v>
      </c>
    </row>
    <row r="5" spans="1:14" ht="38.25">
      <c r="A5" s="6">
        <v>1</v>
      </c>
      <c r="B5" s="7" t="s">
        <v>9</v>
      </c>
      <c r="C5" s="8">
        <v>5</v>
      </c>
      <c r="D5" s="8">
        <v>5</v>
      </c>
      <c r="E5" s="8">
        <v>5</v>
      </c>
      <c r="F5" s="8">
        <v>3</v>
      </c>
      <c r="G5" s="9">
        <v>3</v>
      </c>
      <c r="H5" s="9">
        <f>G5+F5</f>
        <v>6</v>
      </c>
      <c r="I5" s="8" t="s">
        <v>10</v>
      </c>
      <c r="J5" s="8">
        <v>243.77</v>
      </c>
      <c r="K5" s="9">
        <f>J5*H5</f>
        <v>1462.6200000000001</v>
      </c>
    </row>
    <row r="6" spans="1:14" ht="38.25">
      <c r="A6" s="10" t="s">
        <v>79</v>
      </c>
      <c r="B6" s="11" t="s">
        <v>80</v>
      </c>
      <c r="C6" s="12"/>
      <c r="D6" s="12"/>
      <c r="E6" s="12"/>
      <c r="F6" s="12"/>
      <c r="G6" s="9">
        <v>8.5</v>
      </c>
      <c r="H6" s="9">
        <f t="shared" ref="H6:H22" si="0">G6+F6</f>
        <v>8.5</v>
      </c>
      <c r="I6" s="12" t="s">
        <v>13</v>
      </c>
      <c r="J6" s="8">
        <v>364.24</v>
      </c>
      <c r="K6" s="9">
        <f t="shared" ref="K6:K22" si="1">J6*H6</f>
        <v>3096.04</v>
      </c>
    </row>
    <row r="7" spans="1:14" ht="63.75">
      <c r="A7" s="10" t="s">
        <v>81</v>
      </c>
      <c r="B7" s="11" t="s">
        <v>12</v>
      </c>
      <c r="C7" s="12">
        <v>0.71</v>
      </c>
      <c r="D7" s="12">
        <v>3.79</v>
      </c>
      <c r="E7" s="12"/>
      <c r="F7" s="12">
        <v>4.25</v>
      </c>
      <c r="G7" s="9">
        <v>2.66</v>
      </c>
      <c r="H7" s="9">
        <f t="shared" si="0"/>
        <v>6.91</v>
      </c>
      <c r="I7" s="12" t="s">
        <v>13</v>
      </c>
      <c r="J7" s="8">
        <v>536.42999999999995</v>
      </c>
      <c r="K7" s="9">
        <f t="shared" si="1"/>
        <v>3706.7312999999999</v>
      </c>
    </row>
    <row r="8" spans="1:14" ht="38.25">
      <c r="A8" s="10" t="s">
        <v>82</v>
      </c>
      <c r="B8" s="11" t="s">
        <v>83</v>
      </c>
      <c r="C8" s="36"/>
      <c r="D8" s="36"/>
      <c r="E8" s="36"/>
      <c r="F8" s="36"/>
      <c r="G8" s="9">
        <v>6.37</v>
      </c>
      <c r="H8" s="9">
        <f t="shared" si="0"/>
        <v>6.37</v>
      </c>
      <c r="I8" s="9" t="s">
        <v>13</v>
      </c>
      <c r="J8" s="9">
        <v>1340.2</v>
      </c>
      <c r="K8" s="9">
        <f t="shared" si="1"/>
        <v>8537.0740000000005</v>
      </c>
    </row>
    <row r="9" spans="1:14" ht="127.5">
      <c r="A9" s="10" t="s">
        <v>84</v>
      </c>
      <c r="B9" s="11" t="s">
        <v>15</v>
      </c>
      <c r="C9" s="12">
        <v>76.05</v>
      </c>
      <c r="D9" s="12">
        <v>76.58</v>
      </c>
      <c r="E9" s="12">
        <v>42.49</v>
      </c>
      <c r="F9" s="12">
        <v>53.53</v>
      </c>
      <c r="G9" s="9">
        <v>36.26</v>
      </c>
      <c r="H9" s="9">
        <f t="shared" si="0"/>
        <v>89.789999999999992</v>
      </c>
      <c r="I9" s="12" t="s">
        <v>13</v>
      </c>
      <c r="J9" s="12">
        <v>112.53</v>
      </c>
      <c r="K9" s="9">
        <f t="shared" si="1"/>
        <v>10104.0687</v>
      </c>
    </row>
    <row r="10" spans="1:14" ht="102">
      <c r="A10" s="10" t="s">
        <v>85</v>
      </c>
      <c r="B10" s="13" t="s">
        <v>17</v>
      </c>
      <c r="C10" s="12">
        <v>22.66</v>
      </c>
      <c r="D10" s="12">
        <v>26.34</v>
      </c>
      <c r="E10" s="12">
        <v>3.55</v>
      </c>
      <c r="F10" s="12">
        <v>5.85</v>
      </c>
      <c r="G10" s="9">
        <v>6.2</v>
      </c>
      <c r="H10" s="9">
        <f t="shared" si="0"/>
        <v>12.05</v>
      </c>
      <c r="I10" s="12" t="s">
        <v>13</v>
      </c>
      <c r="J10" s="12">
        <v>228.47</v>
      </c>
      <c r="K10" s="9">
        <f t="shared" si="1"/>
        <v>2753.0635000000002</v>
      </c>
    </row>
    <row r="11" spans="1:14" ht="76.5">
      <c r="A11" s="10" t="s">
        <v>86</v>
      </c>
      <c r="B11" s="11" t="s">
        <v>19</v>
      </c>
      <c r="C11" s="12">
        <v>38.07</v>
      </c>
      <c r="D11" s="12">
        <v>42.35</v>
      </c>
      <c r="E11" s="12">
        <v>5.95</v>
      </c>
      <c r="F11" s="12">
        <v>8.93</v>
      </c>
      <c r="G11" s="9">
        <v>10.41</v>
      </c>
      <c r="H11" s="9">
        <f t="shared" si="0"/>
        <v>19.34</v>
      </c>
      <c r="I11" s="12" t="s">
        <v>13</v>
      </c>
      <c r="J11" s="12">
        <v>1191.77</v>
      </c>
      <c r="K11" s="9">
        <f t="shared" si="1"/>
        <v>23048.8318</v>
      </c>
    </row>
    <row r="12" spans="1:14" ht="127.5">
      <c r="A12" s="10" t="s">
        <v>87</v>
      </c>
      <c r="B12" s="11" t="s">
        <v>21</v>
      </c>
      <c r="C12" s="12">
        <v>6.8</v>
      </c>
      <c r="D12" s="12"/>
      <c r="E12" s="12">
        <v>37.17</v>
      </c>
      <c r="F12" s="12">
        <v>7.5</v>
      </c>
      <c r="G12" s="9">
        <v>8.6999999999999993</v>
      </c>
      <c r="H12" s="9">
        <f t="shared" si="0"/>
        <v>16.2</v>
      </c>
      <c r="I12" s="12" t="s">
        <v>13</v>
      </c>
      <c r="J12" s="12">
        <v>5913.66</v>
      </c>
      <c r="K12" s="9">
        <f t="shared" si="1"/>
        <v>95801.291999999987</v>
      </c>
    </row>
    <row r="13" spans="1:14" ht="102">
      <c r="A13" s="10" t="s">
        <v>207</v>
      </c>
      <c r="B13" s="11" t="s">
        <v>23</v>
      </c>
      <c r="C13" s="12">
        <v>6.8</v>
      </c>
      <c r="D13" s="12"/>
      <c r="E13" s="12">
        <v>37.17</v>
      </c>
      <c r="F13" s="12">
        <v>19.12</v>
      </c>
      <c r="G13" s="9">
        <v>22.3</v>
      </c>
      <c r="H13" s="9">
        <f t="shared" si="0"/>
        <v>41.42</v>
      </c>
      <c r="I13" s="12" t="s">
        <v>13</v>
      </c>
      <c r="J13" s="12">
        <v>2788.17</v>
      </c>
      <c r="K13" s="9">
        <f t="shared" si="1"/>
        <v>115486.00140000001</v>
      </c>
    </row>
    <row r="14" spans="1:14" ht="76.5">
      <c r="A14" s="10" t="s">
        <v>208</v>
      </c>
      <c r="B14" s="11" t="s">
        <v>25</v>
      </c>
      <c r="C14" s="12"/>
      <c r="D14" s="12"/>
      <c r="E14" s="12"/>
      <c r="F14" s="12">
        <v>158.1</v>
      </c>
      <c r="G14" s="9">
        <v>184.4</v>
      </c>
      <c r="H14" s="9">
        <f t="shared" si="0"/>
        <v>342.5</v>
      </c>
      <c r="I14" s="12" t="s">
        <v>26</v>
      </c>
      <c r="J14" s="12">
        <v>259.29000000000002</v>
      </c>
      <c r="K14" s="9">
        <f t="shared" si="1"/>
        <v>88806.825000000012</v>
      </c>
    </row>
    <row r="15" spans="1:14" ht="114.75">
      <c r="A15" s="10" t="s">
        <v>209</v>
      </c>
      <c r="B15" s="11" t="s">
        <v>28</v>
      </c>
      <c r="C15" s="12">
        <v>5.63</v>
      </c>
      <c r="D15" s="12"/>
      <c r="E15" s="12"/>
      <c r="F15" s="12">
        <v>1.9</v>
      </c>
      <c r="G15" s="9">
        <v>2.37</v>
      </c>
      <c r="H15" s="9">
        <f t="shared" si="0"/>
        <v>4.2699999999999996</v>
      </c>
      <c r="I15" s="12" t="s">
        <v>13</v>
      </c>
      <c r="J15" s="12">
        <v>6219.21</v>
      </c>
      <c r="K15" s="9">
        <f t="shared" si="1"/>
        <v>26556.026699999999</v>
      </c>
    </row>
    <row r="16" spans="1:14" ht="102">
      <c r="A16" s="10" t="s">
        <v>94</v>
      </c>
      <c r="B16" s="11" t="s">
        <v>30</v>
      </c>
      <c r="C16" s="12">
        <v>0.69599999999999995</v>
      </c>
      <c r="D16" s="12">
        <v>1.39</v>
      </c>
      <c r="E16" s="12"/>
      <c r="F16" s="12">
        <v>0.22109999999999999</v>
      </c>
      <c r="G16" s="14">
        <v>0.2094</v>
      </c>
      <c r="H16" s="9">
        <f t="shared" si="0"/>
        <v>0.43049999999999999</v>
      </c>
      <c r="I16" s="12" t="s">
        <v>31</v>
      </c>
      <c r="J16" s="12">
        <v>53433.91</v>
      </c>
      <c r="K16" s="9">
        <f t="shared" si="1"/>
        <v>23003.298255000002</v>
      </c>
    </row>
    <row r="17" spans="1:16">
      <c r="A17" s="10">
        <v>13</v>
      </c>
      <c r="B17" s="15" t="s">
        <v>32</v>
      </c>
      <c r="C17" s="16"/>
      <c r="D17" s="16"/>
      <c r="E17" s="16"/>
      <c r="F17" s="16"/>
      <c r="G17" s="9"/>
      <c r="H17" s="9"/>
      <c r="I17" s="12"/>
      <c r="J17" s="12"/>
      <c r="K17" s="9"/>
    </row>
    <row r="18" spans="1:16" ht="15.75">
      <c r="A18" s="10" t="s">
        <v>33</v>
      </c>
      <c r="B18" s="11" t="s">
        <v>34</v>
      </c>
      <c r="C18" s="12">
        <v>22.66</v>
      </c>
      <c r="D18" s="12">
        <v>26.34</v>
      </c>
      <c r="E18" s="12">
        <v>3.55</v>
      </c>
      <c r="F18" s="12">
        <v>5.85</v>
      </c>
      <c r="G18" s="9">
        <v>6.2</v>
      </c>
      <c r="H18" s="9">
        <f t="shared" si="0"/>
        <v>12.05</v>
      </c>
      <c r="I18" s="12" t="s">
        <v>13</v>
      </c>
      <c r="J18" s="12">
        <v>377.8</v>
      </c>
      <c r="K18" s="9">
        <f t="shared" si="1"/>
        <v>4552.4900000000007</v>
      </c>
    </row>
    <row r="19" spans="1:16" ht="15.75">
      <c r="A19" s="10" t="s">
        <v>35</v>
      </c>
      <c r="B19" s="11" t="s">
        <v>36</v>
      </c>
      <c r="C19" s="12">
        <v>6.9145000000000003</v>
      </c>
      <c r="D19" s="12">
        <v>73.73</v>
      </c>
      <c r="E19" s="12">
        <v>20.14</v>
      </c>
      <c r="F19" s="12">
        <v>14.23</v>
      </c>
      <c r="G19" s="9">
        <v>16.64</v>
      </c>
      <c r="H19" s="9">
        <f t="shared" si="0"/>
        <v>30.87</v>
      </c>
      <c r="I19" s="12" t="s">
        <v>13</v>
      </c>
      <c r="J19" s="12">
        <v>788.13</v>
      </c>
      <c r="K19" s="9">
        <f t="shared" si="1"/>
        <v>24329.573100000001</v>
      </c>
    </row>
    <row r="20" spans="1:16" ht="15.75">
      <c r="A20" s="10" t="s">
        <v>37</v>
      </c>
      <c r="B20" s="11" t="s">
        <v>38</v>
      </c>
      <c r="C20" s="12"/>
      <c r="D20" s="12"/>
      <c r="E20" s="12"/>
      <c r="F20" s="12">
        <v>28</v>
      </c>
      <c r="G20" s="9">
        <v>32.700000000000003</v>
      </c>
      <c r="H20" s="9">
        <f t="shared" si="0"/>
        <v>60.7</v>
      </c>
      <c r="I20" s="12" t="s">
        <v>13</v>
      </c>
      <c r="J20" s="12">
        <v>756.83</v>
      </c>
      <c r="K20" s="9">
        <f t="shared" si="1"/>
        <v>45939.581000000006</v>
      </c>
    </row>
    <row r="21" spans="1:16" ht="17.25" customHeight="1">
      <c r="A21" s="10" t="s">
        <v>39</v>
      </c>
      <c r="B21" s="11" t="s">
        <v>40</v>
      </c>
      <c r="C21" s="12">
        <v>7.9089999999999998</v>
      </c>
      <c r="D21" s="12">
        <v>147.44999999999999</v>
      </c>
      <c r="E21" s="12">
        <v>9.08</v>
      </c>
      <c r="F21" s="12">
        <v>8.39</v>
      </c>
      <c r="G21" s="9">
        <v>9.91</v>
      </c>
      <c r="H21" s="9">
        <f t="shared" si="0"/>
        <v>18.3</v>
      </c>
      <c r="I21" s="12" t="s">
        <v>13</v>
      </c>
      <c r="J21" s="12">
        <v>482.26</v>
      </c>
      <c r="K21" s="9">
        <f t="shared" si="1"/>
        <v>8825.3580000000002</v>
      </c>
    </row>
    <row r="22" spans="1:16" ht="17.25" customHeight="1">
      <c r="A22" s="10" t="s">
        <v>41</v>
      </c>
      <c r="B22" s="11" t="s">
        <v>42</v>
      </c>
      <c r="C22" s="12">
        <v>76.05</v>
      </c>
      <c r="D22" s="12">
        <v>80.37</v>
      </c>
      <c r="E22" s="12">
        <v>42.49</v>
      </c>
      <c r="F22" s="12">
        <v>53.53</v>
      </c>
      <c r="G22" s="9">
        <v>36.26</v>
      </c>
      <c r="H22" s="9">
        <f t="shared" si="0"/>
        <v>89.789999999999992</v>
      </c>
      <c r="I22" s="12" t="s">
        <v>13</v>
      </c>
      <c r="J22" s="12">
        <v>167.7</v>
      </c>
      <c r="K22" s="9">
        <f t="shared" si="1"/>
        <v>15057.782999999998</v>
      </c>
    </row>
    <row r="23" spans="1:16" s="21" customFormat="1" ht="30" customHeight="1">
      <c r="A23" s="17"/>
      <c r="B23" s="18"/>
      <c r="C23" s="19"/>
      <c r="D23" s="19"/>
      <c r="E23" s="19"/>
      <c r="F23" s="19"/>
      <c r="G23" s="59"/>
      <c r="H23" s="59"/>
      <c r="I23" s="59"/>
      <c r="J23" s="60"/>
      <c r="K23" s="20">
        <f>SUM(K5:K22)</f>
        <v>501066.65775499993</v>
      </c>
    </row>
    <row r="24" spans="1:16">
      <c r="A24" s="65"/>
      <c r="B24" s="65"/>
      <c r="C24" s="65"/>
      <c r="D24" s="65"/>
      <c r="E24" s="65"/>
      <c r="F24" s="65"/>
      <c r="G24" s="65"/>
      <c r="H24" s="65"/>
      <c r="I24" s="65"/>
      <c r="J24" s="65"/>
      <c r="K24" s="65"/>
      <c r="L24" s="22"/>
      <c r="M24" s="22"/>
      <c r="N24" s="22"/>
      <c r="O24" s="22"/>
      <c r="P24" s="22"/>
    </row>
    <row r="25" spans="1:16">
      <c r="A25" s="23"/>
      <c r="B25" s="23"/>
      <c r="C25" s="23"/>
      <c r="D25" s="23"/>
      <c r="E25" s="23"/>
      <c r="F25" s="23"/>
      <c r="G25" s="23"/>
      <c r="H25" s="23"/>
      <c r="I25" s="23"/>
      <c r="J25" s="23"/>
      <c r="K25" s="23"/>
      <c r="L25" s="22"/>
      <c r="M25" s="22"/>
      <c r="N25" s="22"/>
      <c r="O25" s="22"/>
      <c r="P25" s="22"/>
    </row>
    <row r="26" spans="1:16">
      <c r="A26" s="23"/>
      <c r="B26" s="23"/>
      <c r="C26" s="23"/>
      <c r="D26" s="23"/>
      <c r="E26" s="23"/>
      <c r="F26" s="23"/>
      <c r="G26" s="23"/>
      <c r="H26" s="23"/>
      <c r="I26" s="23"/>
      <c r="J26" s="23"/>
      <c r="K26" s="23"/>
      <c r="L26" s="22"/>
      <c r="M26" s="22"/>
      <c r="N26" s="22"/>
      <c r="O26" s="22"/>
      <c r="P26" s="22"/>
    </row>
    <row r="27" spans="1:16" ht="62.25" customHeight="1">
      <c r="B27" s="56" t="s">
        <v>186</v>
      </c>
      <c r="C27" s="56"/>
      <c r="D27" s="56"/>
      <c r="E27" s="56"/>
      <c r="F27" s="56"/>
      <c r="G27" s="56"/>
      <c r="H27" s="56"/>
      <c r="I27" s="56"/>
      <c r="J27" s="56"/>
      <c r="K27" s="56"/>
    </row>
    <row r="28" spans="1:16">
      <c r="J28" s="24"/>
    </row>
    <row r="31" spans="1:16" ht="15.75" customHeight="1"/>
  </sheetData>
  <mergeCells count="6">
    <mergeCell ref="B27:K27"/>
    <mergeCell ref="A1:K1"/>
    <mergeCell ref="A2:K2"/>
    <mergeCell ref="A3:K3"/>
    <mergeCell ref="G23:J23"/>
    <mergeCell ref="A24:K24"/>
  </mergeCells>
  <pageMargins left="0.37" right="0.53" top="0.49" bottom="0.75" header="0.3" footer="0.3"/>
  <pageSetup paperSize="9" orientation="portrait" verticalDpi="0" r:id="rId1"/>
</worksheet>
</file>

<file path=xl/worksheets/sheet18.xml><?xml version="1.0" encoding="utf-8"?>
<worksheet xmlns="http://schemas.openxmlformats.org/spreadsheetml/2006/main" xmlns:r="http://schemas.openxmlformats.org/officeDocument/2006/relationships">
  <dimension ref="A1:M19"/>
  <sheetViews>
    <sheetView topLeftCell="A7" workbookViewId="0">
      <selection activeCell="A3" sqref="A3:K3"/>
    </sheetView>
  </sheetViews>
  <sheetFormatPr defaultRowHeight="15"/>
  <cols>
    <col min="1" max="1" width="7.7109375" customWidth="1"/>
    <col min="2" max="2" width="40.5703125" customWidth="1"/>
    <col min="3" max="7" width="10.28515625" hidden="1" customWidth="1"/>
    <col min="8" max="8" width="10.28515625" customWidth="1"/>
    <col min="9" max="9" width="8.85546875" customWidth="1"/>
    <col min="10" max="10" width="11.5703125" customWidth="1"/>
    <col min="11" max="11" width="12.7109375" customWidth="1"/>
  </cols>
  <sheetData>
    <row r="1" spans="1:13" ht="18.75">
      <c r="A1" s="50" t="s">
        <v>0</v>
      </c>
      <c r="B1" s="51"/>
      <c r="C1" s="51"/>
      <c r="D1" s="51"/>
      <c r="E1" s="51"/>
      <c r="F1" s="51"/>
      <c r="G1" s="51"/>
      <c r="H1" s="51"/>
      <c r="I1" s="51"/>
      <c r="J1" s="51"/>
      <c r="K1" s="51"/>
      <c r="L1" s="2"/>
      <c r="M1" s="2"/>
    </row>
    <row r="2" spans="1:13" ht="18.75">
      <c r="A2" s="52" t="s">
        <v>1</v>
      </c>
      <c r="B2" s="53"/>
      <c r="C2" s="53"/>
      <c r="D2" s="53"/>
      <c r="E2" s="53"/>
      <c r="F2" s="53"/>
      <c r="G2" s="53"/>
      <c r="H2" s="53"/>
      <c r="I2" s="53"/>
      <c r="J2" s="53"/>
      <c r="K2" s="53"/>
      <c r="L2" s="2"/>
      <c r="M2" s="2"/>
    </row>
    <row r="3" spans="1:13" ht="78" customHeight="1">
      <c r="A3" s="66" t="s">
        <v>241</v>
      </c>
      <c r="B3" s="67"/>
      <c r="C3" s="67"/>
      <c r="D3" s="67"/>
      <c r="E3" s="67"/>
      <c r="F3" s="67"/>
      <c r="G3" s="67"/>
      <c r="H3" s="67"/>
      <c r="I3" s="67"/>
      <c r="J3" s="67"/>
      <c r="K3" s="68"/>
      <c r="L3" s="29"/>
      <c r="M3" s="29"/>
    </row>
    <row r="4" spans="1:13">
      <c r="A4" s="4" t="s">
        <v>3</v>
      </c>
      <c r="B4" s="4" t="s">
        <v>4</v>
      </c>
      <c r="C4" s="4">
        <v>1</v>
      </c>
      <c r="D4" s="4">
        <v>2</v>
      </c>
      <c r="E4" s="4">
        <v>3</v>
      </c>
      <c r="F4" s="4"/>
      <c r="G4" s="4"/>
      <c r="H4" s="4" t="s">
        <v>45</v>
      </c>
      <c r="I4" s="4" t="s">
        <v>60</v>
      </c>
      <c r="J4" s="4" t="s">
        <v>61</v>
      </c>
      <c r="K4" s="4" t="s">
        <v>62</v>
      </c>
    </row>
    <row r="5" spans="1:13" ht="25.5">
      <c r="A5" s="6">
        <v>1</v>
      </c>
      <c r="B5" s="7" t="s">
        <v>63</v>
      </c>
      <c r="C5" s="8">
        <v>2</v>
      </c>
      <c r="D5" s="8">
        <v>5</v>
      </c>
      <c r="E5" s="8">
        <v>3</v>
      </c>
      <c r="F5" s="9">
        <v>6</v>
      </c>
      <c r="G5" s="9">
        <v>3</v>
      </c>
      <c r="H5" s="9">
        <f>F5+G5</f>
        <v>9</v>
      </c>
      <c r="I5" s="8" t="s">
        <v>10</v>
      </c>
      <c r="J5" s="8">
        <v>243.77</v>
      </c>
      <c r="K5" s="9">
        <f>J5*H5</f>
        <v>2193.9300000000003</v>
      </c>
    </row>
    <row r="6" spans="1:13" ht="114.75">
      <c r="A6" s="10" t="s">
        <v>64</v>
      </c>
      <c r="B6" s="11" t="s">
        <v>15</v>
      </c>
      <c r="C6" s="12">
        <f>20.8*1.2</f>
        <v>24.96</v>
      </c>
      <c r="D6" s="12">
        <v>36.94</v>
      </c>
      <c r="E6" s="12">
        <v>36.94</v>
      </c>
      <c r="F6" s="9">
        <v>22.85</v>
      </c>
      <c r="G6" s="9">
        <v>46.24</v>
      </c>
      <c r="H6" s="9">
        <f t="shared" ref="H6:H15" si="0">F6+G6</f>
        <v>69.09</v>
      </c>
      <c r="I6" s="12" t="s">
        <v>13</v>
      </c>
      <c r="J6" s="12">
        <v>112.53</v>
      </c>
      <c r="K6" s="9">
        <f t="shared" ref="K6:K15" si="1">J6*H6</f>
        <v>7774.6977000000006</v>
      </c>
    </row>
    <row r="7" spans="1:13" ht="89.25">
      <c r="A7" s="10" t="s">
        <v>65</v>
      </c>
      <c r="B7" s="13" t="s">
        <v>17</v>
      </c>
      <c r="C7" s="12">
        <f>7.08*1.2</f>
        <v>8.4960000000000004</v>
      </c>
      <c r="D7" s="12">
        <v>8.5</v>
      </c>
      <c r="E7" s="12">
        <v>8.5</v>
      </c>
      <c r="F7" s="9">
        <v>5.07</v>
      </c>
      <c r="G7" s="9">
        <v>13.88</v>
      </c>
      <c r="H7" s="9">
        <f t="shared" si="0"/>
        <v>18.950000000000003</v>
      </c>
      <c r="I7" s="12" t="s">
        <v>13</v>
      </c>
      <c r="J7" s="12">
        <v>228.47</v>
      </c>
      <c r="K7" s="9">
        <f t="shared" si="1"/>
        <v>4329.5065000000004</v>
      </c>
    </row>
    <row r="8" spans="1:13" ht="76.5">
      <c r="A8" s="10" t="s">
        <v>66</v>
      </c>
      <c r="B8" s="11" t="s">
        <v>19</v>
      </c>
      <c r="C8" s="12">
        <f>11.9*1.2</f>
        <v>14.28</v>
      </c>
      <c r="D8" s="12">
        <v>14.28</v>
      </c>
      <c r="E8" s="12">
        <v>14.28</v>
      </c>
      <c r="F8" s="9">
        <v>8.51</v>
      </c>
      <c r="G8" s="9">
        <v>23.32</v>
      </c>
      <c r="H8" s="9">
        <f t="shared" si="0"/>
        <v>31.83</v>
      </c>
      <c r="I8" s="12" t="s">
        <v>13</v>
      </c>
      <c r="J8" s="12">
        <v>1191.77</v>
      </c>
      <c r="K8" s="9">
        <f t="shared" si="1"/>
        <v>37934.039099999995</v>
      </c>
    </row>
    <row r="9" spans="1:13" ht="114.75">
      <c r="A9" s="10" t="s">
        <v>102</v>
      </c>
      <c r="B9" s="11" t="s">
        <v>103</v>
      </c>
      <c r="C9" s="12">
        <f>11.33*1.2</f>
        <v>13.596</v>
      </c>
      <c r="D9" s="12">
        <v>14.2</v>
      </c>
      <c r="E9" s="12">
        <v>14.2</v>
      </c>
      <c r="F9" s="9">
        <v>40.1</v>
      </c>
      <c r="G9" s="9">
        <v>27.8</v>
      </c>
      <c r="H9" s="9">
        <f t="shared" si="0"/>
        <v>67.900000000000006</v>
      </c>
      <c r="I9" s="12" t="s">
        <v>13</v>
      </c>
      <c r="J9" s="12">
        <v>6543.32</v>
      </c>
      <c r="K9" s="9">
        <f t="shared" si="1"/>
        <v>444291.42800000001</v>
      </c>
    </row>
    <row r="10" spans="1:13" ht="18.75">
      <c r="A10" s="10">
        <v>6</v>
      </c>
      <c r="B10" s="31" t="s">
        <v>72</v>
      </c>
      <c r="C10" s="46"/>
      <c r="D10" s="46"/>
      <c r="E10" s="46"/>
      <c r="F10" s="9"/>
      <c r="G10" s="9"/>
      <c r="H10" s="9"/>
      <c r="I10" s="12"/>
      <c r="J10" s="12"/>
      <c r="K10" s="9"/>
    </row>
    <row r="11" spans="1:13" ht="15.75" customHeight="1">
      <c r="A11" s="10" t="s">
        <v>33</v>
      </c>
      <c r="B11" s="11" t="s">
        <v>237</v>
      </c>
      <c r="C11" s="12">
        <f>7.08*1.2</f>
        <v>8.4960000000000004</v>
      </c>
      <c r="D11" s="12">
        <v>6.09</v>
      </c>
      <c r="E11" s="12">
        <v>6.09</v>
      </c>
      <c r="F11" s="9">
        <v>17.21</v>
      </c>
      <c r="G11" s="9">
        <v>11.91</v>
      </c>
      <c r="H11" s="9">
        <f t="shared" si="0"/>
        <v>29.12</v>
      </c>
      <c r="I11" s="12" t="s">
        <v>13</v>
      </c>
      <c r="J11" s="12">
        <v>765.85</v>
      </c>
      <c r="K11" s="9">
        <f t="shared" si="1"/>
        <v>22301.552</v>
      </c>
    </row>
    <row r="12" spans="1:13" ht="15.75" customHeight="1">
      <c r="A12" s="10" t="s">
        <v>35</v>
      </c>
      <c r="B12" s="11" t="s">
        <v>238</v>
      </c>
      <c r="C12" s="12">
        <f>7.08*1.2</f>
        <v>8.4960000000000004</v>
      </c>
      <c r="D12" s="12">
        <v>6.09</v>
      </c>
      <c r="E12" s="12">
        <v>6.09</v>
      </c>
      <c r="F12" s="9">
        <v>5.07</v>
      </c>
      <c r="G12" s="9">
        <v>17.420000000000002</v>
      </c>
      <c r="H12" s="9">
        <f t="shared" si="0"/>
        <v>22.490000000000002</v>
      </c>
      <c r="I12" s="12" t="s">
        <v>13</v>
      </c>
      <c r="J12" s="12">
        <v>404.77</v>
      </c>
      <c r="K12" s="9">
        <f t="shared" si="1"/>
        <v>9103.2772999999997</v>
      </c>
    </row>
    <row r="13" spans="1:13" ht="15.75">
      <c r="A13" s="10" t="s">
        <v>37</v>
      </c>
      <c r="B13" s="11" t="s">
        <v>239</v>
      </c>
      <c r="C13" s="12">
        <f>11.9*1.2</f>
        <v>14.28</v>
      </c>
      <c r="D13" s="12">
        <v>14.28</v>
      </c>
      <c r="E13" s="12">
        <v>14.28</v>
      </c>
      <c r="F13" s="9">
        <v>8.51</v>
      </c>
      <c r="G13" s="9">
        <v>23.32</v>
      </c>
      <c r="H13" s="9">
        <f t="shared" si="0"/>
        <v>31.83</v>
      </c>
      <c r="I13" s="12" t="s">
        <v>13</v>
      </c>
      <c r="J13" s="12">
        <v>730.6</v>
      </c>
      <c r="K13" s="9">
        <f t="shared" si="1"/>
        <v>23254.998</v>
      </c>
    </row>
    <row r="14" spans="1:13" ht="15.75">
      <c r="A14" s="10" t="s">
        <v>39</v>
      </c>
      <c r="B14" s="11" t="s">
        <v>240</v>
      </c>
      <c r="C14" s="12">
        <f>9.74*1.2</f>
        <v>11.688000000000001</v>
      </c>
      <c r="D14" s="12">
        <v>12.18</v>
      </c>
      <c r="E14" s="12">
        <v>12.18</v>
      </c>
      <c r="F14" s="9">
        <v>34.42</v>
      </c>
      <c r="G14" s="9">
        <v>23.82</v>
      </c>
      <c r="H14" s="9">
        <f t="shared" si="0"/>
        <v>58.24</v>
      </c>
      <c r="I14" s="12" t="s">
        <v>13</v>
      </c>
      <c r="J14" s="12">
        <v>458.72</v>
      </c>
      <c r="K14" s="9">
        <f t="shared" si="1"/>
        <v>26715.852800000004</v>
      </c>
    </row>
    <row r="15" spans="1:13" ht="15.75">
      <c r="A15" s="10" t="s">
        <v>41</v>
      </c>
      <c r="B15" s="11" t="s">
        <v>42</v>
      </c>
      <c r="C15" s="12">
        <f>20.8*1.2</f>
        <v>24.96</v>
      </c>
      <c r="D15" s="12">
        <v>36.94</v>
      </c>
      <c r="E15" s="12">
        <v>36.94</v>
      </c>
      <c r="F15" s="9">
        <v>22.85</v>
      </c>
      <c r="G15" s="9">
        <v>46.24</v>
      </c>
      <c r="H15" s="9">
        <f t="shared" si="0"/>
        <v>69.09</v>
      </c>
      <c r="I15" s="12" t="s">
        <v>13</v>
      </c>
      <c r="J15" s="12">
        <v>167.71</v>
      </c>
      <c r="K15" s="9">
        <f t="shared" si="1"/>
        <v>11587.083900000001</v>
      </c>
    </row>
    <row r="16" spans="1:13">
      <c r="A16" s="36"/>
      <c r="B16" s="69" t="s">
        <v>221</v>
      </c>
      <c r="C16" s="70"/>
      <c r="D16" s="70"/>
      <c r="E16" s="70"/>
      <c r="F16" s="70"/>
      <c r="G16" s="70"/>
      <c r="H16" s="70"/>
      <c r="I16" s="70"/>
      <c r="J16" s="71"/>
      <c r="K16" s="33">
        <f>SUM(K5:K15)</f>
        <v>589486.36529999995</v>
      </c>
    </row>
    <row r="19" spans="2:11" ht="50.25" customHeight="1">
      <c r="B19" s="56" t="s">
        <v>242</v>
      </c>
      <c r="C19" s="56"/>
      <c r="D19" s="56"/>
      <c r="E19" s="56"/>
      <c r="F19" s="56"/>
      <c r="G19" s="56"/>
      <c r="H19" s="56"/>
      <c r="I19" s="56"/>
      <c r="J19" s="56"/>
      <c r="K19" s="56"/>
    </row>
  </sheetData>
  <mergeCells count="5">
    <mergeCell ref="A1:K1"/>
    <mergeCell ref="A2:K2"/>
    <mergeCell ref="A3:K3"/>
    <mergeCell ref="B16:J16"/>
    <mergeCell ref="B19:K19"/>
  </mergeCells>
  <pageMargins left="0.28000000000000003" right="0.22" top="0.55000000000000004" bottom="0.75" header="0.3" footer="0.3"/>
  <pageSetup paperSize="9" orientation="portrait" verticalDpi="0" r:id="rId1"/>
</worksheet>
</file>

<file path=xl/worksheets/sheet19.xml><?xml version="1.0" encoding="utf-8"?>
<worksheet xmlns="http://schemas.openxmlformats.org/spreadsheetml/2006/main" xmlns:r="http://schemas.openxmlformats.org/officeDocument/2006/relationships">
  <dimension ref="A1:K19"/>
  <sheetViews>
    <sheetView topLeftCell="A13" workbookViewId="0">
      <selection activeCell="I16" sqref="I16"/>
    </sheetView>
  </sheetViews>
  <sheetFormatPr defaultRowHeight="15"/>
  <cols>
    <col min="1" max="1" width="7.7109375" customWidth="1"/>
    <col min="2" max="2" width="40.5703125" customWidth="1"/>
    <col min="3" max="5" width="10.28515625" hidden="1" customWidth="1"/>
    <col min="6" max="6" width="10.28515625" customWidth="1"/>
    <col min="7" max="7" width="8.85546875" customWidth="1"/>
    <col min="8" max="8" width="11.5703125" customWidth="1"/>
    <col min="9" max="9" width="12.7109375" customWidth="1"/>
  </cols>
  <sheetData>
    <row r="1" spans="1:11" ht="18.75">
      <c r="A1" s="50" t="s">
        <v>0</v>
      </c>
      <c r="B1" s="51"/>
      <c r="C1" s="51"/>
      <c r="D1" s="51"/>
      <c r="E1" s="51"/>
      <c r="F1" s="51"/>
      <c r="G1" s="51"/>
      <c r="H1" s="51"/>
      <c r="I1" s="51"/>
      <c r="J1" s="2"/>
      <c r="K1" s="2"/>
    </row>
    <row r="2" spans="1:11" ht="18.75">
      <c r="A2" s="52" t="s">
        <v>1</v>
      </c>
      <c r="B2" s="53"/>
      <c r="C2" s="53"/>
      <c r="D2" s="53"/>
      <c r="E2" s="53"/>
      <c r="F2" s="53"/>
      <c r="G2" s="53"/>
      <c r="H2" s="53"/>
      <c r="I2" s="53"/>
      <c r="J2" s="2"/>
      <c r="K2" s="2"/>
    </row>
    <row r="3" spans="1:11" ht="41.25" customHeight="1">
      <c r="A3" s="72" t="s">
        <v>236</v>
      </c>
      <c r="B3" s="73"/>
      <c r="C3" s="73"/>
      <c r="D3" s="73"/>
      <c r="E3" s="73"/>
      <c r="F3" s="73"/>
      <c r="G3" s="73"/>
      <c r="H3" s="73"/>
      <c r="I3" s="74"/>
      <c r="J3" s="29"/>
      <c r="K3" s="29"/>
    </row>
    <row r="4" spans="1:11">
      <c r="A4" s="4" t="s">
        <v>3</v>
      </c>
      <c r="B4" s="4" t="s">
        <v>4</v>
      </c>
      <c r="C4" s="4">
        <v>1</v>
      </c>
      <c r="D4" s="4">
        <v>2</v>
      </c>
      <c r="E4" s="4">
        <v>3</v>
      </c>
      <c r="F4" s="4" t="s">
        <v>45</v>
      </c>
      <c r="G4" s="4" t="s">
        <v>60</v>
      </c>
      <c r="H4" s="4" t="s">
        <v>61</v>
      </c>
      <c r="I4" s="4" t="s">
        <v>62</v>
      </c>
    </row>
    <row r="5" spans="1:11" ht="25.5">
      <c r="A5" s="6">
        <v>1</v>
      </c>
      <c r="B5" s="7" t="s">
        <v>63</v>
      </c>
      <c r="C5" s="8">
        <v>2</v>
      </c>
      <c r="D5" s="8">
        <v>5</v>
      </c>
      <c r="E5" s="8">
        <v>3</v>
      </c>
      <c r="F5" s="9">
        <v>4</v>
      </c>
      <c r="G5" s="8" t="s">
        <v>10</v>
      </c>
      <c r="H5" s="8">
        <v>243.77</v>
      </c>
      <c r="I5" s="9">
        <f>H5*F5</f>
        <v>975.08</v>
      </c>
    </row>
    <row r="6" spans="1:11" ht="114.75">
      <c r="A6" s="10" t="s">
        <v>64</v>
      </c>
      <c r="B6" s="11" t="s">
        <v>15</v>
      </c>
      <c r="C6" s="12">
        <f>20.8*1.2</f>
        <v>24.96</v>
      </c>
      <c r="D6" s="12">
        <v>36.94</v>
      </c>
      <c r="E6" s="12">
        <v>36.94</v>
      </c>
      <c r="F6" s="9">
        <v>58.45</v>
      </c>
      <c r="G6" s="12" t="s">
        <v>13</v>
      </c>
      <c r="H6" s="12">
        <v>112.53</v>
      </c>
      <c r="I6" s="9">
        <f t="shared" ref="I6:I15" si="0">H6*F6</f>
        <v>6577.3785000000007</v>
      </c>
    </row>
    <row r="7" spans="1:11" ht="89.25">
      <c r="A7" s="10" t="s">
        <v>65</v>
      </c>
      <c r="B7" s="13" t="s">
        <v>17</v>
      </c>
      <c r="C7" s="12">
        <f>7.08*1.2</f>
        <v>8.4960000000000004</v>
      </c>
      <c r="D7" s="12">
        <v>8.5</v>
      </c>
      <c r="E7" s="12">
        <v>8.5</v>
      </c>
      <c r="F7" s="9">
        <v>21.81</v>
      </c>
      <c r="G7" s="12" t="s">
        <v>13</v>
      </c>
      <c r="H7" s="12">
        <v>228.47</v>
      </c>
      <c r="I7" s="9">
        <f t="shared" si="0"/>
        <v>4982.9306999999999</v>
      </c>
    </row>
    <row r="8" spans="1:11" ht="76.5">
      <c r="A8" s="10" t="s">
        <v>66</v>
      </c>
      <c r="B8" s="11" t="s">
        <v>19</v>
      </c>
      <c r="C8" s="12">
        <f>11.9*1.2</f>
        <v>14.28</v>
      </c>
      <c r="D8" s="12">
        <v>14.28</v>
      </c>
      <c r="E8" s="12">
        <v>14.28</v>
      </c>
      <c r="F8" s="9">
        <v>36.35</v>
      </c>
      <c r="G8" s="12" t="s">
        <v>13</v>
      </c>
      <c r="H8" s="12">
        <v>1191.77</v>
      </c>
      <c r="I8" s="9">
        <f t="shared" si="0"/>
        <v>43320.839500000002</v>
      </c>
    </row>
    <row r="9" spans="1:11" ht="114.75">
      <c r="A9" s="10" t="s">
        <v>102</v>
      </c>
      <c r="B9" s="11" t="s">
        <v>103</v>
      </c>
      <c r="C9" s="12">
        <f>11.33*1.2</f>
        <v>13.596</v>
      </c>
      <c r="D9" s="12">
        <v>14.2</v>
      </c>
      <c r="E9" s="12">
        <v>14.2</v>
      </c>
      <c r="F9" s="9">
        <v>43.6</v>
      </c>
      <c r="G9" s="12" t="s">
        <v>13</v>
      </c>
      <c r="H9" s="12">
        <v>6543.32</v>
      </c>
      <c r="I9" s="9">
        <f>H9*F9</f>
        <v>285288.75199999998</v>
      </c>
    </row>
    <row r="10" spans="1:11" ht="18.75">
      <c r="A10" s="10">
        <v>6</v>
      </c>
      <c r="B10" s="31" t="s">
        <v>72</v>
      </c>
      <c r="C10" s="46"/>
      <c r="D10" s="46"/>
      <c r="E10" s="46"/>
      <c r="F10" s="9"/>
      <c r="G10" s="12"/>
      <c r="H10" s="12"/>
      <c r="I10" s="9"/>
    </row>
    <row r="11" spans="1:11" ht="15.75" customHeight="1">
      <c r="A11" s="10" t="s">
        <v>33</v>
      </c>
      <c r="B11" s="11" t="s">
        <v>237</v>
      </c>
      <c r="C11" s="12">
        <f>7.08*1.2</f>
        <v>8.4960000000000004</v>
      </c>
      <c r="D11" s="12">
        <v>6.09</v>
      </c>
      <c r="E11" s="12">
        <v>6.09</v>
      </c>
      <c r="F11" s="9">
        <v>18.72</v>
      </c>
      <c r="G11" s="12" t="s">
        <v>13</v>
      </c>
      <c r="H11" s="12">
        <v>765.85</v>
      </c>
      <c r="I11" s="9">
        <f t="shared" si="0"/>
        <v>14336.712</v>
      </c>
    </row>
    <row r="12" spans="1:11" ht="15.75" customHeight="1">
      <c r="A12" s="10" t="s">
        <v>35</v>
      </c>
      <c r="B12" s="11" t="s">
        <v>238</v>
      </c>
      <c r="C12" s="12">
        <f>7.08*1.2</f>
        <v>8.4960000000000004</v>
      </c>
      <c r="D12" s="12">
        <v>6.09</v>
      </c>
      <c r="E12" s="12">
        <v>6.09</v>
      </c>
      <c r="F12" s="9">
        <v>21.81</v>
      </c>
      <c r="G12" s="12" t="s">
        <v>13</v>
      </c>
      <c r="H12" s="12">
        <v>404.77</v>
      </c>
      <c r="I12" s="9">
        <f t="shared" si="0"/>
        <v>8828.0337</v>
      </c>
    </row>
    <row r="13" spans="1:11" ht="15.75">
      <c r="A13" s="10" t="s">
        <v>37</v>
      </c>
      <c r="B13" s="11" t="s">
        <v>239</v>
      </c>
      <c r="C13" s="12">
        <f>11.9*1.2</f>
        <v>14.28</v>
      </c>
      <c r="D13" s="12">
        <v>14.28</v>
      </c>
      <c r="E13" s="12">
        <v>14.28</v>
      </c>
      <c r="F13" s="9">
        <v>36.35</v>
      </c>
      <c r="G13" s="12" t="s">
        <v>13</v>
      </c>
      <c r="H13" s="12">
        <v>730.6</v>
      </c>
      <c r="I13" s="9">
        <f t="shared" si="0"/>
        <v>26557.31</v>
      </c>
    </row>
    <row r="14" spans="1:11" ht="15.75">
      <c r="A14" s="10" t="s">
        <v>39</v>
      </c>
      <c r="B14" s="11" t="s">
        <v>240</v>
      </c>
      <c r="C14" s="12">
        <f>9.74*1.2</f>
        <v>11.688000000000001</v>
      </c>
      <c r="D14" s="12">
        <v>12.18</v>
      </c>
      <c r="E14" s="12">
        <v>12.18</v>
      </c>
      <c r="F14" s="9">
        <v>37.44</v>
      </c>
      <c r="G14" s="12" t="s">
        <v>13</v>
      </c>
      <c r="H14" s="12">
        <v>458.72</v>
      </c>
      <c r="I14" s="9">
        <f t="shared" si="0"/>
        <v>17174.4768</v>
      </c>
    </row>
    <row r="15" spans="1:11" ht="15.75">
      <c r="A15" s="10" t="s">
        <v>41</v>
      </c>
      <c r="B15" s="11" t="s">
        <v>42</v>
      </c>
      <c r="C15" s="12">
        <f>20.8*1.2</f>
        <v>24.96</v>
      </c>
      <c r="D15" s="12">
        <v>36.94</v>
      </c>
      <c r="E15" s="12">
        <v>36.94</v>
      </c>
      <c r="F15" s="9">
        <v>58.45</v>
      </c>
      <c r="G15" s="12" t="s">
        <v>13</v>
      </c>
      <c r="H15" s="12">
        <v>167.71</v>
      </c>
      <c r="I15" s="9">
        <f t="shared" si="0"/>
        <v>9802.6495000000014</v>
      </c>
    </row>
    <row r="16" spans="1:11">
      <c r="A16" s="36"/>
      <c r="B16" s="61" t="s">
        <v>221</v>
      </c>
      <c r="C16" s="61"/>
      <c r="D16" s="61"/>
      <c r="E16" s="61"/>
      <c r="F16" s="61"/>
      <c r="G16" s="61"/>
      <c r="H16" s="61"/>
      <c r="I16" s="33">
        <f>SUM(I5:I15)</f>
        <v>417844.16269999993</v>
      </c>
    </row>
    <row r="19" spans="2:9" ht="50.25" customHeight="1">
      <c r="B19" s="56" t="s">
        <v>43</v>
      </c>
      <c r="C19" s="56"/>
      <c r="D19" s="56"/>
      <c r="E19" s="56"/>
      <c r="F19" s="56"/>
      <c r="G19" s="56"/>
      <c r="H19" s="56"/>
      <c r="I19" s="56"/>
    </row>
  </sheetData>
  <mergeCells count="5">
    <mergeCell ref="A1:I1"/>
    <mergeCell ref="A2:I2"/>
    <mergeCell ref="A3:I3"/>
    <mergeCell ref="B16:H16"/>
    <mergeCell ref="B19:I19"/>
  </mergeCells>
  <pageMargins left="0.37" right="0.15"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dimension ref="A1:I21"/>
  <sheetViews>
    <sheetView topLeftCell="A4" workbookViewId="0">
      <selection activeCell="B6" sqref="B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269</v>
      </c>
      <c r="B3" s="58"/>
      <c r="C3" s="58"/>
      <c r="D3" s="58"/>
      <c r="E3" s="58"/>
      <c r="F3" s="58"/>
      <c r="G3" s="3"/>
      <c r="H3" s="3"/>
    </row>
    <row r="4" spans="1:9">
      <c r="A4" s="4" t="s">
        <v>3</v>
      </c>
      <c r="B4" s="4" t="s">
        <v>4</v>
      </c>
      <c r="C4" s="5" t="s">
        <v>45</v>
      </c>
      <c r="D4" s="5" t="s">
        <v>6</v>
      </c>
      <c r="E4" s="5" t="s">
        <v>7</v>
      </c>
      <c r="F4" s="5" t="s">
        <v>8</v>
      </c>
    </row>
    <row r="5" spans="1:9" ht="25.5">
      <c r="A5" s="6">
        <v>1</v>
      </c>
      <c r="B5" s="7" t="s">
        <v>259</v>
      </c>
      <c r="C5" s="9">
        <v>2</v>
      </c>
      <c r="D5" s="8" t="s">
        <v>10</v>
      </c>
      <c r="E5" s="8">
        <v>243.77</v>
      </c>
      <c r="F5" s="9">
        <f>E5*C5</f>
        <v>487.54</v>
      </c>
    </row>
    <row r="6" spans="1:9" ht="127.5">
      <c r="A6" s="10" t="s">
        <v>64</v>
      </c>
      <c r="B6" s="11" t="s">
        <v>15</v>
      </c>
      <c r="C6" s="12">
        <v>65.42</v>
      </c>
      <c r="D6" s="12" t="s">
        <v>13</v>
      </c>
      <c r="E6" s="12">
        <v>112.53</v>
      </c>
      <c r="F6" s="9">
        <f t="shared" ref="F6:F14" si="0">E6*C6</f>
        <v>7361.7125999999998</v>
      </c>
    </row>
    <row r="7" spans="1:9" ht="89.25">
      <c r="A7" s="10" t="s">
        <v>264</v>
      </c>
      <c r="B7" s="13" t="s">
        <v>265</v>
      </c>
      <c r="C7" s="12">
        <v>25.49</v>
      </c>
      <c r="D7" s="12" t="s">
        <v>13</v>
      </c>
      <c r="E7" s="12">
        <v>366.8</v>
      </c>
      <c r="F7" s="9">
        <f t="shared" si="0"/>
        <v>9349.732</v>
      </c>
    </row>
    <row r="8" spans="1:9" ht="76.5">
      <c r="A8" s="10" t="s">
        <v>66</v>
      </c>
      <c r="B8" s="11" t="s">
        <v>19</v>
      </c>
      <c r="C8" s="12">
        <v>42.82</v>
      </c>
      <c r="D8" s="12" t="s">
        <v>13</v>
      </c>
      <c r="E8" s="12">
        <v>1191.77</v>
      </c>
      <c r="F8" s="9">
        <f t="shared" si="0"/>
        <v>51031.591399999998</v>
      </c>
    </row>
    <row r="9" spans="1:9" ht="114" customHeight="1">
      <c r="A9" s="10" t="s">
        <v>102</v>
      </c>
      <c r="B9" s="11" t="s">
        <v>103</v>
      </c>
      <c r="C9" s="12">
        <v>42.48</v>
      </c>
      <c r="D9" s="12" t="s">
        <v>13</v>
      </c>
      <c r="E9" s="12">
        <v>6543.32</v>
      </c>
      <c r="F9" s="9">
        <f t="shared" si="0"/>
        <v>277960.23359999998</v>
      </c>
    </row>
    <row r="10" spans="1:9">
      <c r="A10" s="10">
        <v>6</v>
      </c>
      <c r="B10" s="15" t="s">
        <v>32</v>
      </c>
      <c r="C10" s="12"/>
      <c r="D10" s="12"/>
      <c r="E10" s="12"/>
      <c r="F10" s="9"/>
    </row>
    <row r="11" spans="1:9" ht="15.75">
      <c r="A11" s="10" t="s">
        <v>33</v>
      </c>
      <c r="B11" s="11" t="s">
        <v>131</v>
      </c>
      <c r="C11" s="12">
        <v>18.27</v>
      </c>
      <c r="D11" s="12" t="s">
        <v>13</v>
      </c>
      <c r="E11" s="12">
        <v>788.13</v>
      </c>
      <c r="F11" s="9">
        <f t="shared" si="0"/>
        <v>14399.1351</v>
      </c>
    </row>
    <row r="12" spans="1:9" ht="15.75">
      <c r="A12" s="10" t="s">
        <v>37</v>
      </c>
      <c r="B12" s="11" t="s">
        <v>54</v>
      </c>
      <c r="C12" s="12">
        <v>42.82</v>
      </c>
      <c r="D12" s="12" t="s">
        <v>13</v>
      </c>
      <c r="E12" s="12">
        <v>756.83</v>
      </c>
      <c r="F12" s="9">
        <f t="shared" si="0"/>
        <v>32407.460600000002</v>
      </c>
    </row>
    <row r="13" spans="1:9" ht="17.25" customHeight="1">
      <c r="A13" s="10" t="s">
        <v>39</v>
      </c>
      <c r="B13" s="11" t="s">
        <v>266</v>
      </c>
      <c r="C13" s="12">
        <f>25.49+36.53</f>
        <v>62.019999999999996</v>
      </c>
      <c r="D13" s="12" t="s">
        <v>13</v>
      </c>
      <c r="E13" s="12">
        <v>482.26</v>
      </c>
      <c r="F13" s="9">
        <f t="shared" si="0"/>
        <v>29909.765199999998</v>
      </c>
    </row>
    <row r="14" spans="1:9" ht="17.25" customHeight="1">
      <c r="A14" s="10" t="s">
        <v>41</v>
      </c>
      <c r="B14" s="11" t="s">
        <v>42</v>
      </c>
      <c r="C14" s="12">
        <v>65.42</v>
      </c>
      <c r="D14" s="12" t="s">
        <v>13</v>
      </c>
      <c r="E14" s="12">
        <v>167.71</v>
      </c>
      <c r="F14" s="9">
        <f t="shared" si="0"/>
        <v>10971.5882</v>
      </c>
    </row>
    <row r="15" spans="1:9" s="21" customFormat="1" ht="23.25" customHeight="1">
      <c r="A15" s="17"/>
      <c r="B15" s="18"/>
      <c r="C15" s="59"/>
      <c r="D15" s="59"/>
      <c r="E15" s="60"/>
      <c r="F15" s="20">
        <f>SUM(F5:F14)</f>
        <v>433878.75870000001</v>
      </c>
    </row>
    <row r="16" spans="1:9" s="21" customFormat="1" ht="23.25" customHeight="1">
      <c r="A16" s="25"/>
      <c r="B16" s="26"/>
      <c r="C16" s="27"/>
      <c r="D16" s="27"/>
      <c r="E16" s="27"/>
      <c r="F16" s="28"/>
    </row>
    <row r="17" spans="2:6" ht="62.25" customHeight="1">
      <c r="B17" s="56" t="s">
        <v>43</v>
      </c>
      <c r="C17" s="56"/>
      <c r="D17" s="56"/>
      <c r="E17" s="56"/>
      <c r="F17" s="56"/>
    </row>
    <row r="18" spans="2:6">
      <c r="E18" s="24"/>
    </row>
    <row r="21" spans="2:6" ht="15.75" customHeight="1"/>
  </sheetData>
  <mergeCells count="5">
    <mergeCell ref="A1:F1"/>
    <mergeCell ref="A2:F2"/>
    <mergeCell ref="A3:F3"/>
    <mergeCell ref="C15:E15"/>
    <mergeCell ref="B17:F17"/>
  </mergeCells>
  <pageMargins left="0.24" right="0.3" top="0.78"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dimension ref="A1:K19"/>
  <sheetViews>
    <sheetView workbookViewId="0">
      <selection activeCell="A3" sqref="A3:I3"/>
    </sheetView>
  </sheetViews>
  <sheetFormatPr defaultRowHeight="15"/>
  <cols>
    <col min="1" max="1" width="7.7109375" customWidth="1"/>
    <col min="2" max="2" width="40.5703125" customWidth="1"/>
    <col min="3" max="5" width="10.28515625" hidden="1" customWidth="1"/>
    <col min="6" max="6" width="10.28515625" customWidth="1"/>
    <col min="7" max="7" width="8.85546875" customWidth="1"/>
    <col min="8" max="8" width="11.5703125" customWidth="1"/>
    <col min="9" max="9" width="14.5703125" customWidth="1"/>
  </cols>
  <sheetData>
    <row r="1" spans="1:11" ht="18.75">
      <c r="A1" s="50" t="s">
        <v>0</v>
      </c>
      <c r="B1" s="51"/>
      <c r="C1" s="51"/>
      <c r="D1" s="51"/>
      <c r="E1" s="51"/>
      <c r="F1" s="51"/>
      <c r="G1" s="51"/>
      <c r="H1" s="51"/>
      <c r="I1" s="51"/>
      <c r="J1" s="2"/>
      <c r="K1" s="2"/>
    </row>
    <row r="2" spans="1:11" ht="18.75">
      <c r="A2" s="52" t="s">
        <v>1</v>
      </c>
      <c r="B2" s="53"/>
      <c r="C2" s="53"/>
      <c r="D2" s="53"/>
      <c r="E2" s="53"/>
      <c r="F2" s="53"/>
      <c r="G2" s="53"/>
      <c r="H2" s="53"/>
      <c r="I2" s="53"/>
      <c r="J2" s="2"/>
      <c r="K2" s="2"/>
    </row>
    <row r="3" spans="1:11" ht="41.25" customHeight="1">
      <c r="A3" s="72" t="s">
        <v>292</v>
      </c>
      <c r="B3" s="73"/>
      <c r="C3" s="73"/>
      <c r="D3" s="73"/>
      <c r="E3" s="73"/>
      <c r="F3" s="73"/>
      <c r="G3" s="73"/>
      <c r="H3" s="73"/>
      <c r="I3" s="74"/>
      <c r="J3" s="29"/>
      <c r="K3" s="29"/>
    </row>
    <row r="4" spans="1:11">
      <c r="A4" s="4" t="s">
        <v>3</v>
      </c>
      <c r="B4" s="4" t="s">
        <v>4</v>
      </c>
      <c r="C4" s="4">
        <v>1</v>
      </c>
      <c r="D4" s="4">
        <v>2</v>
      </c>
      <c r="E4" s="4">
        <v>3</v>
      </c>
      <c r="F4" s="4" t="s">
        <v>45</v>
      </c>
      <c r="G4" s="4" t="s">
        <v>60</v>
      </c>
      <c r="H4" s="4" t="s">
        <v>61</v>
      </c>
      <c r="I4" s="4" t="s">
        <v>62</v>
      </c>
    </row>
    <row r="5" spans="1:11" ht="25.5">
      <c r="A5" s="6">
        <v>1</v>
      </c>
      <c r="B5" s="7" t="s">
        <v>63</v>
      </c>
      <c r="C5" s="9">
        <v>8</v>
      </c>
      <c r="D5" s="8" t="s">
        <v>10</v>
      </c>
      <c r="E5" s="8">
        <v>243.77</v>
      </c>
      <c r="F5" s="9">
        <v>2</v>
      </c>
      <c r="G5" s="10" t="s">
        <v>10</v>
      </c>
      <c r="H5" s="10">
        <v>243.77</v>
      </c>
      <c r="I5" s="9">
        <f t="shared" ref="I5:I15" si="0">H5*F5</f>
        <v>487.54</v>
      </c>
    </row>
    <row r="6" spans="1:11" ht="114.75">
      <c r="A6" s="10" t="s">
        <v>47</v>
      </c>
      <c r="B6" s="11" t="s">
        <v>15</v>
      </c>
      <c r="C6" s="12">
        <f>20.8*1.2</f>
        <v>24.96</v>
      </c>
      <c r="D6" s="12">
        <v>36.94</v>
      </c>
      <c r="E6" s="12">
        <v>36.94</v>
      </c>
      <c r="F6" s="9">
        <v>41.94</v>
      </c>
      <c r="G6" s="12" t="s">
        <v>13</v>
      </c>
      <c r="H6" s="12">
        <v>112.53</v>
      </c>
      <c r="I6" s="9">
        <f t="shared" si="0"/>
        <v>4719.5082000000002</v>
      </c>
    </row>
    <row r="7" spans="1:11" ht="89.25">
      <c r="A7" s="10" t="s">
        <v>48</v>
      </c>
      <c r="B7" s="13" t="s">
        <v>17</v>
      </c>
      <c r="C7" s="12">
        <f>7.08*1.2</f>
        <v>8.4960000000000004</v>
      </c>
      <c r="D7" s="12">
        <v>8.5</v>
      </c>
      <c r="E7" s="12">
        <v>8.5</v>
      </c>
      <c r="F7" s="9">
        <v>13.85</v>
      </c>
      <c r="G7" s="12" t="s">
        <v>13</v>
      </c>
      <c r="H7" s="12">
        <v>228.47</v>
      </c>
      <c r="I7" s="9">
        <f t="shared" si="0"/>
        <v>3164.3094999999998</v>
      </c>
    </row>
    <row r="8" spans="1:11" ht="76.5">
      <c r="A8" s="10" t="s">
        <v>49</v>
      </c>
      <c r="B8" s="11" t="s">
        <v>19</v>
      </c>
      <c r="C8" s="12">
        <f>11.9*1.2</f>
        <v>14.28</v>
      </c>
      <c r="D8" s="12">
        <v>14.28</v>
      </c>
      <c r="E8" s="12">
        <v>14.28</v>
      </c>
      <c r="F8" s="9">
        <v>23.07</v>
      </c>
      <c r="G8" s="12" t="s">
        <v>13</v>
      </c>
      <c r="H8" s="12">
        <v>1191.77</v>
      </c>
      <c r="I8" s="9">
        <f t="shared" si="0"/>
        <v>27494.133900000001</v>
      </c>
    </row>
    <row r="9" spans="1:11" ht="114.75">
      <c r="A9" s="10" t="s">
        <v>50</v>
      </c>
      <c r="B9" s="11" t="s">
        <v>103</v>
      </c>
      <c r="C9" s="12">
        <f>11.33*1.2</f>
        <v>13.596</v>
      </c>
      <c r="D9" s="12">
        <v>14.2</v>
      </c>
      <c r="E9" s="12">
        <v>14.2</v>
      </c>
      <c r="F9" s="9">
        <v>24.1</v>
      </c>
      <c r="G9" s="12" t="s">
        <v>13</v>
      </c>
      <c r="H9" s="12">
        <v>6543.32</v>
      </c>
      <c r="I9" s="9">
        <f>H9*F9</f>
        <v>157694.01199999999</v>
      </c>
    </row>
    <row r="10" spans="1:11" ht="18.75">
      <c r="A10" s="10">
        <v>5</v>
      </c>
      <c r="B10" s="31" t="s">
        <v>72</v>
      </c>
      <c r="C10" s="46"/>
      <c r="D10" s="46"/>
      <c r="E10" s="46"/>
      <c r="F10" s="9"/>
      <c r="G10" s="12"/>
      <c r="H10" s="12"/>
      <c r="I10" s="9"/>
    </row>
    <row r="11" spans="1:11" ht="15.75" customHeight="1">
      <c r="A11" s="10" t="s">
        <v>33</v>
      </c>
      <c r="B11" s="11" t="s">
        <v>237</v>
      </c>
      <c r="C11" s="12">
        <f>7.08*1.2</f>
        <v>8.4960000000000004</v>
      </c>
      <c r="D11" s="12">
        <v>6.09</v>
      </c>
      <c r="E11" s="12">
        <v>6.09</v>
      </c>
      <c r="F11" s="9">
        <v>10.34</v>
      </c>
      <c r="G11" s="12" t="s">
        <v>13</v>
      </c>
      <c r="H11" s="12">
        <v>765.85</v>
      </c>
      <c r="I11" s="9">
        <f t="shared" si="0"/>
        <v>7918.8890000000001</v>
      </c>
    </row>
    <row r="12" spans="1:11" ht="15.75" customHeight="1">
      <c r="A12" s="10" t="s">
        <v>35</v>
      </c>
      <c r="B12" s="11" t="s">
        <v>238</v>
      </c>
      <c r="C12" s="12">
        <f>7.08*1.2</f>
        <v>8.4960000000000004</v>
      </c>
      <c r="D12" s="12">
        <v>6.09</v>
      </c>
      <c r="E12" s="12">
        <v>6.09</v>
      </c>
      <c r="F12" s="9">
        <v>13.85</v>
      </c>
      <c r="G12" s="12" t="s">
        <v>13</v>
      </c>
      <c r="H12" s="12">
        <v>404.77</v>
      </c>
      <c r="I12" s="9">
        <f t="shared" si="0"/>
        <v>5606.0644999999995</v>
      </c>
    </row>
    <row r="13" spans="1:11" ht="15.75">
      <c r="A13" s="10" t="s">
        <v>37</v>
      </c>
      <c r="B13" s="11" t="s">
        <v>239</v>
      </c>
      <c r="C13" s="12">
        <f>11.9*1.2</f>
        <v>14.28</v>
      </c>
      <c r="D13" s="12">
        <v>14.28</v>
      </c>
      <c r="E13" s="12">
        <v>14.28</v>
      </c>
      <c r="F13" s="9">
        <v>23.07</v>
      </c>
      <c r="G13" s="12" t="s">
        <v>13</v>
      </c>
      <c r="H13" s="12">
        <v>730.6</v>
      </c>
      <c r="I13" s="9">
        <f t="shared" si="0"/>
        <v>16854.941999999999</v>
      </c>
    </row>
    <row r="14" spans="1:11" ht="15.75">
      <c r="A14" s="10" t="s">
        <v>39</v>
      </c>
      <c r="B14" s="11" t="s">
        <v>240</v>
      </c>
      <c r="C14" s="12">
        <f>9.74*1.2</f>
        <v>11.688000000000001</v>
      </c>
      <c r="D14" s="12">
        <v>12.18</v>
      </c>
      <c r="E14" s="12">
        <v>12.18</v>
      </c>
      <c r="F14" s="9">
        <v>20.68</v>
      </c>
      <c r="G14" s="12" t="s">
        <v>13</v>
      </c>
      <c r="H14" s="12">
        <v>458.72</v>
      </c>
      <c r="I14" s="9">
        <f t="shared" si="0"/>
        <v>9486.3296000000009</v>
      </c>
    </row>
    <row r="15" spans="1:11" ht="15.75">
      <c r="A15" s="10" t="s">
        <v>41</v>
      </c>
      <c r="B15" s="11" t="s">
        <v>42</v>
      </c>
      <c r="C15" s="12">
        <f>20.8*1.2</f>
        <v>24.96</v>
      </c>
      <c r="D15" s="12">
        <v>36.94</v>
      </c>
      <c r="E15" s="12">
        <v>36.94</v>
      </c>
      <c r="F15" s="9">
        <v>41.94</v>
      </c>
      <c r="G15" s="12" t="s">
        <v>13</v>
      </c>
      <c r="H15" s="12">
        <v>167.71</v>
      </c>
      <c r="I15" s="9">
        <f t="shared" si="0"/>
        <v>7033.7573999999995</v>
      </c>
    </row>
    <row r="16" spans="1:11">
      <c r="A16" s="36"/>
      <c r="B16" s="61" t="s">
        <v>221</v>
      </c>
      <c r="C16" s="61"/>
      <c r="D16" s="61"/>
      <c r="E16" s="61"/>
      <c r="F16" s="61"/>
      <c r="G16" s="61"/>
      <c r="H16" s="61"/>
      <c r="I16" s="33">
        <f>SUM(I5:I15)</f>
        <v>240459.48610000001</v>
      </c>
    </row>
    <row r="19" spans="2:9" ht="50.25" customHeight="1">
      <c r="B19" s="56" t="s">
        <v>137</v>
      </c>
      <c r="C19" s="56"/>
      <c r="D19" s="56"/>
      <c r="E19" s="56"/>
      <c r="F19" s="56"/>
      <c r="G19" s="56"/>
      <c r="H19" s="56"/>
      <c r="I19" s="56"/>
    </row>
  </sheetData>
  <mergeCells count="5">
    <mergeCell ref="A1:I1"/>
    <mergeCell ref="A2:I2"/>
    <mergeCell ref="A3:I3"/>
    <mergeCell ref="B16:H16"/>
    <mergeCell ref="B19:I19"/>
  </mergeCells>
  <pageMargins left="0.16" right="0.15" top="0.43" bottom="0.75" header="0.3" footer="0.3"/>
  <pageSetup paperSize="9" orientation="portrait" verticalDpi="0" r:id="rId1"/>
</worksheet>
</file>

<file path=xl/worksheets/sheet21.xml><?xml version="1.0" encoding="utf-8"?>
<worksheet xmlns="http://schemas.openxmlformats.org/spreadsheetml/2006/main" xmlns:r="http://schemas.openxmlformats.org/officeDocument/2006/relationships">
  <dimension ref="A1:H14"/>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9.25" customHeight="1">
      <c r="A3" s="54" t="s">
        <v>290</v>
      </c>
      <c r="B3" s="54"/>
      <c r="C3" s="54"/>
      <c r="D3" s="54"/>
      <c r="E3" s="54"/>
      <c r="F3" s="54"/>
      <c r="G3" s="29"/>
      <c r="H3" s="29"/>
    </row>
    <row r="4" spans="1:8">
      <c r="A4" s="4" t="s">
        <v>291</v>
      </c>
      <c r="B4" s="4" t="s">
        <v>4</v>
      </c>
      <c r="C4" s="4" t="s">
        <v>45</v>
      </c>
      <c r="D4" s="4" t="s">
        <v>60</v>
      </c>
      <c r="E4" s="4" t="s">
        <v>61</v>
      </c>
      <c r="F4" s="4" t="s">
        <v>62</v>
      </c>
    </row>
    <row r="5" spans="1:8" ht="114.75">
      <c r="A5" s="10" t="s">
        <v>47</v>
      </c>
      <c r="B5" s="11" t="s">
        <v>15</v>
      </c>
      <c r="C5" s="12">
        <v>26.06</v>
      </c>
      <c r="D5" s="12" t="s">
        <v>13</v>
      </c>
      <c r="E5" s="12">
        <v>112.53</v>
      </c>
      <c r="F5" s="9">
        <f t="shared" ref="F5:F10" si="0">E5*C5</f>
        <v>2932.5317999999997</v>
      </c>
    </row>
    <row r="6" spans="1:8" ht="102">
      <c r="A6" s="10" t="s">
        <v>199</v>
      </c>
      <c r="B6" s="11" t="s">
        <v>103</v>
      </c>
      <c r="C6" s="12">
        <v>56.451999999999998</v>
      </c>
      <c r="D6" s="12" t="s">
        <v>13</v>
      </c>
      <c r="E6" s="12">
        <v>6543.32</v>
      </c>
      <c r="F6" s="9">
        <f t="shared" si="0"/>
        <v>369383.50063999998</v>
      </c>
    </row>
    <row r="7" spans="1:8" ht="18.75">
      <c r="A7" s="10">
        <v>3</v>
      </c>
      <c r="B7" s="31" t="s">
        <v>72</v>
      </c>
      <c r="C7" s="12"/>
      <c r="D7" s="12"/>
      <c r="E7" s="12"/>
      <c r="F7" s="9"/>
    </row>
    <row r="8" spans="1:8" ht="15.75" customHeight="1">
      <c r="A8" s="10" t="s">
        <v>33</v>
      </c>
      <c r="B8" s="11" t="s">
        <v>274</v>
      </c>
      <c r="C8" s="12">
        <v>24.23</v>
      </c>
      <c r="D8" s="12" t="s">
        <v>13</v>
      </c>
      <c r="E8" s="12">
        <v>765.85</v>
      </c>
      <c r="F8" s="9">
        <f t="shared" si="0"/>
        <v>18556.5455</v>
      </c>
    </row>
    <row r="9" spans="1:8" ht="15.75">
      <c r="A9" s="10" t="s">
        <v>37</v>
      </c>
      <c r="B9" s="11" t="s">
        <v>129</v>
      </c>
      <c r="C9" s="12">
        <v>48.46</v>
      </c>
      <c r="D9" s="12" t="s">
        <v>13</v>
      </c>
      <c r="E9" s="12">
        <v>458.72</v>
      </c>
      <c r="F9" s="9">
        <f t="shared" si="0"/>
        <v>22229.571200000002</v>
      </c>
    </row>
    <row r="10" spans="1:8" ht="15.75">
      <c r="A10" s="10" t="s">
        <v>39</v>
      </c>
      <c r="B10" s="11" t="s">
        <v>42</v>
      </c>
      <c r="C10" s="12">
        <v>26.06</v>
      </c>
      <c r="D10" s="12" t="s">
        <v>13</v>
      </c>
      <c r="E10" s="12">
        <v>167.7</v>
      </c>
      <c r="F10" s="9">
        <f t="shared" si="0"/>
        <v>4370.2619999999997</v>
      </c>
    </row>
    <row r="11" spans="1:8">
      <c r="A11" s="36"/>
      <c r="B11" s="61" t="s">
        <v>221</v>
      </c>
      <c r="C11" s="61"/>
      <c r="D11" s="61"/>
      <c r="E11" s="61"/>
      <c r="F11" s="33">
        <f>SUM(F5:F10)</f>
        <v>417472.41113999998</v>
      </c>
    </row>
    <row r="14" spans="1:8" ht="50.25" customHeight="1">
      <c r="B14" s="56" t="s">
        <v>43</v>
      </c>
      <c r="C14" s="56"/>
      <c r="D14" s="56"/>
      <c r="E14" s="56"/>
      <c r="F14" s="56"/>
    </row>
  </sheetData>
  <mergeCells count="5">
    <mergeCell ref="A1:F1"/>
    <mergeCell ref="A2:F2"/>
    <mergeCell ref="A3:F3"/>
    <mergeCell ref="B11:E11"/>
    <mergeCell ref="B14:F14"/>
  </mergeCells>
  <pageMargins left="0.32" right="0.15" top="0.75" bottom="0.75" header="0.3" footer="0.3"/>
  <pageSetup paperSize="9" orientation="portrait" verticalDpi="0" r:id="rId1"/>
</worksheet>
</file>

<file path=xl/worksheets/sheet22.xml><?xml version="1.0" encoding="utf-8"?>
<worksheet xmlns="http://schemas.openxmlformats.org/spreadsheetml/2006/main" xmlns:r="http://schemas.openxmlformats.org/officeDocument/2006/relationships">
  <dimension ref="A1:I17"/>
  <sheetViews>
    <sheetView topLeftCell="A7" workbookViewId="0">
      <selection activeCell="D4" sqref="D4"/>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198</v>
      </c>
      <c r="B3" s="58"/>
      <c r="C3" s="58"/>
      <c r="D3" s="58"/>
      <c r="E3" s="58"/>
      <c r="F3" s="58"/>
      <c r="G3" s="3"/>
      <c r="H3" s="3"/>
    </row>
    <row r="4" spans="1:9">
      <c r="A4" s="4" t="s">
        <v>3</v>
      </c>
      <c r="B4" s="4" t="s">
        <v>4</v>
      </c>
      <c r="C4" s="5" t="s">
        <v>45</v>
      </c>
      <c r="D4" s="5" t="s">
        <v>6</v>
      </c>
      <c r="E4" s="5" t="s">
        <v>7</v>
      </c>
      <c r="F4" s="5" t="s">
        <v>8</v>
      </c>
    </row>
    <row r="5" spans="1:9" ht="127.5">
      <c r="A5" s="10" t="s">
        <v>47</v>
      </c>
      <c r="B5" s="11" t="s">
        <v>15</v>
      </c>
      <c r="C5" s="12">
        <v>33.99</v>
      </c>
      <c r="D5" s="12" t="s">
        <v>13</v>
      </c>
      <c r="E5" s="12">
        <v>112.53</v>
      </c>
      <c r="F5" s="9">
        <f t="shared" ref="F5:F10" si="0">E5*C5</f>
        <v>3824.8947000000003</v>
      </c>
    </row>
    <row r="6" spans="1:9" ht="127.5">
      <c r="A6" s="10" t="s">
        <v>199</v>
      </c>
      <c r="B6" s="11" t="s">
        <v>103</v>
      </c>
      <c r="C6" s="12">
        <v>61.2</v>
      </c>
      <c r="D6" s="12" t="s">
        <v>13</v>
      </c>
      <c r="E6" s="12">
        <v>6543.32</v>
      </c>
      <c r="F6" s="9">
        <f t="shared" si="0"/>
        <v>400451.18400000001</v>
      </c>
    </row>
    <row r="7" spans="1:9">
      <c r="A7" s="10">
        <v>3</v>
      </c>
      <c r="B7" s="15" t="s">
        <v>32</v>
      </c>
      <c r="C7" s="12"/>
      <c r="D7" s="12"/>
      <c r="E7" s="12"/>
      <c r="F7" s="9"/>
    </row>
    <row r="8" spans="1:9" ht="15.75">
      <c r="A8" s="10" t="s">
        <v>33</v>
      </c>
      <c r="B8" s="11" t="s">
        <v>200</v>
      </c>
      <c r="C8" s="12">
        <v>26.25</v>
      </c>
      <c r="D8" s="12" t="s">
        <v>13</v>
      </c>
      <c r="E8" s="12">
        <v>765.85</v>
      </c>
      <c r="F8" s="9">
        <f t="shared" si="0"/>
        <v>20103.5625</v>
      </c>
    </row>
    <row r="9" spans="1:9" ht="17.25" customHeight="1">
      <c r="A9" s="10" t="s">
        <v>37</v>
      </c>
      <c r="B9" s="11" t="s">
        <v>201</v>
      </c>
      <c r="C9" s="12">
        <v>52.5</v>
      </c>
      <c r="D9" s="12" t="s">
        <v>13</v>
      </c>
      <c r="E9" s="12">
        <v>458.72</v>
      </c>
      <c r="F9" s="9">
        <f t="shared" si="0"/>
        <v>24082.800000000003</v>
      </c>
    </row>
    <row r="10" spans="1:9" ht="17.25" customHeight="1">
      <c r="A10" s="10" t="s">
        <v>39</v>
      </c>
      <c r="B10" s="11" t="s">
        <v>42</v>
      </c>
      <c r="C10" s="12">
        <v>33.99</v>
      </c>
      <c r="D10" s="12" t="s">
        <v>13</v>
      </c>
      <c r="E10" s="12">
        <v>167.7</v>
      </c>
      <c r="F10" s="9">
        <f t="shared" si="0"/>
        <v>5700.1229999999996</v>
      </c>
    </row>
    <row r="11" spans="1:9" s="21" customFormat="1" ht="23.25" customHeight="1">
      <c r="A11" s="17"/>
      <c r="B11" s="18"/>
      <c r="C11" s="59"/>
      <c r="D11" s="59"/>
      <c r="E11" s="60"/>
      <c r="F11" s="20">
        <f>SUM(F5:F10)</f>
        <v>454162.56420000002</v>
      </c>
    </row>
    <row r="12" spans="1:9" s="21" customFormat="1" ht="23.25" customHeight="1">
      <c r="A12" s="25"/>
      <c r="B12" s="26"/>
      <c r="C12" s="27"/>
      <c r="D12" s="27"/>
      <c r="E12" s="27"/>
      <c r="F12" s="28"/>
    </row>
    <row r="13" spans="1:9" ht="62.25" customHeight="1">
      <c r="B13" s="56" t="s">
        <v>202</v>
      </c>
      <c r="C13" s="56"/>
      <c r="D13" s="56"/>
      <c r="E13" s="56"/>
      <c r="F13" s="56"/>
    </row>
    <row r="14" spans="1:9">
      <c r="E14" s="24"/>
    </row>
    <row r="17" ht="15.75" customHeight="1"/>
  </sheetData>
  <mergeCells count="5">
    <mergeCell ref="A1:F1"/>
    <mergeCell ref="A2:F2"/>
    <mergeCell ref="A3:F3"/>
    <mergeCell ref="C11:E11"/>
    <mergeCell ref="B13:F13"/>
  </mergeCells>
  <pageMargins left="0.28000000000000003" right="0.15" top="0.75" bottom="0.75" header="0.3" footer="0.3"/>
  <pageSetup paperSize="9" orientation="portrait" verticalDpi="0" r:id="rId1"/>
</worksheet>
</file>

<file path=xl/worksheets/sheet23.xml><?xml version="1.0" encoding="utf-8"?>
<worksheet xmlns="http://schemas.openxmlformats.org/spreadsheetml/2006/main" xmlns:r="http://schemas.openxmlformats.org/officeDocument/2006/relationships">
  <dimension ref="A1:I19"/>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243</v>
      </c>
      <c r="B3" s="58"/>
      <c r="C3" s="58"/>
      <c r="D3" s="58"/>
      <c r="E3" s="58"/>
      <c r="F3" s="58"/>
      <c r="G3" s="3"/>
      <c r="H3" s="3"/>
    </row>
    <row r="4" spans="1:9">
      <c r="A4" s="4" t="s">
        <v>3</v>
      </c>
      <c r="B4" s="4" t="s">
        <v>4</v>
      </c>
      <c r="C4" s="5" t="s">
        <v>45</v>
      </c>
      <c r="D4" s="5" t="s">
        <v>6</v>
      </c>
      <c r="E4" s="5" t="s">
        <v>7</v>
      </c>
      <c r="F4" s="5" t="s">
        <v>8</v>
      </c>
    </row>
    <row r="5" spans="1:9" ht="21">
      <c r="A5" s="10">
        <v>1</v>
      </c>
      <c r="B5" s="10" t="s">
        <v>119</v>
      </c>
      <c r="C5" s="10">
        <v>2</v>
      </c>
      <c r="D5" s="10" t="s">
        <v>10</v>
      </c>
      <c r="E5" s="10">
        <v>243.77</v>
      </c>
      <c r="F5" s="10">
        <f>E5*C5</f>
        <v>487.54</v>
      </c>
    </row>
    <row r="6" spans="1:9" ht="127.5">
      <c r="A6" s="10" t="s">
        <v>64</v>
      </c>
      <c r="B6" s="11" t="s">
        <v>15</v>
      </c>
      <c r="C6" s="12">
        <v>19.63</v>
      </c>
      <c r="D6" s="12" t="s">
        <v>13</v>
      </c>
      <c r="E6" s="12">
        <v>112.53</v>
      </c>
      <c r="F6" s="9">
        <f t="shared" ref="F6:F12" si="0">E6*C6</f>
        <v>2208.9638999999997</v>
      </c>
    </row>
    <row r="7" spans="1:9" ht="127.5">
      <c r="A7" s="10" t="s">
        <v>244</v>
      </c>
      <c r="B7" s="11" t="s">
        <v>103</v>
      </c>
      <c r="C7" s="12">
        <v>68</v>
      </c>
      <c r="D7" s="12" t="s">
        <v>13</v>
      </c>
      <c r="E7" s="12">
        <v>6543.32</v>
      </c>
      <c r="F7" s="9">
        <f t="shared" si="0"/>
        <v>444945.76</v>
      </c>
    </row>
    <row r="8" spans="1:9">
      <c r="A8" s="10">
        <v>4</v>
      </c>
      <c r="B8" s="15" t="s">
        <v>32</v>
      </c>
      <c r="C8" s="12"/>
      <c r="D8" s="12"/>
      <c r="E8" s="12"/>
      <c r="F8" s="9"/>
    </row>
    <row r="9" spans="1:9" ht="15.75">
      <c r="A9" s="10" t="s">
        <v>33</v>
      </c>
      <c r="B9" s="11" t="s">
        <v>200</v>
      </c>
      <c r="C9" s="12">
        <v>29.16</v>
      </c>
      <c r="D9" s="12" t="s">
        <v>13</v>
      </c>
      <c r="E9" s="12">
        <v>765.85</v>
      </c>
      <c r="F9" s="9">
        <f t="shared" si="0"/>
        <v>22332.186000000002</v>
      </c>
    </row>
    <row r="10" spans="1:9" ht="15.75">
      <c r="A10" s="10" t="s">
        <v>35</v>
      </c>
      <c r="B10" s="11" t="s">
        <v>245</v>
      </c>
      <c r="C10" s="12">
        <v>17.420000000000002</v>
      </c>
      <c r="D10" s="12" t="s">
        <v>13</v>
      </c>
      <c r="E10" s="12">
        <v>404.77</v>
      </c>
      <c r="F10" s="9">
        <f t="shared" si="0"/>
        <v>7051.0934000000007</v>
      </c>
    </row>
    <row r="11" spans="1:9" ht="17.25" customHeight="1">
      <c r="A11" s="10" t="s">
        <v>37</v>
      </c>
      <c r="B11" s="11" t="s">
        <v>201</v>
      </c>
      <c r="C11" s="12">
        <v>58.32</v>
      </c>
      <c r="D11" s="12" t="s">
        <v>13</v>
      </c>
      <c r="E11" s="12">
        <v>458.72</v>
      </c>
      <c r="F11" s="9">
        <f t="shared" si="0"/>
        <v>26752.5504</v>
      </c>
    </row>
    <row r="12" spans="1:9" ht="17.25" customHeight="1">
      <c r="A12" s="10" t="s">
        <v>39</v>
      </c>
      <c r="B12" s="11" t="s">
        <v>42</v>
      </c>
      <c r="C12" s="12">
        <v>19.63</v>
      </c>
      <c r="D12" s="12" t="s">
        <v>13</v>
      </c>
      <c r="E12" s="12">
        <v>167.7</v>
      </c>
      <c r="F12" s="9">
        <f t="shared" si="0"/>
        <v>3291.9509999999996</v>
      </c>
    </row>
    <row r="13" spans="1:9" s="21" customFormat="1" ht="23.25" customHeight="1">
      <c r="A13" s="17"/>
      <c r="B13" s="18"/>
      <c r="C13" s="59"/>
      <c r="D13" s="59"/>
      <c r="E13" s="60"/>
      <c r="F13" s="20">
        <f>SUM(F5:F12)</f>
        <v>507070.04470000003</v>
      </c>
    </row>
    <row r="14" spans="1:9" s="21" customFormat="1" ht="23.25" customHeight="1">
      <c r="A14" s="25"/>
      <c r="B14" s="26"/>
      <c r="C14" s="27"/>
      <c r="D14" s="27"/>
      <c r="E14" s="27"/>
      <c r="F14" s="28"/>
    </row>
    <row r="15" spans="1:9" ht="62.25" customHeight="1">
      <c r="B15" s="56" t="s">
        <v>202</v>
      </c>
      <c r="C15" s="56"/>
      <c r="D15" s="56"/>
      <c r="E15" s="56"/>
      <c r="F15" s="56"/>
    </row>
    <row r="16" spans="1:9">
      <c r="E16" s="24"/>
    </row>
    <row r="19" ht="15.75" customHeight="1"/>
  </sheetData>
  <mergeCells count="5">
    <mergeCell ref="A1:F1"/>
    <mergeCell ref="A2:F2"/>
    <mergeCell ref="A3:F3"/>
    <mergeCell ref="C13:E13"/>
    <mergeCell ref="B15:F15"/>
  </mergeCells>
  <pageMargins left="0.28000000000000003" right="0.18" top="0.75" bottom="0.75" header="0.3" footer="0.3"/>
  <pageSetup paperSize="9" orientation="portrait" verticalDpi="0" r:id="rId1"/>
</worksheet>
</file>

<file path=xl/worksheets/sheet24.xml><?xml version="1.0" encoding="utf-8"?>
<worksheet xmlns="http://schemas.openxmlformats.org/spreadsheetml/2006/main" xmlns:r="http://schemas.openxmlformats.org/officeDocument/2006/relationships">
  <dimension ref="A1:L24"/>
  <sheetViews>
    <sheetView workbookViewId="0">
      <selection sqref="A1:XFD1048576"/>
    </sheetView>
  </sheetViews>
  <sheetFormatPr defaultRowHeight="15"/>
  <cols>
    <col min="1" max="1" width="7.7109375" customWidth="1"/>
    <col min="2" max="2" width="45.140625" customWidth="1"/>
    <col min="3" max="6" width="10.28515625" hidden="1" customWidth="1"/>
    <col min="7" max="7" width="10.28515625" customWidth="1"/>
    <col min="8" max="9" width="11.5703125" customWidth="1"/>
    <col min="10" max="10" width="12.140625" customWidth="1"/>
  </cols>
  <sheetData>
    <row r="1" spans="1:12" ht="18.75">
      <c r="A1" s="50" t="s">
        <v>0</v>
      </c>
      <c r="B1" s="51"/>
      <c r="C1" s="51"/>
      <c r="D1" s="51"/>
      <c r="E1" s="51"/>
      <c r="F1" s="51"/>
      <c r="G1" s="51"/>
      <c r="H1" s="51"/>
      <c r="I1" s="51"/>
      <c r="J1" s="51"/>
      <c r="K1" s="2"/>
      <c r="L1" s="2"/>
    </row>
    <row r="2" spans="1:12" ht="18.75">
      <c r="A2" s="52" t="s">
        <v>1</v>
      </c>
      <c r="B2" s="53"/>
      <c r="C2" s="53"/>
      <c r="D2" s="53"/>
      <c r="E2" s="53"/>
      <c r="F2" s="53"/>
      <c r="G2" s="53"/>
      <c r="H2" s="53"/>
      <c r="I2" s="53"/>
      <c r="J2" s="53"/>
      <c r="K2" s="2"/>
      <c r="L2" s="2"/>
    </row>
    <row r="3" spans="1:12" ht="36.75" customHeight="1">
      <c r="A3" s="54" t="s">
        <v>270</v>
      </c>
      <c r="B3" s="54"/>
      <c r="C3" s="54"/>
      <c r="D3" s="54"/>
      <c r="E3" s="54"/>
      <c r="F3" s="54"/>
      <c r="G3" s="54"/>
      <c r="H3" s="54"/>
      <c r="I3" s="54"/>
      <c r="J3" s="54"/>
      <c r="K3" s="29"/>
      <c r="L3" s="29"/>
    </row>
    <row r="4" spans="1:12">
      <c r="A4" s="4" t="s">
        <v>3</v>
      </c>
      <c r="B4" s="4" t="s">
        <v>4</v>
      </c>
      <c r="C4" s="4" t="s">
        <v>45</v>
      </c>
      <c r="D4" s="4"/>
      <c r="E4" s="4">
        <v>1</v>
      </c>
      <c r="F4" s="4">
        <v>2</v>
      </c>
      <c r="G4" s="4" t="s">
        <v>59</v>
      </c>
      <c r="H4" s="4" t="s">
        <v>60</v>
      </c>
      <c r="I4" s="4" t="s">
        <v>61</v>
      </c>
      <c r="J4" s="4" t="s">
        <v>62</v>
      </c>
    </row>
    <row r="5" spans="1:12" ht="25.5">
      <c r="A5" s="6">
        <v>1</v>
      </c>
      <c r="B5" s="7" t="s">
        <v>63</v>
      </c>
      <c r="C5" s="9">
        <v>5</v>
      </c>
      <c r="D5" s="9">
        <v>4</v>
      </c>
      <c r="E5" s="9">
        <v>5</v>
      </c>
      <c r="F5" s="9">
        <v>2</v>
      </c>
      <c r="G5" s="9">
        <v>8</v>
      </c>
      <c r="H5" s="8" t="s">
        <v>10</v>
      </c>
      <c r="I5" s="8">
        <v>243.77</v>
      </c>
      <c r="J5" s="9">
        <f>I5*G5</f>
        <v>1950.16</v>
      </c>
    </row>
    <row r="6" spans="1:12" ht="114.75">
      <c r="A6" s="10" t="s">
        <v>64</v>
      </c>
      <c r="B6" s="11" t="s">
        <v>15</v>
      </c>
      <c r="C6" s="9">
        <v>34.159999999999997</v>
      </c>
      <c r="D6" s="9">
        <v>29.31</v>
      </c>
      <c r="E6" s="9">
        <v>9.07</v>
      </c>
      <c r="F6" s="9">
        <v>5.75</v>
      </c>
      <c r="G6" s="9">
        <v>93.12</v>
      </c>
      <c r="H6" s="12" t="s">
        <v>13</v>
      </c>
      <c r="I6" s="12">
        <v>112.53</v>
      </c>
      <c r="J6" s="9">
        <f t="shared" ref="J6:J20" si="0">I6*G6</f>
        <v>10478.793600000001</v>
      </c>
    </row>
    <row r="7" spans="1:12" ht="89.25">
      <c r="A7" s="10" t="s">
        <v>65</v>
      </c>
      <c r="B7" s="13" t="s">
        <v>17</v>
      </c>
      <c r="C7" s="9">
        <v>12.75</v>
      </c>
      <c r="D7" s="9">
        <v>10.63</v>
      </c>
      <c r="E7" s="9">
        <v>0.56999999999999995</v>
      </c>
      <c r="F7" s="9">
        <v>0.46</v>
      </c>
      <c r="G7" s="9">
        <v>16.78</v>
      </c>
      <c r="H7" s="12" t="s">
        <v>13</v>
      </c>
      <c r="I7" s="12">
        <v>228.47</v>
      </c>
      <c r="J7" s="9">
        <f t="shared" si="0"/>
        <v>3833.7266000000004</v>
      </c>
    </row>
    <row r="8" spans="1:12" ht="63.75">
      <c r="A8" s="10" t="s">
        <v>66</v>
      </c>
      <c r="B8" s="11" t="s">
        <v>19</v>
      </c>
      <c r="C8" s="9">
        <v>21.42</v>
      </c>
      <c r="D8" s="9">
        <v>17.850000000000001</v>
      </c>
      <c r="E8" s="9">
        <v>0.96</v>
      </c>
      <c r="F8" s="9">
        <v>0.77</v>
      </c>
      <c r="G8" s="9">
        <v>28.2</v>
      </c>
      <c r="H8" s="12" t="s">
        <v>13</v>
      </c>
      <c r="I8" s="12">
        <v>1191.77</v>
      </c>
      <c r="J8" s="9">
        <f t="shared" si="0"/>
        <v>33607.913999999997</v>
      </c>
    </row>
    <row r="9" spans="1:12" ht="102">
      <c r="A9" s="10" t="s">
        <v>67</v>
      </c>
      <c r="B9" s="11" t="s">
        <v>68</v>
      </c>
      <c r="C9" s="9"/>
      <c r="D9" s="9">
        <v>15</v>
      </c>
      <c r="E9" s="9">
        <v>3.9</v>
      </c>
      <c r="F9" s="9">
        <v>2.7</v>
      </c>
      <c r="G9" s="9">
        <v>8.5</v>
      </c>
      <c r="H9" s="12" t="s">
        <v>13</v>
      </c>
      <c r="I9" s="12">
        <v>5913.66</v>
      </c>
      <c r="J9" s="9">
        <f t="shared" si="0"/>
        <v>50266.11</v>
      </c>
    </row>
    <row r="10" spans="1:12" ht="89.25">
      <c r="A10" s="10" t="s">
        <v>69</v>
      </c>
      <c r="B10" s="11" t="s">
        <v>23</v>
      </c>
      <c r="C10" s="9"/>
      <c r="D10" s="9"/>
      <c r="E10" s="9"/>
      <c r="F10" s="9"/>
      <c r="G10" s="9">
        <v>21.67</v>
      </c>
      <c r="H10" s="12" t="s">
        <v>13</v>
      </c>
      <c r="I10" s="12">
        <v>2788.17</v>
      </c>
      <c r="J10" s="9">
        <f t="shared" si="0"/>
        <v>60419.643900000003</v>
      </c>
    </row>
    <row r="11" spans="1:12" ht="63.75">
      <c r="A11" s="30" t="s">
        <v>70</v>
      </c>
      <c r="B11" s="11" t="s">
        <v>71</v>
      </c>
      <c r="C11" s="9">
        <v>91.15</v>
      </c>
      <c r="D11" s="12" t="s">
        <v>26</v>
      </c>
      <c r="E11" s="12">
        <v>259.29000000000002</v>
      </c>
      <c r="F11" s="9">
        <f t="shared" ref="F11" si="1">E11*C11</f>
        <v>23634.283500000005</v>
      </c>
      <c r="G11" s="9">
        <v>152.72</v>
      </c>
      <c r="H11" s="12" t="s">
        <v>26</v>
      </c>
      <c r="I11" s="12">
        <v>259.29000000000002</v>
      </c>
      <c r="J11" s="9">
        <f t="shared" si="0"/>
        <v>39598.768800000005</v>
      </c>
    </row>
    <row r="12" spans="1:12" ht="51">
      <c r="A12" s="10" t="s">
        <v>87</v>
      </c>
      <c r="B12" s="11" t="s">
        <v>271</v>
      </c>
      <c r="C12" s="9"/>
      <c r="D12" s="9">
        <v>15</v>
      </c>
      <c r="E12" s="9">
        <v>3.9</v>
      </c>
      <c r="F12" s="9">
        <v>2.7</v>
      </c>
      <c r="G12" s="9">
        <v>21.5</v>
      </c>
      <c r="H12" s="12" t="s">
        <v>13</v>
      </c>
      <c r="I12" s="12">
        <v>6543.32</v>
      </c>
      <c r="J12" s="9">
        <f t="shared" si="0"/>
        <v>140681.38</v>
      </c>
    </row>
    <row r="13" spans="1:12" ht="89.25">
      <c r="A13" s="30" t="s">
        <v>27</v>
      </c>
      <c r="B13" s="11" t="s">
        <v>124</v>
      </c>
      <c r="C13" s="9"/>
      <c r="D13" s="9">
        <v>21.25</v>
      </c>
      <c r="E13" s="9">
        <v>1.52</v>
      </c>
      <c r="F13" s="9">
        <v>1.22</v>
      </c>
      <c r="G13" s="9">
        <v>2.6</v>
      </c>
      <c r="H13" s="12" t="s">
        <v>13</v>
      </c>
      <c r="I13" s="12">
        <v>6219.21</v>
      </c>
      <c r="J13" s="9">
        <f t="shared" si="0"/>
        <v>16169.946</v>
      </c>
    </row>
    <row r="14" spans="1:12" ht="89.25">
      <c r="A14" s="30" t="s">
        <v>272</v>
      </c>
      <c r="B14" s="11" t="s">
        <v>30</v>
      </c>
      <c r="C14" s="9"/>
      <c r="D14" s="9">
        <v>2.25</v>
      </c>
      <c r="E14" s="9">
        <v>0.56999999999999995</v>
      </c>
      <c r="F14" s="9">
        <v>0.42</v>
      </c>
      <c r="G14" s="9">
        <v>0.23</v>
      </c>
      <c r="H14" s="12" t="s">
        <v>31</v>
      </c>
      <c r="I14" s="12">
        <v>53433.91</v>
      </c>
      <c r="J14" s="9">
        <f t="shared" si="0"/>
        <v>12289.799300000001</v>
      </c>
    </row>
    <row r="15" spans="1:12" ht="18.75">
      <c r="A15" s="10">
        <v>11</v>
      </c>
      <c r="B15" s="31" t="s">
        <v>72</v>
      </c>
      <c r="C15" s="9"/>
      <c r="D15" s="9"/>
      <c r="E15" s="9"/>
      <c r="F15" s="9"/>
      <c r="G15" s="9"/>
      <c r="H15" s="12"/>
      <c r="I15" s="12"/>
      <c r="J15" s="9"/>
    </row>
    <row r="16" spans="1:12" ht="15.75" customHeight="1">
      <c r="A16" s="10" t="s">
        <v>33</v>
      </c>
      <c r="B16" s="11" t="s">
        <v>273</v>
      </c>
      <c r="C16" s="9">
        <v>12.75</v>
      </c>
      <c r="D16" s="9">
        <v>10.63</v>
      </c>
      <c r="E16" s="9">
        <v>0.56999999999999995</v>
      </c>
      <c r="F16" s="9">
        <v>0.46</v>
      </c>
      <c r="G16" s="9">
        <v>16.78</v>
      </c>
      <c r="H16" s="12" t="s">
        <v>13</v>
      </c>
      <c r="I16" s="12">
        <v>404.77</v>
      </c>
      <c r="J16" s="9">
        <f t="shared" si="0"/>
        <v>6792.0406000000003</v>
      </c>
    </row>
    <row r="17" spans="1:10" ht="15.75" customHeight="1">
      <c r="A17" s="10" t="s">
        <v>35</v>
      </c>
      <c r="B17" s="11" t="s">
        <v>274</v>
      </c>
      <c r="C17" s="9">
        <v>29.16</v>
      </c>
      <c r="D17" s="9">
        <v>33.58</v>
      </c>
      <c r="E17" s="9">
        <v>2.3199999999999998</v>
      </c>
      <c r="F17" s="9">
        <v>1.7</v>
      </c>
      <c r="G17" s="9">
        <v>25.61</v>
      </c>
      <c r="H17" s="12" t="s">
        <v>13</v>
      </c>
      <c r="I17" s="12">
        <v>765.85</v>
      </c>
      <c r="J17" s="9">
        <f t="shared" si="0"/>
        <v>19613.4185</v>
      </c>
    </row>
    <row r="18" spans="1:10" ht="15.75" customHeight="1">
      <c r="A18" s="10" t="s">
        <v>37</v>
      </c>
      <c r="B18" s="11" t="s">
        <v>275</v>
      </c>
      <c r="C18" s="9">
        <v>21.42</v>
      </c>
      <c r="D18" s="9">
        <v>56.1</v>
      </c>
      <c r="E18" s="9">
        <v>1</v>
      </c>
      <c r="F18" s="9">
        <v>0.8</v>
      </c>
      <c r="G18" s="37">
        <v>49.9</v>
      </c>
      <c r="H18" s="12" t="s">
        <v>13</v>
      </c>
      <c r="I18" s="12">
        <v>730.6</v>
      </c>
      <c r="J18" s="9">
        <f t="shared" si="0"/>
        <v>36456.94</v>
      </c>
    </row>
    <row r="19" spans="1:10" ht="15.75">
      <c r="A19" s="10" t="s">
        <v>39</v>
      </c>
      <c r="B19" s="11" t="s">
        <v>240</v>
      </c>
      <c r="C19" s="9">
        <v>58.32</v>
      </c>
      <c r="D19" s="9">
        <v>31.72</v>
      </c>
      <c r="E19" s="9">
        <v>4.6399999999999997</v>
      </c>
      <c r="F19" s="9">
        <v>3.4</v>
      </c>
      <c r="G19" s="9">
        <v>29.3</v>
      </c>
      <c r="H19" s="12" t="s">
        <v>13</v>
      </c>
      <c r="I19" s="12">
        <v>458.72</v>
      </c>
      <c r="J19" s="9">
        <f t="shared" si="0"/>
        <v>13440.496000000001</v>
      </c>
    </row>
    <row r="20" spans="1:10" ht="15.75">
      <c r="A20" s="10" t="s">
        <v>41</v>
      </c>
      <c r="B20" s="11" t="s">
        <v>42</v>
      </c>
      <c r="C20" s="9">
        <v>34.159999999999997</v>
      </c>
      <c r="D20" s="9">
        <v>46.3</v>
      </c>
      <c r="E20" s="9">
        <v>9.07</v>
      </c>
      <c r="F20" s="9">
        <v>5.75</v>
      </c>
      <c r="G20" s="9">
        <v>93.12</v>
      </c>
      <c r="H20" s="12" t="s">
        <v>13</v>
      </c>
      <c r="I20" s="12">
        <v>167.7</v>
      </c>
      <c r="J20" s="9">
        <f t="shared" si="0"/>
        <v>15616.224</v>
      </c>
    </row>
    <row r="21" spans="1:10">
      <c r="A21" s="32"/>
      <c r="B21" s="55"/>
      <c r="C21" s="55"/>
      <c r="D21" s="55"/>
      <c r="E21" s="55"/>
      <c r="F21" s="55"/>
      <c r="G21" s="55"/>
      <c r="H21" s="55"/>
      <c r="I21" s="55"/>
      <c r="J21" s="33">
        <f>SUM(J5:J20)</f>
        <v>461215.36130000005</v>
      </c>
    </row>
    <row r="22" spans="1:10">
      <c r="A22" s="21"/>
      <c r="B22" s="34"/>
      <c r="C22" s="34"/>
      <c r="D22" s="34"/>
      <c r="E22" s="34"/>
      <c r="F22" s="34"/>
      <c r="G22" s="34"/>
      <c r="H22" s="34"/>
      <c r="I22" s="34"/>
      <c r="J22" s="35"/>
    </row>
    <row r="23" spans="1:10">
      <c r="A23" s="21"/>
      <c r="B23" s="34"/>
      <c r="C23" s="34"/>
      <c r="D23" s="34"/>
      <c r="E23" s="34"/>
      <c r="F23" s="34"/>
      <c r="G23" s="34"/>
      <c r="H23" s="34"/>
      <c r="I23" s="34"/>
      <c r="J23" s="35"/>
    </row>
    <row r="24" spans="1:10" ht="50.25" customHeight="1">
      <c r="B24" s="56" t="s">
        <v>137</v>
      </c>
      <c r="C24" s="56"/>
      <c r="D24" s="56"/>
      <c r="E24" s="56"/>
      <c r="F24" s="56"/>
      <c r="G24" s="56"/>
      <c r="H24" s="56"/>
      <c r="I24" s="56"/>
      <c r="J24" s="56"/>
    </row>
  </sheetData>
  <mergeCells count="5">
    <mergeCell ref="A1:J1"/>
    <mergeCell ref="A2:J2"/>
    <mergeCell ref="A3:J3"/>
    <mergeCell ref="B21:I21"/>
    <mergeCell ref="B24:J24"/>
  </mergeCells>
  <pageMargins left="0.3" right="0.15" top="0.75" bottom="0.75" header="0.3" footer="0.3"/>
  <pageSetup paperSize="9" orientation="portrait" verticalDpi="0" r:id="rId1"/>
</worksheet>
</file>

<file path=xl/worksheets/sheet25.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254</v>
      </c>
      <c r="B3" s="58"/>
      <c r="C3" s="58"/>
      <c r="D3" s="58"/>
      <c r="E3" s="58"/>
      <c r="F3" s="58"/>
      <c r="G3" s="3"/>
      <c r="H3" s="3"/>
    </row>
    <row r="4" spans="1:9">
      <c r="A4" s="4" t="s">
        <v>3</v>
      </c>
      <c r="B4" s="4" t="s">
        <v>4</v>
      </c>
      <c r="C4" s="5" t="s">
        <v>45</v>
      </c>
      <c r="D4" s="5" t="s">
        <v>6</v>
      </c>
      <c r="E4" s="5" t="s">
        <v>7</v>
      </c>
      <c r="F4" s="5" t="s">
        <v>8</v>
      </c>
    </row>
    <row r="5" spans="1:9" ht="127.5">
      <c r="A5" s="10" t="s">
        <v>47</v>
      </c>
      <c r="B5" s="11" t="s">
        <v>15</v>
      </c>
      <c r="C5" s="12">
        <v>33.22</v>
      </c>
      <c r="D5" s="12" t="s">
        <v>13</v>
      </c>
      <c r="E5" s="12">
        <v>112.53</v>
      </c>
      <c r="F5" s="9">
        <f t="shared" ref="F5:F14" si="0">E5*C5</f>
        <v>3738.2465999999999</v>
      </c>
    </row>
    <row r="6" spans="1:9" ht="96">
      <c r="A6" s="10" t="s">
        <v>48</v>
      </c>
      <c r="B6" s="43" t="s">
        <v>17</v>
      </c>
      <c r="C6" s="12">
        <v>8.56</v>
      </c>
      <c r="D6" s="12" t="s">
        <v>13</v>
      </c>
      <c r="E6" s="12">
        <v>228.47</v>
      </c>
      <c r="F6" s="9">
        <f t="shared" si="0"/>
        <v>1955.7032000000002</v>
      </c>
    </row>
    <row r="7" spans="1:9" ht="76.5">
      <c r="A7" s="10" t="s">
        <v>49</v>
      </c>
      <c r="B7" s="11" t="s">
        <v>19</v>
      </c>
      <c r="C7" s="12">
        <v>15.52</v>
      </c>
      <c r="D7" s="12" t="s">
        <v>13</v>
      </c>
      <c r="E7" s="12">
        <v>1191.77</v>
      </c>
      <c r="F7" s="9">
        <f t="shared" si="0"/>
        <v>18496.270399999998</v>
      </c>
    </row>
    <row r="8" spans="1:9" ht="114" customHeight="1">
      <c r="A8" s="10" t="s">
        <v>50</v>
      </c>
      <c r="B8" s="11" t="s">
        <v>103</v>
      </c>
      <c r="C8" s="12">
        <v>15.57</v>
      </c>
      <c r="D8" s="12" t="s">
        <v>13</v>
      </c>
      <c r="E8" s="12">
        <v>6543.32</v>
      </c>
      <c r="F8" s="9">
        <f t="shared" si="0"/>
        <v>101879.4924</v>
      </c>
    </row>
    <row r="9" spans="1:9">
      <c r="A9" s="10">
        <v>5</v>
      </c>
      <c r="B9" s="15" t="s">
        <v>32</v>
      </c>
      <c r="C9" s="12"/>
      <c r="D9" s="12"/>
      <c r="E9" s="12"/>
      <c r="F9" s="9"/>
    </row>
    <row r="10" spans="1:9" ht="15.75">
      <c r="A10" s="10" t="s">
        <v>33</v>
      </c>
      <c r="B10" s="11" t="s">
        <v>131</v>
      </c>
      <c r="C10" s="12">
        <v>6.69</v>
      </c>
      <c r="D10" s="12" t="s">
        <v>13</v>
      </c>
      <c r="E10" s="9">
        <v>788.13</v>
      </c>
      <c r="F10" s="9">
        <f t="shared" si="0"/>
        <v>5272.5897000000004</v>
      </c>
    </row>
    <row r="11" spans="1:9" ht="15.75">
      <c r="A11" s="10" t="s">
        <v>35</v>
      </c>
      <c r="B11" s="11" t="s">
        <v>132</v>
      </c>
      <c r="C11" s="12">
        <v>8.56</v>
      </c>
      <c r="D11" s="12" t="s">
        <v>13</v>
      </c>
      <c r="E11" s="9">
        <v>377.8</v>
      </c>
      <c r="F11" s="9">
        <f t="shared" si="0"/>
        <v>3233.9680000000003</v>
      </c>
    </row>
    <row r="12" spans="1:9" ht="15.75">
      <c r="A12" s="10" t="s">
        <v>37</v>
      </c>
      <c r="B12" s="11" t="s">
        <v>54</v>
      </c>
      <c r="C12" s="12">
        <v>15.52</v>
      </c>
      <c r="D12" s="12" t="s">
        <v>13</v>
      </c>
      <c r="E12" s="12">
        <v>756.83</v>
      </c>
      <c r="F12" s="9">
        <f t="shared" si="0"/>
        <v>11746.0016</v>
      </c>
    </row>
    <row r="13" spans="1:9" ht="17.25" customHeight="1">
      <c r="A13" s="10" t="s">
        <v>39</v>
      </c>
      <c r="B13" s="11" t="s">
        <v>255</v>
      </c>
      <c r="C13" s="12">
        <v>13.39</v>
      </c>
      <c r="D13" s="12" t="s">
        <v>13</v>
      </c>
      <c r="E13" s="12">
        <v>482.26</v>
      </c>
      <c r="F13" s="9">
        <f t="shared" si="0"/>
        <v>6457.4614000000001</v>
      </c>
    </row>
    <row r="14" spans="1:9" ht="17.25" customHeight="1">
      <c r="A14" s="10" t="s">
        <v>41</v>
      </c>
      <c r="B14" s="11" t="s">
        <v>42</v>
      </c>
      <c r="C14" s="12">
        <v>33.22</v>
      </c>
      <c r="D14" s="12" t="s">
        <v>13</v>
      </c>
      <c r="E14" s="12">
        <v>167.71</v>
      </c>
      <c r="F14" s="9">
        <f t="shared" si="0"/>
        <v>5571.3262000000004</v>
      </c>
    </row>
    <row r="15" spans="1:9" s="21" customFormat="1" ht="23.25" customHeight="1">
      <c r="A15" s="17"/>
      <c r="B15" s="18"/>
      <c r="C15" s="59"/>
      <c r="D15" s="59"/>
      <c r="E15" s="60"/>
      <c r="F15" s="20">
        <f>SUM(F5:F14)</f>
        <v>158351.0595</v>
      </c>
    </row>
    <row r="16" spans="1:9" s="21" customFormat="1" ht="23.25" customHeight="1">
      <c r="A16" s="25"/>
      <c r="B16" s="26"/>
      <c r="C16" s="27"/>
      <c r="D16" s="27"/>
      <c r="E16" s="27"/>
      <c r="F16" s="28"/>
    </row>
    <row r="17" spans="2:6" ht="62.25" customHeight="1">
      <c r="B17" s="56" t="s">
        <v>57</v>
      </c>
      <c r="C17" s="56"/>
      <c r="D17" s="56"/>
      <c r="E17" s="56"/>
      <c r="F17" s="56"/>
    </row>
    <row r="18" spans="2:6">
      <c r="E18" s="24"/>
    </row>
    <row r="21" spans="2:6" ht="15.75" customHeight="1"/>
  </sheetData>
  <mergeCells count="5">
    <mergeCell ref="A1:F1"/>
    <mergeCell ref="A2:F2"/>
    <mergeCell ref="A3:F3"/>
    <mergeCell ref="C15:E15"/>
    <mergeCell ref="B17:F17"/>
  </mergeCells>
  <pageMargins left="0.3" right="0.15"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dimension ref="A1:I21"/>
  <sheetViews>
    <sheetView workbookViewId="0">
      <selection activeCell="E5" sqref="E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7.2851562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257</v>
      </c>
      <c r="B3" s="58"/>
      <c r="C3" s="58"/>
      <c r="D3" s="58"/>
      <c r="E3" s="58"/>
      <c r="F3" s="58"/>
      <c r="G3" s="3"/>
      <c r="H3" s="3"/>
    </row>
    <row r="4" spans="1:9">
      <c r="A4" s="4" t="s">
        <v>3</v>
      </c>
      <c r="B4" s="4" t="s">
        <v>4</v>
      </c>
      <c r="C4" s="5" t="s">
        <v>45</v>
      </c>
      <c r="D4" s="5" t="s">
        <v>6</v>
      </c>
      <c r="E4" s="5" t="s">
        <v>7</v>
      </c>
      <c r="F4" s="5" t="s">
        <v>8</v>
      </c>
    </row>
    <row r="5" spans="1:9" ht="127.5">
      <c r="A5" s="10" t="s">
        <v>47</v>
      </c>
      <c r="B5" s="11" t="s">
        <v>15</v>
      </c>
      <c r="C5" s="12">
        <v>44.93</v>
      </c>
      <c r="D5" s="12" t="s">
        <v>13</v>
      </c>
      <c r="E5" s="12">
        <v>112.53</v>
      </c>
      <c r="F5" s="9">
        <f t="shared" ref="F5:F14" si="0">E5*C5</f>
        <v>5055.9728999999998</v>
      </c>
    </row>
    <row r="6" spans="1:9" ht="96">
      <c r="A6" s="10" t="s">
        <v>48</v>
      </c>
      <c r="B6" s="43" t="s">
        <v>17</v>
      </c>
      <c r="C6" s="12">
        <v>10.47</v>
      </c>
      <c r="D6" s="12" t="s">
        <v>13</v>
      </c>
      <c r="E6" s="12">
        <v>228.47</v>
      </c>
      <c r="F6" s="9">
        <f t="shared" si="0"/>
        <v>2392.0808999999999</v>
      </c>
    </row>
    <row r="7" spans="1:9" ht="76.5">
      <c r="A7" s="10" t="s">
        <v>49</v>
      </c>
      <c r="B7" s="11" t="s">
        <v>19</v>
      </c>
      <c r="C7" s="12">
        <v>18.920000000000002</v>
      </c>
      <c r="D7" s="12" t="s">
        <v>13</v>
      </c>
      <c r="E7" s="12">
        <v>1191.77</v>
      </c>
      <c r="F7" s="9">
        <f t="shared" si="0"/>
        <v>22548.288400000001</v>
      </c>
    </row>
    <row r="8" spans="1:9" ht="114" customHeight="1">
      <c r="A8" s="10" t="s">
        <v>50</v>
      </c>
      <c r="B8" s="11" t="s">
        <v>103</v>
      </c>
      <c r="C8" s="12">
        <v>19.82</v>
      </c>
      <c r="D8" s="12" t="s">
        <v>13</v>
      </c>
      <c r="E8" s="12">
        <v>6543.32</v>
      </c>
      <c r="F8" s="9">
        <f t="shared" si="0"/>
        <v>129688.60239999999</v>
      </c>
    </row>
    <row r="9" spans="1:9">
      <c r="A9" s="10">
        <v>5</v>
      </c>
      <c r="B9" s="15" t="s">
        <v>32</v>
      </c>
      <c r="C9" s="12"/>
      <c r="D9" s="12"/>
      <c r="E9" s="12"/>
      <c r="F9" s="9"/>
    </row>
    <row r="10" spans="1:9" ht="15.75">
      <c r="A10" s="10" t="s">
        <v>33</v>
      </c>
      <c r="B10" s="11" t="s">
        <v>131</v>
      </c>
      <c r="C10" s="12">
        <v>8.52</v>
      </c>
      <c r="D10" s="12" t="s">
        <v>13</v>
      </c>
      <c r="E10" s="9">
        <v>788.13</v>
      </c>
      <c r="F10" s="9">
        <f t="shared" si="0"/>
        <v>6714.8675999999996</v>
      </c>
    </row>
    <row r="11" spans="1:9" ht="15.75">
      <c r="A11" s="10" t="s">
        <v>35</v>
      </c>
      <c r="B11" s="11" t="s">
        <v>132</v>
      </c>
      <c r="C11" s="12">
        <v>10.47</v>
      </c>
      <c r="D11" s="12" t="s">
        <v>13</v>
      </c>
      <c r="E11" s="9">
        <v>377.8</v>
      </c>
      <c r="F11" s="9">
        <f t="shared" si="0"/>
        <v>3955.5660000000003</v>
      </c>
    </row>
    <row r="12" spans="1:9" ht="15.75">
      <c r="A12" s="10" t="s">
        <v>37</v>
      </c>
      <c r="B12" s="11" t="s">
        <v>54</v>
      </c>
      <c r="C12" s="12">
        <v>18.920000000000002</v>
      </c>
      <c r="D12" s="12" t="s">
        <v>13</v>
      </c>
      <c r="E12" s="12">
        <v>756.83</v>
      </c>
      <c r="F12" s="9">
        <f t="shared" si="0"/>
        <v>14319.223600000001</v>
      </c>
    </row>
    <row r="13" spans="1:9" ht="17.25" customHeight="1">
      <c r="A13" s="10" t="s">
        <v>39</v>
      </c>
      <c r="B13" s="11" t="s">
        <v>255</v>
      </c>
      <c r="C13" s="12">
        <v>17.04</v>
      </c>
      <c r="D13" s="12" t="s">
        <v>13</v>
      </c>
      <c r="E13" s="12">
        <v>482.26</v>
      </c>
      <c r="F13" s="9">
        <f t="shared" si="0"/>
        <v>8217.7103999999999</v>
      </c>
    </row>
    <row r="14" spans="1:9" ht="17.25" customHeight="1">
      <c r="A14" s="10" t="s">
        <v>41</v>
      </c>
      <c r="B14" s="11" t="s">
        <v>42</v>
      </c>
      <c r="C14" s="12">
        <v>44.93</v>
      </c>
      <c r="D14" s="12" t="s">
        <v>13</v>
      </c>
      <c r="E14" s="12">
        <v>167.71</v>
      </c>
      <c r="F14" s="9">
        <f t="shared" si="0"/>
        <v>7535.2103000000006</v>
      </c>
    </row>
    <row r="15" spans="1:9" s="21" customFormat="1" ht="23.25" customHeight="1">
      <c r="A15" s="17"/>
      <c r="B15" s="18"/>
      <c r="C15" s="59"/>
      <c r="D15" s="59"/>
      <c r="E15" s="60"/>
      <c r="F15" s="20">
        <f>SUM(F5:F14)</f>
        <v>200427.52249999999</v>
      </c>
    </row>
    <row r="16" spans="1:9" s="21" customFormat="1" ht="23.25" customHeight="1">
      <c r="A16" s="25"/>
      <c r="B16" s="26"/>
      <c r="C16" s="27"/>
      <c r="D16" s="27"/>
      <c r="E16" s="27"/>
      <c r="F16" s="28"/>
    </row>
    <row r="17" spans="2:6" ht="62.25" customHeight="1">
      <c r="B17" s="56" t="s">
        <v>57</v>
      </c>
      <c r="C17" s="56"/>
      <c r="D17" s="56"/>
      <c r="E17" s="56"/>
      <c r="F17" s="56"/>
    </row>
    <row r="18" spans="2:6">
      <c r="E18" s="24"/>
    </row>
    <row r="21" spans="2:6" ht="15.75" customHeight="1"/>
  </sheetData>
  <mergeCells count="5">
    <mergeCell ref="A1:F1"/>
    <mergeCell ref="A2:F2"/>
    <mergeCell ref="A3:F3"/>
    <mergeCell ref="C15:E15"/>
    <mergeCell ref="B17:F17"/>
  </mergeCells>
  <pageMargins left="0.39" right="0.22" top="0.75" bottom="0.75" header="0.3" footer="0.3"/>
  <pageSetup paperSize="9" orientation="portrait" verticalDpi="0" r:id="rId1"/>
</worksheet>
</file>

<file path=xl/worksheets/sheet27.xml><?xml version="1.0" encoding="utf-8"?>
<worksheet xmlns="http://schemas.openxmlformats.org/spreadsheetml/2006/main" xmlns:r="http://schemas.openxmlformats.org/officeDocument/2006/relationships">
  <dimension ref="A1:N30"/>
  <sheetViews>
    <sheetView workbookViewId="0">
      <selection activeCell="B6" sqref="B6"/>
    </sheetView>
  </sheetViews>
  <sheetFormatPr defaultRowHeight="15"/>
  <cols>
    <col min="1" max="1" width="9.570312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62" t="s">
        <v>0</v>
      </c>
      <c r="B1" s="62"/>
      <c r="C1" s="62"/>
      <c r="D1" s="62"/>
      <c r="E1" s="62"/>
      <c r="F1" s="62"/>
      <c r="G1" s="62"/>
      <c r="H1" s="62"/>
      <c r="I1" s="62"/>
      <c r="J1" s="1"/>
      <c r="K1" s="1"/>
      <c r="L1" s="1"/>
    </row>
    <row r="2" spans="1:12" ht="18.75">
      <c r="A2" s="57" t="s">
        <v>1</v>
      </c>
      <c r="B2" s="57"/>
      <c r="C2" s="57"/>
      <c r="D2" s="57"/>
      <c r="E2" s="57"/>
      <c r="F2" s="57"/>
      <c r="G2" s="57"/>
      <c r="H2" s="57"/>
      <c r="I2" s="57"/>
      <c r="J2" s="2"/>
      <c r="K2" s="2"/>
      <c r="L2" s="2"/>
    </row>
    <row r="3" spans="1:12" ht="32.25" customHeight="1">
      <c r="A3" s="63" t="s">
        <v>78</v>
      </c>
      <c r="B3" s="64"/>
      <c r="C3" s="64"/>
      <c r="D3" s="64"/>
      <c r="E3" s="64"/>
      <c r="F3" s="64"/>
      <c r="G3" s="64"/>
      <c r="H3" s="64"/>
      <c r="I3" s="64"/>
      <c r="J3" s="3"/>
      <c r="K3" s="3"/>
    </row>
    <row r="4" spans="1:12">
      <c r="A4" s="4" t="s">
        <v>3</v>
      </c>
      <c r="B4" s="4" t="s">
        <v>4</v>
      </c>
      <c r="C4" s="4">
        <v>1</v>
      </c>
      <c r="D4" s="4">
        <v>2</v>
      </c>
      <c r="E4" s="4">
        <v>3</v>
      </c>
      <c r="F4" s="5" t="s">
        <v>5</v>
      </c>
      <c r="G4" s="5" t="s">
        <v>6</v>
      </c>
      <c r="H4" s="5" t="s">
        <v>7</v>
      </c>
      <c r="I4" s="5" t="s">
        <v>8</v>
      </c>
    </row>
    <row r="5" spans="1:12" ht="38.25">
      <c r="A5" s="6">
        <v>1</v>
      </c>
      <c r="B5" s="7" t="s">
        <v>9</v>
      </c>
      <c r="C5" s="8">
        <v>5</v>
      </c>
      <c r="D5" s="8">
        <v>5</v>
      </c>
      <c r="E5" s="8">
        <v>5</v>
      </c>
      <c r="F5" s="9">
        <v>5</v>
      </c>
      <c r="G5" s="8" t="s">
        <v>10</v>
      </c>
      <c r="H5" s="8">
        <v>243.77</v>
      </c>
      <c r="I5" s="9">
        <f>H5*F5</f>
        <v>1218.8500000000001</v>
      </c>
    </row>
    <row r="6" spans="1:12" ht="38.25">
      <c r="A6" s="10" t="s">
        <v>79</v>
      </c>
      <c r="B6" s="11" t="s">
        <v>80</v>
      </c>
      <c r="C6" s="12"/>
      <c r="D6" s="12"/>
      <c r="E6" s="12"/>
      <c r="F6" s="9">
        <v>11.89</v>
      </c>
      <c r="G6" s="12" t="s">
        <v>13</v>
      </c>
      <c r="H6" s="8">
        <v>364.24</v>
      </c>
      <c r="I6" s="9">
        <f>H6*F6</f>
        <v>4330.8136000000004</v>
      </c>
    </row>
    <row r="7" spans="1:12" ht="63.75">
      <c r="A7" s="10" t="s">
        <v>81</v>
      </c>
      <c r="B7" s="11" t="s">
        <v>12</v>
      </c>
      <c r="C7" s="12">
        <v>0.71</v>
      </c>
      <c r="D7" s="12">
        <v>3.79</v>
      </c>
      <c r="E7" s="12"/>
      <c r="F7" s="9">
        <v>2.97</v>
      </c>
      <c r="G7" s="12" t="s">
        <v>13</v>
      </c>
      <c r="H7" s="8">
        <v>642.78</v>
      </c>
      <c r="I7" s="9">
        <f t="shared" ref="I7:I25" si="0">H7*F7</f>
        <v>1909.0566000000001</v>
      </c>
    </row>
    <row r="8" spans="1:12" ht="38.25">
      <c r="A8" s="10" t="s">
        <v>82</v>
      </c>
      <c r="B8" s="11" t="s">
        <v>83</v>
      </c>
      <c r="C8" s="36"/>
      <c r="D8" s="36"/>
      <c r="E8" s="36"/>
      <c r="F8" s="9">
        <v>5.95</v>
      </c>
      <c r="G8" s="9" t="s">
        <v>13</v>
      </c>
      <c r="H8" s="9">
        <v>1340.2</v>
      </c>
      <c r="I8" s="9">
        <f t="shared" si="0"/>
        <v>7974.1900000000005</v>
      </c>
    </row>
    <row r="9" spans="1:12" ht="127.5">
      <c r="A9" s="10" t="s">
        <v>84</v>
      </c>
      <c r="B9" s="11" t="s">
        <v>15</v>
      </c>
      <c r="C9" s="12">
        <v>76.05</v>
      </c>
      <c r="D9" s="12">
        <v>76.58</v>
      </c>
      <c r="E9" s="12">
        <v>42.49</v>
      </c>
      <c r="F9" s="9">
        <v>43.86</v>
      </c>
      <c r="G9" s="12" t="s">
        <v>13</v>
      </c>
      <c r="H9" s="12">
        <v>112.53</v>
      </c>
      <c r="I9" s="9">
        <f t="shared" si="0"/>
        <v>4935.5658000000003</v>
      </c>
    </row>
    <row r="10" spans="1:12" ht="102">
      <c r="A10" s="10" t="s">
        <v>85</v>
      </c>
      <c r="B10" s="13" t="s">
        <v>17</v>
      </c>
      <c r="C10" s="12">
        <v>22.66</v>
      </c>
      <c r="D10" s="12">
        <v>26.34</v>
      </c>
      <c r="E10" s="12">
        <v>3.55</v>
      </c>
      <c r="F10" s="9">
        <v>8.09</v>
      </c>
      <c r="G10" s="12" t="s">
        <v>13</v>
      </c>
      <c r="H10" s="12">
        <v>228.47</v>
      </c>
      <c r="I10" s="9">
        <f t="shared" si="0"/>
        <v>1848.3223</v>
      </c>
    </row>
    <row r="11" spans="1:12" ht="76.5">
      <c r="A11" s="10" t="s">
        <v>86</v>
      </c>
      <c r="B11" s="11" t="s">
        <v>19</v>
      </c>
      <c r="C11" s="12">
        <v>38.07</v>
      </c>
      <c r="D11" s="12">
        <v>42.35</v>
      </c>
      <c r="E11" s="12">
        <v>5.95</v>
      </c>
      <c r="F11" s="9">
        <v>4.3899999999999997</v>
      </c>
      <c r="G11" s="12" t="s">
        <v>13</v>
      </c>
      <c r="H11" s="12">
        <v>1191.77</v>
      </c>
      <c r="I11" s="9">
        <f t="shared" si="0"/>
        <v>5231.8702999999996</v>
      </c>
    </row>
    <row r="12" spans="1:12" ht="127.5">
      <c r="A12" s="10" t="s">
        <v>87</v>
      </c>
      <c r="B12" s="11" t="s">
        <v>68</v>
      </c>
      <c r="C12" s="37">
        <v>5</v>
      </c>
      <c r="D12" s="12" t="s">
        <v>13</v>
      </c>
      <c r="E12" s="12">
        <v>5913.66</v>
      </c>
      <c r="F12" s="9">
        <v>14.17</v>
      </c>
      <c r="G12" s="12" t="s">
        <v>13</v>
      </c>
      <c r="H12" s="12">
        <v>5913.66</v>
      </c>
      <c r="I12" s="9">
        <f t="shared" si="0"/>
        <v>83796.5622</v>
      </c>
    </row>
    <row r="13" spans="1:12" ht="127.5">
      <c r="A13" s="10" t="s">
        <v>88</v>
      </c>
      <c r="B13" s="11" t="s">
        <v>89</v>
      </c>
      <c r="C13" s="12">
        <v>6.8</v>
      </c>
      <c r="D13" s="12"/>
      <c r="E13" s="12">
        <v>37.17</v>
      </c>
      <c r="F13" s="9">
        <v>7.26</v>
      </c>
      <c r="G13" s="12" t="s">
        <v>13</v>
      </c>
      <c r="H13" s="12">
        <v>6543.32</v>
      </c>
      <c r="I13" s="9">
        <f t="shared" si="0"/>
        <v>47504.503199999999</v>
      </c>
    </row>
    <row r="14" spans="1:12" ht="102">
      <c r="A14" s="10" t="s">
        <v>90</v>
      </c>
      <c r="B14" s="11" t="s">
        <v>91</v>
      </c>
      <c r="C14" s="12"/>
      <c r="D14" s="12"/>
      <c r="E14" s="12"/>
      <c r="F14" s="9">
        <v>0.56000000000000005</v>
      </c>
      <c r="G14" s="12" t="s">
        <v>13</v>
      </c>
      <c r="H14" s="12">
        <v>8928.5</v>
      </c>
      <c r="I14" s="9">
        <f t="shared" si="0"/>
        <v>4999.96</v>
      </c>
    </row>
    <row r="15" spans="1:12" ht="114.75">
      <c r="A15" s="10" t="s">
        <v>92</v>
      </c>
      <c r="B15" s="11" t="s">
        <v>93</v>
      </c>
      <c r="C15" s="12">
        <v>5.63</v>
      </c>
      <c r="D15" s="12"/>
      <c r="E15" s="12"/>
      <c r="F15" s="9">
        <v>4.2</v>
      </c>
      <c r="G15" s="12" t="s">
        <v>13</v>
      </c>
      <c r="H15" s="12">
        <v>8235.61</v>
      </c>
      <c r="I15" s="9">
        <f t="shared" si="0"/>
        <v>34589.562000000005</v>
      </c>
    </row>
    <row r="16" spans="1:12" ht="102">
      <c r="A16" s="10" t="s">
        <v>94</v>
      </c>
      <c r="B16" s="11" t="s">
        <v>30</v>
      </c>
      <c r="C16" s="12">
        <v>0.69599999999999995</v>
      </c>
      <c r="D16" s="12">
        <v>1.39</v>
      </c>
      <c r="E16" s="12"/>
      <c r="F16" s="37">
        <v>1.4330000000000001</v>
      </c>
      <c r="G16" s="12" t="s">
        <v>31</v>
      </c>
      <c r="H16" s="12">
        <v>53433.91</v>
      </c>
      <c r="I16" s="9">
        <f>H16*F16</f>
        <v>76570.793030000001</v>
      </c>
    </row>
    <row r="17" spans="1:14" ht="102">
      <c r="A17" s="38" t="s">
        <v>95</v>
      </c>
      <c r="B17" s="11" t="s">
        <v>96</v>
      </c>
      <c r="C17" s="12"/>
      <c r="D17" s="12"/>
      <c r="E17" s="12"/>
      <c r="F17" s="9">
        <v>14.62</v>
      </c>
      <c r="G17" s="12" t="s">
        <v>13</v>
      </c>
      <c r="H17" s="12">
        <v>86.67</v>
      </c>
      <c r="I17" s="9">
        <f t="shared" si="0"/>
        <v>1267.1153999999999</v>
      </c>
    </row>
    <row r="18" spans="1:14">
      <c r="A18" s="10">
        <v>14</v>
      </c>
      <c r="B18" s="15" t="s">
        <v>32</v>
      </c>
      <c r="C18" s="16"/>
      <c r="D18" s="16"/>
      <c r="E18" s="16"/>
      <c r="F18" s="9"/>
      <c r="G18" s="12"/>
      <c r="H18" s="12"/>
      <c r="I18" s="9"/>
    </row>
    <row r="19" spans="1:14" ht="15.75">
      <c r="A19" s="10" t="s">
        <v>33</v>
      </c>
      <c r="B19" s="11" t="s">
        <v>97</v>
      </c>
      <c r="C19" s="12">
        <v>22.66</v>
      </c>
      <c r="D19" s="12">
        <v>26.34</v>
      </c>
      <c r="E19" s="12">
        <v>3.55</v>
      </c>
      <c r="F19" s="9">
        <v>8.09</v>
      </c>
      <c r="G19" s="12" t="s">
        <v>13</v>
      </c>
      <c r="H19" s="12">
        <v>377.8</v>
      </c>
      <c r="I19" s="9">
        <f t="shared" si="0"/>
        <v>3056.402</v>
      </c>
    </row>
    <row r="20" spans="1:14" ht="15.75">
      <c r="A20" s="10" t="s">
        <v>35</v>
      </c>
      <c r="B20" s="11" t="s">
        <v>98</v>
      </c>
      <c r="C20" s="12">
        <v>6.9145000000000003</v>
      </c>
      <c r="D20" s="12">
        <v>73.73</v>
      </c>
      <c r="E20" s="12">
        <v>20.14</v>
      </c>
      <c r="F20" s="9">
        <v>11.55</v>
      </c>
      <c r="G20" s="12" t="s">
        <v>13</v>
      </c>
      <c r="H20" s="12">
        <v>788.13</v>
      </c>
      <c r="I20" s="9">
        <f t="shared" si="0"/>
        <v>9102.9014999999999</v>
      </c>
    </row>
    <row r="21" spans="1:14" ht="15.75">
      <c r="A21" s="10"/>
      <c r="B21" s="11" t="s">
        <v>99</v>
      </c>
      <c r="C21" s="12"/>
      <c r="D21" s="12"/>
      <c r="E21" s="12"/>
      <c r="F21" s="9">
        <v>4.3899999999999997</v>
      </c>
      <c r="G21" s="12" t="s">
        <v>13</v>
      </c>
      <c r="H21" s="12">
        <v>756.83</v>
      </c>
      <c r="I21" s="9">
        <f t="shared" si="0"/>
        <v>3322.4836999999998</v>
      </c>
    </row>
    <row r="22" spans="1:14" ht="17.25" customHeight="1">
      <c r="A22" s="10" t="s">
        <v>37</v>
      </c>
      <c r="B22" s="11" t="s">
        <v>55</v>
      </c>
      <c r="C22" s="12">
        <v>7.9089999999999998</v>
      </c>
      <c r="D22" s="12">
        <v>147.44999999999999</v>
      </c>
      <c r="E22" s="12">
        <v>9.08</v>
      </c>
      <c r="F22" s="9">
        <v>23.09</v>
      </c>
      <c r="G22" s="12" t="s">
        <v>13</v>
      </c>
      <c r="H22" s="12">
        <v>482.26</v>
      </c>
      <c r="I22" s="9">
        <f t="shared" si="0"/>
        <v>11135.383400000001</v>
      </c>
    </row>
    <row r="23" spans="1:14" ht="17.25" customHeight="1">
      <c r="A23" s="10" t="s">
        <v>39</v>
      </c>
      <c r="B23" s="11" t="s">
        <v>42</v>
      </c>
      <c r="C23" s="12">
        <v>76.05</v>
      </c>
      <c r="D23" s="12">
        <v>80.37</v>
      </c>
      <c r="E23" s="12">
        <v>42.49</v>
      </c>
      <c r="F23" s="9">
        <v>29.24</v>
      </c>
      <c r="G23" s="12" t="s">
        <v>13</v>
      </c>
      <c r="H23" s="12">
        <v>167.7</v>
      </c>
      <c r="I23" s="9">
        <f t="shared" si="0"/>
        <v>4903.5479999999998</v>
      </c>
    </row>
    <row r="24" spans="1:14" s="21" customFormat="1" ht="30" customHeight="1">
      <c r="A24" s="17"/>
      <c r="B24" s="17"/>
      <c r="C24" s="17"/>
      <c r="D24" s="17"/>
      <c r="E24" s="17"/>
      <c r="F24" s="17"/>
      <c r="G24" s="17"/>
      <c r="H24" s="17"/>
      <c r="I24" s="20">
        <f>SUM(I5:I23)</f>
        <v>307697.88302999997</v>
      </c>
    </row>
    <row r="25" spans="1:14" ht="25.5">
      <c r="A25" s="39">
        <v>15</v>
      </c>
      <c r="B25" s="11" t="s">
        <v>100</v>
      </c>
      <c r="C25" s="40"/>
      <c r="D25" s="40"/>
      <c r="E25" s="40"/>
      <c r="F25" s="39">
        <v>-7.13</v>
      </c>
      <c r="G25" s="12" t="s">
        <v>13</v>
      </c>
      <c r="H25" s="39">
        <v>658.15</v>
      </c>
      <c r="I25" s="9">
        <f t="shared" si="0"/>
        <v>-4692.6094999999996</v>
      </c>
      <c r="J25" s="22"/>
      <c r="K25" s="22"/>
      <c r="L25" s="22"/>
      <c r="M25" s="22"/>
      <c r="N25" s="22"/>
    </row>
    <row r="26" spans="1:14">
      <c r="A26" s="40"/>
      <c r="B26" s="40"/>
      <c r="C26" s="40"/>
      <c r="D26" s="40"/>
      <c r="E26" s="40"/>
      <c r="F26" s="40"/>
      <c r="G26" s="40"/>
      <c r="H26" s="40"/>
      <c r="I26" s="41">
        <f>I24+I25</f>
        <v>303005.27352999995</v>
      </c>
      <c r="J26" s="22"/>
      <c r="K26" s="22"/>
      <c r="L26" s="22"/>
      <c r="M26" s="22"/>
      <c r="N26" s="22"/>
    </row>
    <row r="27" spans="1:14">
      <c r="A27" s="23"/>
      <c r="B27" s="23"/>
      <c r="C27" s="23"/>
      <c r="D27" s="23"/>
      <c r="E27" s="23"/>
      <c r="F27" s="23"/>
      <c r="G27" s="23"/>
      <c r="H27" s="23"/>
      <c r="I27" s="42"/>
      <c r="J27" s="22"/>
      <c r="K27" s="22"/>
      <c r="L27" s="22"/>
      <c r="M27" s="22"/>
      <c r="N27" s="22"/>
    </row>
    <row r="28" spans="1:14">
      <c r="A28" s="23"/>
      <c r="B28" s="23"/>
      <c r="C28" s="23"/>
      <c r="D28" s="23"/>
      <c r="E28" s="23"/>
      <c r="F28" s="23"/>
      <c r="G28" s="23"/>
      <c r="H28" s="23"/>
      <c r="I28" s="42"/>
      <c r="J28" s="22"/>
      <c r="K28" s="22"/>
      <c r="L28" s="22"/>
      <c r="M28" s="22"/>
      <c r="N28" s="22"/>
    </row>
    <row r="29" spans="1:14" ht="62.25" customHeight="1">
      <c r="B29" s="56" t="s">
        <v>43</v>
      </c>
      <c r="C29" s="56"/>
      <c r="D29" s="56"/>
      <c r="E29" s="56"/>
      <c r="F29" s="56"/>
      <c r="G29" s="56"/>
      <c r="H29" s="56"/>
      <c r="I29" s="56"/>
    </row>
    <row r="30" spans="1:14">
      <c r="H30" s="24"/>
    </row>
  </sheetData>
  <mergeCells count="4">
    <mergeCell ref="A1:I1"/>
    <mergeCell ref="A2:I2"/>
    <mergeCell ref="A3:I3"/>
    <mergeCell ref="B29:I29"/>
  </mergeCells>
  <pageMargins left="0.37" right="0.15" top="0.35" bottom="0.22" header="0.3" footer="0.16"/>
  <pageSetup paperSize="9" orientation="portrait" verticalDpi="0" r:id="rId1"/>
</worksheet>
</file>

<file path=xl/worksheets/sheet28.xml><?xml version="1.0" encoding="utf-8"?>
<worksheet xmlns="http://schemas.openxmlformats.org/spreadsheetml/2006/main" xmlns:r="http://schemas.openxmlformats.org/officeDocument/2006/relationships">
  <dimension ref="A1:I30"/>
  <sheetViews>
    <sheetView topLeftCell="A19" workbookViewId="0">
      <selection activeCell="B40" sqref="B40"/>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8" t="s">
        <v>296</v>
      </c>
      <c r="B3" s="58"/>
      <c r="C3" s="58"/>
      <c r="D3" s="58"/>
      <c r="E3" s="58"/>
      <c r="F3" s="58"/>
      <c r="G3" s="3"/>
      <c r="H3" s="3"/>
    </row>
    <row r="4" spans="1:9">
      <c r="A4" s="4" t="s">
        <v>3</v>
      </c>
      <c r="B4" s="4" t="s">
        <v>4</v>
      </c>
      <c r="C4" s="5" t="s">
        <v>45</v>
      </c>
      <c r="D4" s="5" t="s">
        <v>6</v>
      </c>
      <c r="E4" s="5" t="s">
        <v>7</v>
      </c>
      <c r="F4" s="5" t="s">
        <v>8</v>
      </c>
    </row>
    <row r="5" spans="1:9" ht="25.5">
      <c r="A5" s="6">
        <v>1</v>
      </c>
      <c r="B5" s="7" t="s">
        <v>188</v>
      </c>
      <c r="C5" s="9">
        <v>4</v>
      </c>
      <c r="D5" s="8" t="s">
        <v>10</v>
      </c>
      <c r="E5" s="8">
        <v>243.77</v>
      </c>
      <c r="F5" s="9">
        <f>E5*C5</f>
        <v>975.08</v>
      </c>
    </row>
    <row r="6" spans="1:9" ht="127.5">
      <c r="A6" s="10" t="s">
        <v>64</v>
      </c>
      <c r="B6" s="11" t="s">
        <v>15</v>
      </c>
      <c r="C6" s="12">
        <v>73</v>
      </c>
      <c r="D6" s="12" t="s">
        <v>13</v>
      </c>
      <c r="E6" s="12">
        <v>112.53</v>
      </c>
      <c r="F6" s="9">
        <f t="shared" ref="F6:F23" si="0">E6*C6</f>
        <v>8214.69</v>
      </c>
    </row>
    <row r="7" spans="1:9" ht="102">
      <c r="A7" s="10" t="s">
        <v>65</v>
      </c>
      <c r="B7" s="13" t="s">
        <v>17</v>
      </c>
      <c r="C7" s="12">
        <v>15.29</v>
      </c>
      <c r="D7" s="12" t="s">
        <v>13</v>
      </c>
      <c r="E7" s="12">
        <v>228.47</v>
      </c>
      <c r="F7" s="9">
        <f t="shared" si="0"/>
        <v>3493.3062999999997</v>
      </c>
    </row>
    <row r="8" spans="1:9" ht="76.5">
      <c r="A8" s="10" t="s">
        <v>66</v>
      </c>
      <c r="B8" s="11" t="s">
        <v>19</v>
      </c>
      <c r="C8" s="12">
        <v>25.51</v>
      </c>
      <c r="D8" s="12" t="s">
        <v>13</v>
      </c>
      <c r="E8" s="12">
        <v>1191.77</v>
      </c>
      <c r="F8" s="9">
        <f t="shared" si="0"/>
        <v>30402.0527</v>
      </c>
    </row>
    <row r="9" spans="1:9" ht="127.5">
      <c r="A9" s="10" t="s">
        <v>67</v>
      </c>
      <c r="B9" s="11" t="s">
        <v>68</v>
      </c>
      <c r="C9" s="12">
        <v>5.0999999999999996</v>
      </c>
      <c r="D9" s="12" t="s">
        <v>13</v>
      </c>
      <c r="E9" s="12">
        <v>5913.66</v>
      </c>
      <c r="F9" s="9">
        <f t="shared" si="0"/>
        <v>30159.665999999997</v>
      </c>
    </row>
    <row r="10" spans="1:9" ht="114" customHeight="1">
      <c r="A10" s="10" t="s">
        <v>297</v>
      </c>
      <c r="B10" s="11" t="s">
        <v>103</v>
      </c>
      <c r="C10" s="12">
        <v>22.7</v>
      </c>
      <c r="D10" s="12" t="s">
        <v>13</v>
      </c>
      <c r="E10" s="12">
        <v>6543.32</v>
      </c>
      <c r="F10" s="9">
        <f t="shared" si="0"/>
        <v>148533.364</v>
      </c>
    </row>
    <row r="11" spans="1:9" ht="114" customHeight="1">
      <c r="A11" s="10" t="s">
        <v>114</v>
      </c>
      <c r="B11" s="11" t="s">
        <v>28</v>
      </c>
      <c r="C11" s="12">
        <v>8.5</v>
      </c>
      <c r="D11" s="12" t="s">
        <v>229</v>
      </c>
      <c r="E11" s="12">
        <v>6219.21</v>
      </c>
      <c r="F11" s="9">
        <f t="shared" si="0"/>
        <v>52863.285000000003</v>
      </c>
    </row>
    <row r="12" spans="1:9" ht="114" customHeight="1">
      <c r="A12" s="10" t="s">
        <v>298</v>
      </c>
      <c r="B12" s="11" t="s">
        <v>23</v>
      </c>
      <c r="C12" s="12">
        <v>13.59</v>
      </c>
      <c r="D12" s="12" t="s">
        <v>13</v>
      </c>
      <c r="E12" s="12">
        <v>2788.17</v>
      </c>
      <c r="F12" s="9">
        <f t="shared" si="0"/>
        <v>37891.230300000003</v>
      </c>
    </row>
    <row r="13" spans="1:9" ht="85.5" customHeight="1">
      <c r="A13" s="10" t="s">
        <v>299</v>
      </c>
      <c r="B13" s="11" t="s">
        <v>25</v>
      </c>
      <c r="C13" s="12">
        <v>118.88</v>
      </c>
      <c r="D13" s="12" t="s">
        <v>26</v>
      </c>
      <c r="E13" s="12">
        <v>259.29000000000002</v>
      </c>
      <c r="F13" s="9">
        <f t="shared" si="0"/>
        <v>30824.395200000003</v>
      </c>
    </row>
    <row r="14" spans="1:9" ht="114" customHeight="1">
      <c r="A14" s="10" t="s">
        <v>29</v>
      </c>
      <c r="B14" s="11" t="s">
        <v>30</v>
      </c>
      <c r="C14" s="12">
        <v>0.9</v>
      </c>
      <c r="D14" s="12" t="s">
        <v>31</v>
      </c>
      <c r="E14" s="12">
        <v>53433.91</v>
      </c>
      <c r="F14" s="9">
        <f t="shared" si="0"/>
        <v>48090.519000000008</v>
      </c>
    </row>
    <row r="15" spans="1:9" ht="94.5">
      <c r="A15" s="10" t="s">
        <v>300</v>
      </c>
      <c r="B15" s="11" t="s">
        <v>228</v>
      </c>
      <c r="C15" s="12">
        <v>3.4</v>
      </c>
      <c r="D15" s="12" t="s">
        <v>229</v>
      </c>
      <c r="E15" s="12">
        <v>223.97</v>
      </c>
      <c r="F15" s="9">
        <f t="shared" si="0"/>
        <v>761.49799999999993</v>
      </c>
    </row>
    <row r="16" spans="1:9">
      <c r="A16" s="10">
        <v>12</v>
      </c>
      <c r="B16" s="15" t="s">
        <v>32</v>
      </c>
      <c r="C16" s="12"/>
      <c r="D16" s="12"/>
      <c r="E16" s="12"/>
      <c r="F16" s="9"/>
    </row>
    <row r="17" spans="1:6" ht="15.75">
      <c r="A17" s="10" t="s">
        <v>33</v>
      </c>
      <c r="B17" s="11" t="s">
        <v>131</v>
      </c>
      <c r="C17" s="12">
        <v>24.62</v>
      </c>
      <c r="D17" s="12" t="s">
        <v>13</v>
      </c>
      <c r="E17" s="12">
        <v>788.13</v>
      </c>
      <c r="F17" s="9">
        <f t="shared" si="0"/>
        <v>19403.760600000001</v>
      </c>
    </row>
    <row r="18" spans="1:6" ht="15.75">
      <c r="A18" s="10" t="s">
        <v>301</v>
      </c>
      <c r="B18" s="11" t="s">
        <v>147</v>
      </c>
      <c r="C18" s="12">
        <v>15.29</v>
      </c>
      <c r="D18" s="12" t="s">
        <v>13</v>
      </c>
      <c r="E18" s="12">
        <v>364.32</v>
      </c>
      <c r="F18" s="9">
        <f t="shared" si="0"/>
        <v>5570.4528</v>
      </c>
    </row>
    <row r="19" spans="1:6" ht="15.75">
      <c r="A19" s="10" t="s">
        <v>37</v>
      </c>
      <c r="B19" s="11" t="s">
        <v>54</v>
      </c>
      <c r="C19" s="12">
        <v>39.1</v>
      </c>
      <c r="D19" s="12" t="s">
        <v>13</v>
      </c>
      <c r="E19" s="12">
        <v>756.83</v>
      </c>
      <c r="F19" s="9">
        <f t="shared" si="0"/>
        <v>29592.053000000004</v>
      </c>
    </row>
    <row r="20" spans="1:6" ht="15.75">
      <c r="A20" s="10" t="s">
        <v>39</v>
      </c>
      <c r="B20" s="11" t="s">
        <v>136</v>
      </c>
      <c r="C20" s="12">
        <v>31.42</v>
      </c>
      <c r="D20" s="12" t="s">
        <v>13</v>
      </c>
      <c r="E20" s="12">
        <v>482.26</v>
      </c>
      <c r="F20" s="9">
        <f t="shared" si="0"/>
        <v>15152.609200000001</v>
      </c>
    </row>
    <row r="21" spans="1:6" ht="15.75">
      <c r="A21" s="10" t="s">
        <v>41</v>
      </c>
      <c r="B21" s="11" t="s">
        <v>232</v>
      </c>
      <c r="C21" s="12">
        <v>3.4</v>
      </c>
      <c r="D21" s="12" t="s">
        <v>13</v>
      </c>
      <c r="E21" s="12">
        <v>319.24</v>
      </c>
      <c r="F21" s="9">
        <f t="shared" si="0"/>
        <v>1085.4159999999999</v>
      </c>
    </row>
    <row r="22" spans="1:6" ht="15.75">
      <c r="A22" s="10" t="s">
        <v>233</v>
      </c>
      <c r="B22" s="11" t="s">
        <v>42</v>
      </c>
      <c r="C22" s="12">
        <v>73</v>
      </c>
      <c r="D22" s="12" t="s">
        <v>13</v>
      </c>
      <c r="E22" s="12">
        <v>167.71</v>
      </c>
      <c r="F22" s="9">
        <f t="shared" si="0"/>
        <v>12242.83</v>
      </c>
    </row>
    <row r="23" spans="1:6" ht="15.75">
      <c r="A23" s="10" t="s">
        <v>56</v>
      </c>
      <c r="B23" s="11" t="s">
        <v>302</v>
      </c>
      <c r="C23" s="48">
        <v>3.4</v>
      </c>
      <c r="D23" s="12" t="s">
        <v>13</v>
      </c>
      <c r="E23" s="49">
        <v>337.33</v>
      </c>
      <c r="F23" s="9">
        <f t="shared" si="0"/>
        <v>1146.922</v>
      </c>
    </row>
    <row r="24" spans="1:6" s="21" customFormat="1">
      <c r="A24" s="17"/>
      <c r="B24" s="18"/>
      <c r="C24" s="59"/>
      <c r="D24" s="59"/>
      <c r="E24" s="60"/>
      <c r="F24" s="20">
        <f>SUM(F5:F23)</f>
        <v>476403.13010000018</v>
      </c>
    </row>
    <row r="25" spans="1:6" s="21" customFormat="1">
      <c r="A25" s="25"/>
      <c r="B25" s="26"/>
      <c r="C25" s="27"/>
      <c r="D25" s="27"/>
      <c r="E25" s="27"/>
      <c r="F25" s="28"/>
    </row>
    <row r="26" spans="1:6" ht="15" customHeight="1">
      <c r="B26" s="56" t="s">
        <v>137</v>
      </c>
      <c r="C26" s="56"/>
      <c r="D26" s="56"/>
      <c r="E26" s="56"/>
      <c r="F26" s="56"/>
    </row>
    <row r="27" spans="1:6">
      <c r="B27" s="56"/>
      <c r="C27" s="56"/>
      <c r="D27" s="56"/>
      <c r="E27" s="56"/>
      <c r="F27" s="56"/>
    </row>
    <row r="28" spans="1:6">
      <c r="B28" s="56"/>
      <c r="C28" s="56"/>
      <c r="D28" s="56"/>
      <c r="E28" s="56"/>
      <c r="F28" s="56"/>
    </row>
    <row r="29" spans="1:6">
      <c r="B29" s="56"/>
      <c r="C29" s="56"/>
      <c r="D29" s="56"/>
      <c r="E29" s="56"/>
      <c r="F29" s="56"/>
    </row>
    <row r="30" spans="1:6">
      <c r="B30" s="56"/>
      <c r="C30" s="56"/>
      <c r="D30" s="56"/>
      <c r="E30" s="56"/>
      <c r="F30" s="56"/>
    </row>
  </sheetData>
  <mergeCells count="5">
    <mergeCell ref="A1:F1"/>
    <mergeCell ref="A2:F2"/>
    <mergeCell ref="A3:F3"/>
    <mergeCell ref="C24:E24"/>
    <mergeCell ref="B26:F30"/>
  </mergeCells>
  <pageMargins left="0.28000000000000003" right="0.15" top="0.75" bottom="0.75" header="0.3" footer="0.3"/>
  <pageSetup paperSize="9" orientation="portrait" verticalDpi="0" r:id="rId1"/>
</worksheet>
</file>

<file path=xl/worksheets/sheet29.xml><?xml version="1.0" encoding="utf-8"?>
<worksheet xmlns="http://schemas.openxmlformats.org/spreadsheetml/2006/main" xmlns:r="http://schemas.openxmlformats.org/officeDocument/2006/relationships">
  <dimension ref="A1:N30"/>
  <sheetViews>
    <sheetView workbookViewId="0">
      <selection activeCell="A3" sqref="A3:I3"/>
    </sheetView>
  </sheetViews>
  <sheetFormatPr defaultRowHeight="15"/>
  <cols>
    <col min="1" max="1" width="7.7109375" customWidth="1"/>
    <col min="2" max="2" width="37.7109375" customWidth="1"/>
    <col min="3" max="5" width="11.5703125" hidden="1" customWidth="1"/>
    <col min="6" max="6" width="9.5703125" customWidth="1"/>
    <col min="7" max="7" width="7.42578125" customWidth="1"/>
    <col min="8" max="8" width="9.7109375" customWidth="1"/>
    <col min="9" max="9" width="13.42578125" customWidth="1"/>
  </cols>
  <sheetData>
    <row r="1" spans="1:12" ht="21">
      <c r="A1" s="62" t="s">
        <v>0</v>
      </c>
      <c r="B1" s="62"/>
      <c r="C1" s="62"/>
      <c r="D1" s="62"/>
      <c r="E1" s="62"/>
      <c r="F1" s="62"/>
      <c r="G1" s="62"/>
      <c r="H1" s="62"/>
      <c r="I1" s="62"/>
      <c r="J1" s="1"/>
      <c r="K1" s="1"/>
      <c r="L1" s="1"/>
    </row>
    <row r="2" spans="1:12" ht="18.75">
      <c r="A2" s="57" t="s">
        <v>1</v>
      </c>
      <c r="B2" s="57"/>
      <c r="C2" s="57"/>
      <c r="D2" s="57"/>
      <c r="E2" s="57"/>
      <c r="F2" s="57"/>
      <c r="G2" s="57"/>
      <c r="H2" s="57"/>
      <c r="I2" s="57"/>
      <c r="J2" s="2"/>
      <c r="K2" s="2"/>
      <c r="L2" s="2"/>
    </row>
    <row r="3" spans="1:12" ht="37.5" customHeight="1">
      <c r="A3" s="63" t="s">
        <v>138</v>
      </c>
      <c r="B3" s="64"/>
      <c r="C3" s="64"/>
      <c r="D3" s="64"/>
      <c r="E3" s="64"/>
      <c r="F3" s="64"/>
      <c r="G3" s="64"/>
      <c r="H3" s="64"/>
      <c r="I3" s="64"/>
      <c r="J3" s="3"/>
      <c r="K3" s="3"/>
    </row>
    <row r="4" spans="1:12">
      <c r="A4" s="4" t="s">
        <v>3</v>
      </c>
      <c r="B4" s="4" t="s">
        <v>4</v>
      </c>
      <c r="C4" s="4">
        <v>1</v>
      </c>
      <c r="D4" s="4">
        <v>2</v>
      </c>
      <c r="E4" s="4">
        <v>3</v>
      </c>
      <c r="F4" s="5" t="s">
        <v>5</v>
      </c>
      <c r="G4" s="5" t="s">
        <v>6</v>
      </c>
      <c r="H4" s="5" t="s">
        <v>7</v>
      </c>
      <c r="I4" s="5" t="s">
        <v>8</v>
      </c>
    </row>
    <row r="5" spans="1:12" ht="38.25">
      <c r="A5" s="6">
        <v>1</v>
      </c>
      <c r="B5" s="7" t="s">
        <v>9</v>
      </c>
      <c r="C5" s="8">
        <v>5</v>
      </c>
      <c r="D5" s="8">
        <v>5</v>
      </c>
      <c r="E5" s="8">
        <v>5</v>
      </c>
      <c r="F5" s="9">
        <v>1</v>
      </c>
      <c r="G5" s="8" t="s">
        <v>10</v>
      </c>
      <c r="H5" s="8">
        <v>243.77</v>
      </c>
      <c r="I5" s="9">
        <f>H5*F5</f>
        <v>243.77</v>
      </c>
    </row>
    <row r="6" spans="1:12" ht="38.25">
      <c r="A6" s="10" t="s">
        <v>79</v>
      </c>
      <c r="B6" s="11" t="s">
        <v>80</v>
      </c>
      <c r="C6" s="12"/>
      <c r="D6" s="12"/>
      <c r="E6" s="12"/>
      <c r="F6" s="9">
        <v>6.8</v>
      </c>
      <c r="G6" s="12" t="s">
        <v>13</v>
      </c>
      <c r="H6" s="8">
        <v>364.24</v>
      </c>
      <c r="I6" s="9">
        <f>H6*F6</f>
        <v>2476.8319999999999</v>
      </c>
    </row>
    <row r="7" spans="1:12" ht="63.75">
      <c r="A7" s="10" t="s">
        <v>81</v>
      </c>
      <c r="B7" s="11" t="s">
        <v>12</v>
      </c>
      <c r="C7" s="12">
        <v>0.71</v>
      </c>
      <c r="D7" s="12">
        <v>3.79</v>
      </c>
      <c r="E7" s="12"/>
      <c r="F7" s="9">
        <v>1.06</v>
      </c>
      <c r="G7" s="12" t="s">
        <v>13</v>
      </c>
      <c r="H7" s="8">
        <v>642.78</v>
      </c>
      <c r="I7" s="9">
        <f t="shared" ref="I7:I21" si="0">H7*F7</f>
        <v>681.34680000000003</v>
      </c>
    </row>
    <row r="8" spans="1:12" ht="38.25">
      <c r="A8" s="10" t="s">
        <v>82</v>
      </c>
      <c r="B8" s="11" t="s">
        <v>83</v>
      </c>
      <c r="C8" s="36"/>
      <c r="D8" s="36"/>
      <c r="E8" s="36"/>
      <c r="F8" s="9">
        <v>3.85</v>
      </c>
      <c r="G8" s="9" t="s">
        <v>13</v>
      </c>
      <c r="H8" s="9">
        <v>1340.2</v>
      </c>
      <c r="I8" s="9">
        <f t="shared" si="0"/>
        <v>5159.7700000000004</v>
      </c>
    </row>
    <row r="9" spans="1:12" ht="127.5">
      <c r="A9" s="10" t="s">
        <v>84</v>
      </c>
      <c r="B9" s="11" t="s">
        <v>15</v>
      </c>
      <c r="C9" s="12">
        <v>76.05</v>
      </c>
      <c r="D9" s="12">
        <v>76.58</v>
      </c>
      <c r="E9" s="12">
        <v>42.49</v>
      </c>
      <c r="F9" s="9">
        <v>20.77</v>
      </c>
      <c r="G9" s="12" t="s">
        <v>13</v>
      </c>
      <c r="H9" s="12">
        <v>112.53</v>
      </c>
      <c r="I9" s="9">
        <f t="shared" si="0"/>
        <v>2337.2480999999998</v>
      </c>
    </row>
    <row r="10" spans="1:12" ht="102">
      <c r="A10" s="10" t="s">
        <v>85</v>
      </c>
      <c r="B10" s="13" t="s">
        <v>17</v>
      </c>
      <c r="C10" s="12">
        <v>22.66</v>
      </c>
      <c r="D10" s="12">
        <v>26.34</v>
      </c>
      <c r="E10" s="12">
        <v>3.55</v>
      </c>
      <c r="F10" s="9">
        <v>1.53</v>
      </c>
      <c r="G10" s="12" t="s">
        <v>13</v>
      </c>
      <c r="H10" s="12">
        <v>228.47</v>
      </c>
      <c r="I10" s="9">
        <f t="shared" si="0"/>
        <v>349.5591</v>
      </c>
    </row>
    <row r="11" spans="1:12" ht="76.5">
      <c r="A11" s="10" t="s">
        <v>86</v>
      </c>
      <c r="B11" s="11" t="s">
        <v>19</v>
      </c>
      <c r="C11" s="12">
        <v>38.07</v>
      </c>
      <c r="D11" s="12">
        <v>42.35</v>
      </c>
      <c r="E11" s="12">
        <v>5.95</v>
      </c>
      <c r="F11" s="9">
        <v>2.58</v>
      </c>
      <c r="G11" s="12" t="s">
        <v>13</v>
      </c>
      <c r="H11" s="12">
        <v>1191.77</v>
      </c>
      <c r="I11" s="9">
        <f t="shared" si="0"/>
        <v>3074.7665999999999</v>
      </c>
    </row>
    <row r="12" spans="1:12" ht="127.5">
      <c r="A12" s="10" t="s">
        <v>139</v>
      </c>
      <c r="B12" s="11" t="s">
        <v>89</v>
      </c>
      <c r="C12" s="12">
        <v>6.8</v>
      </c>
      <c r="D12" s="12"/>
      <c r="E12" s="12">
        <v>37.17</v>
      </c>
      <c r="F12" s="9">
        <f>9.8+11.2</f>
        <v>21</v>
      </c>
      <c r="G12" s="12" t="s">
        <v>13</v>
      </c>
      <c r="H12" s="12">
        <v>6543.32</v>
      </c>
      <c r="I12" s="9">
        <f t="shared" si="0"/>
        <v>137409.72</v>
      </c>
    </row>
    <row r="13" spans="1:12" ht="114.75">
      <c r="A13" s="10" t="s">
        <v>140</v>
      </c>
      <c r="B13" s="11" t="s">
        <v>28</v>
      </c>
      <c r="C13" s="12">
        <v>5.63</v>
      </c>
      <c r="D13" s="12"/>
      <c r="E13" s="12"/>
      <c r="F13" s="9">
        <v>4.1100000000000003</v>
      </c>
      <c r="G13" s="12" t="s">
        <v>13</v>
      </c>
      <c r="H13" s="12">
        <v>6219.21</v>
      </c>
      <c r="I13" s="9">
        <f t="shared" si="0"/>
        <v>25560.953100000002</v>
      </c>
    </row>
    <row r="14" spans="1:12" ht="102">
      <c r="A14" s="10" t="s">
        <v>141</v>
      </c>
      <c r="B14" s="11" t="s">
        <v>30</v>
      </c>
      <c r="C14" s="12">
        <v>0.69599999999999995</v>
      </c>
      <c r="D14" s="12">
        <v>1.39</v>
      </c>
      <c r="E14" s="12"/>
      <c r="F14" s="9">
        <v>1.6</v>
      </c>
      <c r="G14" s="12" t="s">
        <v>31</v>
      </c>
      <c r="H14" s="12">
        <v>53433.91</v>
      </c>
      <c r="I14" s="9">
        <f>H14*F14</f>
        <v>85494.256000000008</v>
      </c>
    </row>
    <row r="15" spans="1:12" ht="76.5">
      <c r="A15" s="10" t="s">
        <v>142</v>
      </c>
      <c r="B15" s="11" t="s">
        <v>143</v>
      </c>
      <c r="C15" s="12"/>
      <c r="D15" s="12"/>
      <c r="E15" s="12"/>
      <c r="F15" s="9">
        <v>140.97999999999999</v>
      </c>
      <c r="G15" s="12" t="s">
        <v>144</v>
      </c>
      <c r="H15" s="12">
        <v>57.69</v>
      </c>
      <c r="I15" s="9">
        <f t="shared" si="0"/>
        <v>8133.136199999999</v>
      </c>
    </row>
    <row r="16" spans="1:12" ht="89.25">
      <c r="A16" s="10" t="s">
        <v>145</v>
      </c>
      <c r="B16" s="11" t="s">
        <v>146</v>
      </c>
      <c r="C16" s="12"/>
      <c r="D16" s="12"/>
      <c r="E16" s="12"/>
      <c r="F16" s="9">
        <v>8.42</v>
      </c>
      <c r="G16" s="12" t="s">
        <v>26</v>
      </c>
      <c r="H16" s="12">
        <v>53.22</v>
      </c>
      <c r="I16" s="9">
        <f t="shared" si="0"/>
        <v>448.11239999999998</v>
      </c>
    </row>
    <row r="17" spans="1:14">
      <c r="A17" s="10">
        <v>13</v>
      </c>
      <c r="B17" s="15" t="s">
        <v>32</v>
      </c>
      <c r="C17" s="16"/>
      <c r="D17" s="16"/>
      <c r="E17" s="16"/>
      <c r="F17" s="9"/>
      <c r="G17" s="12"/>
      <c r="H17" s="12"/>
      <c r="I17" s="9"/>
    </row>
    <row r="18" spans="1:14" ht="15.75">
      <c r="A18" s="10" t="s">
        <v>33</v>
      </c>
      <c r="B18" s="11" t="s">
        <v>147</v>
      </c>
      <c r="C18" s="12">
        <v>22.66</v>
      </c>
      <c r="D18" s="12">
        <v>26.34</v>
      </c>
      <c r="E18" s="12">
        <v>3.55</v>
      </c>
      <c r="F18" s="9">
        <v>1.53</v>
      </c>
      <c r="G18" s="12" t="s">
        <v>13</v>
      </c>
      <c r="H18" s="12">
        <v>377.8</v>
      </c>
      <c r="I18" s="9">
        <f t="shared" si="0"/>
        <v>578.03399999999999</v>
      </c>
    </row>
    <row r="19" spans="1:14" ht="15.75">
      <c r="A19" s="10" t="s">
        <v>35</v>
      </c>
      <c r="B19" s="11" t="s">
        <v>98</v>
      </c>
      <c r="C19" s="12">
        <v>6.9145000000000003</v>
      </c>
      <c r="D19" s="12">
        <v>73.73</v>
      </c>
      <c r="E19" s="12">
        <v>20.14</v>
      </c>
      <c r="F19" s="9">
        <v>10.8</v>
      </c>
      <c r="G19" s="12" t="s">
        <v>13</v>
      </c>
      <c r="H19" s="12">
        <v>788.13</v>
      </c>
      <c r="I19" s="9">
        <f t="shared" si="0"/>
        <v>8511.8040000000001</v>
      </c>
    </row>
    <row r="20" spans="1:14" ht="17.25" customHeight="1">
      <c r="A20" s="10" t="s">
        <v>37</v>
      </c>
      <c r="B20" s="11" t="s">
        <v>55</v>
      </c>
      <c r="C20" s="12">
        <v>7.9089999999999998</v>
      </c>
      <c r="D20" s="12">
        <v>147.44999999999999</v>
      </c>
      <c r="E20" s="12">
        <v>9.08</v>
      </c>
      <c r="F20" s="9">
        <v>21.59</v>
      </c>
      <c r="G20" s="12" t="s">
        <v>13</v>
      </c>
      <c r="H20" s="12">
        <v>482.26</v>
      </c>
      <c r="I20" s="9">
        <f t="shared" si="0"/>
        <v>10411.993399999999</v>
      </c>
    </row>
    <row r="21" spans="1:14" ht="17.25" customHeight="1">
      <c r="A21" s="10" t="s">
        <v>39</v>
      </c>
      <c r="B21" s="11" t="s">
        <v>42</v>
      </c>
      <c r="C21" s="12">
        <v>76.05</v>
      </c>
      <c r="D21" s="12">
        <v>80.37</v>
      </c>
      <c r="E21" s="12">
        <v>42.49</v>
      </c>
      <c r="F21" s="9">
        <v>28.63</v>
      </c>
      <c r="G21" s="12" t="s">
        <v>13</v>
      </c>
      <c r="H21" s="12">
        <v>167.7</v>
      </c>
      <c r="I21" s="9">
        <f t="shared" si="0"/>
        <v>4801.2509999999993</v>
      </c>
    </row>
    <row r="22" spans="1:14" s="21" customFormat="1" ht="30" customHeight="1">
      <c r="A22" s="17"/>
      <c r="B22" s="18"/>
      <c r="C22" s="19"/>
      <c r="D22" s="19"/>
      <c r="E22" s="19"/>
      <c r="F22" s="59"/>
      <c r="G22" s="59"/>
      <c r="H22" s="60"/>
      <c r="I22" s="20">
        <f>SUM(I5:I21)</f>
        <v>295672.5527</v>
      </c>
    </row>
    <row r="23" spans="1:14">
      <c r="A23" s="65"/>
      <c r="B23" s="65"/>
      <c r="C23" s="65"/>
      <c r="D23" s="65"/>
      <c r="E23" s="65"/>
      <c r="F23" s="65"/>
      <c r="G23" s="65"/>
      <c r="H23" s="65"/>
      <c r="I23" s="65"/>
      <c r="J23" s="22"/>
      <c r="K23" s="22"/>
      <c r="L23" s="22"/>
      <c r="M23" s="22"/>
      <c r="N23" s="22"/>
    </row>
    <row r="24" spans="1:14">
      <c r="A24" s="23"/>
      <c r="B24" s="23"/>
      <c r="C24" s="23"/>
      <c r="D24" s="23"/>
      <c r="E24" s="23"/>
      <c r="F24" s="23"/>
      <c r="G24" s="23"/>
      <c r="H24" s="23"/>
      <c r="I24" s="23"/>
      <c r="J24" s="22"/>
      <c r="K24" s="22"/>
      <c r="L24" s="22"/>
      <c r="M24" s="22"/>
      <c r="N24" s="22"/>
    </row>
    <row r="25" spans="1:14">
      <c r="A25" s="23"/>
      <c r="B25" s="23"/>
      <c r="C25" s="23"/>
      <c r="D25" s="23"/>
      <c r="E25" s="23"/>
      <c r="F25" s="23"/>
      <c r="G25" s="23"/>
      <c r="H25" s="23"/>
      <c r="I25" s="23"/>
      <c r="J25" s="22"/>
      <c r="K25" s="22"/>
      <c r="L25" s="22"/>
      <c r="M25" s="22"/>
      <c r="N25" s="22"/>
    </row>
    <row r="26" spans="1:14" ht="62.25" customHeight="1">
      <c r="B26" s="56" t="s">
        <v>148</v>
      </c>
      <c r="C26" s="56"/>
      <c r="D26" s="56"/>
      <c r="E26" s="56"/>
      <c r="F26" s="56"/>
      <c r="G26" s="56"/>
      <c r="H26" s="56"/>
      <c r="I26" s="56"/>
    </row>
    <row r="27" spans="1:14">
      <c r="H27" s="24"/>
    </row>
    <row r="30" spans="1:14" ht="15.75" customHeight="1"/>
  </sheetData>
  <mergeCells count="6">
    <mergeCell ref="B26:I26"/>
    <mergeCell ref="A1:I1"/>
    <mergeCell ref="A2:I2"/>
    <mergeCell ref="A3:I3"/>
    <mergeCell ref="F22:H22"/>
    <mergeCell ref="A23:I23"/>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dimension ref="A1:I21"/>
  <sheetViews>
    <sheetView topLeftCell="A4" workbookViewId="0">
      <selection activeCell="F15" sqref="F15"/>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267</v>
      </c>
      <c r="B3" s="58"/>
      <c r="C3" s="58"/>
      <c r="D3" s="58"/>
      <c r="E3" s="58"/>
      <c r="F3" s="58"/>
      <c r="G3" s="3"/>
      <c r="H3" s="3"/>
    </row>
    <row r="4" spans="1:9">
      <c r="A4" s="4" t="s">
        <v>3</v>
      </c>
      <c r="B4" s="4" t="s">
        <v>4</v>
      </c>
      <c r="C4" s="5" t="s">
        <v>45</v>
      </c>
      <c r="D4" s="5" t="s">
        <v>6</v>
      </c>
      <c r="E4" s="5" t="s">
        <v>7</v>
      </c>
      <c r="F4" s="5" t="s">
        <v>8</v>
      </c>
    </row>
    <row r="5" spans="1:9" ht="25.5">
      <c r="A5" s="6">
        <v>1</v>
      </c>
      <c r="B5" s="7" t="s">
        <v>259</v>
      </c>
      <c r="C5" s="9">
        <v>2</v>
      </c>
      <c r="D5" s="8" t="s">
        <v>10</v>
      </c>
      <c r="E5" s="8">
        <v>243.77</v>
      </c>
      <c r="F5" s="9">
        <f>E5*C5</f>
        <v>487.54</v>
      </c>
    </row>
    <row r="6" spans="1:9" ht="127.5">
      <c r="A6" s="10" t="s">
        <v>64</v>
      </c>
      <c r="B6" s="11" t="s">
        <v>15</v>
      </c>
      <c r="C6" s="12">
        <v>54.52</v>
      </c>
      <c r="D6" s="12" t="s">
        <v>13</v>
      </c>
      <c r="E6" s="12">
        <v>112.53</v>
      </c>
      <c r="F6" s="9">
        <f t="shared" ref="F6:F14" si="0">E6*C6</f>
        <v>6135.1356000000005</v>
      </c>
    </row>
    <row r="7" spans="1:9" ht="89.25">
      <c r="A7" s="10" t="s">
        <v>264</v>
      </c>
      <c r="B7" s="13" t="s">
        <v>265</v>
      </c>
      <c r="C7" s="12">
        <v>21.24</v>
      </c>
      <c r="D7" s="12" t="s">
        <v>13</v>
      </c>
      <c r="E7" s="12">
        <v>366.8</v>
      </c>
      <c r="F7" s="9">
        <f t="shared" si="0"/>
        <v>7790.8319999999994</v>
      </c>
    </row>
    <row r="8" spans="1:9" ht="76.5">
      <c r="A8" s="10" t="s">
        <v>66</v>
      </c>
      <c r="B8" s="11" t="s">
        <v>19</v>
      </c>
      <c r="C8" s="12">
        <v>35.68</v>
      </c>
      <c r="D8" s="12" t="s">
        <v>13</v>
      </c>
      <c r="E8" s="12">
        <v>1191.77</v>
      </c>
      <c r="F8" s="9">
        <f t="shared" si="0"/>
        <v>42522.353600000002</v>
      </c>
    </row>
    <row r="9" spans="1:9" ht="114" customHeight="1">
      <c r="A9" s="10" t="s">
        <v>102</v>
      </c>
      <c r="B9" s="11" t="s">
        <v>103</v>
      </c>
      <c r="C9" s="12">
        <v>35.4</v>
      </c>
      <c r="D9" s="12" t="s">
        <v>13</v>
      </c>
      <c r="E9" s="12">
        <v>6543.32</v>
      </c>
      <c r="F9" s="9">
        <f t="shared" si="0"/>
        <v>231633.52799999999</v>
      </c>
    </row>
    <row r="10" spans="1:9">
      <c r="A10" s="10">
        <v>6</v>
      </c>
      <c r="B10" s="15" t="s">
        <v>32</v>
      </c>
      <c r="C10" s="12"/>
      <c r="D10" s="12"/>
      <c r="E10" s="12"/>
      <c r="F10" s="9"/>
    </row>
    <row r="11" spans="1:9" ht="15.75">
      <c r="A11" s="10" t="s">
        <v>33</v>
      </c>
      <c r="B11" s="11" t="s">
        <v>131</v>
      </c>
      <c r="C11" s="12">
        <v>15.22</v>
      </c>
      <c r="D11" s="12" t="s">
        <v>13</v>
      </c>
      <c r="E11" s="12">
        <v>788.13</v>
      </c>
      <c r="F11" s="9">
        <f t="shared" si="0"/>
        <v>11995.338600000001</v>
      </c>
    </row>
    <row r="12" spans="1:9" ht="15.75">
      <c r="A12" s="10" t="s">
        <v>37</v>
      </c>
      <c r="B12" s="11" t="s">
        <v>54</v>
      </c>
      <c r="C12" s="12">
        <v>35.68</v>
      </c>
      <c r="D12" s="12" t="s">
        <v>13</v>
      </c>
      <c r="E12" s="12">
        <v>756.83</v>
      </c>
      <c r="F12" s="9">
        <f t="shared" si="0"/>
        <v>27003.6944</v>
      </c>
    </row>
    <row r="13" spans="1:9" ht="17.25" customHeight="1">
      <c r="A13" s="10" t="s">
        <v>39</v>
      </c>
      <c r="B13" s="11" t="s">
        <v>266</v>
      </c>
      <c r="C13" s="12">
        <f>21.24+30.44</f>
        <v>51.68</v>
      </c>
      <c r="D13" s="12" t="s">
        <v>13</v>
      </c>
      <c r="E13" s="12">
        <v>482.26</v>
      </c>
      <c r="F13" s="9">
        <f t="shared" si="0"/>
        <v>24923.196799999998</v>
      </c>
    </row>
    <row r="14" spans="1:9" ht="17.25" customHeight="1">
      <c r="A14" s="10" t="s">
        <v>41</v>
      </c>
      <c r="B14" s="11" t="s">
        <v>42</v>
      </c>
      <c r="C14" s="12">
        <v>54.52</v>
      </c>
      <c r="D14" s="12" t="s">
        <v>13</v>
      </c>
      <c r="E14" s="12">
        <v>167.71</v>
      </c>
      <c r="F14" s="9">
        <f t="shared" si="0"/>
        <v>9143.5492000000013</v>
      </c>
    </row>
    <row r="15" spans="1:9" s="21" customFormat="1" ht="23.25" customHeight="1">
      <c r="A15" s="17"/>
      <c r="B15" s="18"/>
      <c r="C15" s="59"/>
      <c r="D15" s="59"/>
      <c r="E15" s="60"/>
      <c r="F15" s="20">
        <f>SUM(F5:F14)</f>
        <v>361635.16819999996</v>
      </c>
    </row>
    <row r="16" spans="1:9" s="21" customFormat="1" ht="23.25" customHeight="1">
      <c r="A16" s="25"/>
      <c r="B16" s="26"/>
      <c r="C16" s="27"/>
      <c r="D16" s="27"/>
      <c r="E16" s="27"/>
      <c r="F16" s="28"/>
    </row>
    <row r="17" spans="2:6" ht="62.25" customHeight="1">
      <c r="B17" s="56" t="s">
        <v>43</v>
      </c>
      <c r="C17" s="56"/>
      <c r="D17" s="56"/>
      <c r="E17" s="56"/>
      <c r="F17" s="56"/>
    </row>
    <row r="18" spans="2:6">
      <c r="E18" s="24"/>
    </row>
    <row r="21" spans="2:6" ht="15.75" customHeight="1"/>
  </sheetData>
  <mergeCells count="5">
    <mergeCell ref="A1:F1"/>
    <mergeCell ref="A2:F2"/>
    <mergeCell ref="A3:F3"/>
    <mergeCell ref="C15:E15"/>
    <mergeCell ref="B17:F17"/>
  </mergeCells>
  <pageMargins left="0.41" right="0.15" top="0.75" bottom="0.75" header="0.3" footer="0.3"/>
  <pageSetup paperSize="9" orientation="portrait" verticalDpi="0" r:id="rId1"/>
</worksheet>
</file>

<file path=xl/worksheets/sheet30.xml><?xml version="1.0" encoding="utf-8"?>
<worksheet xmlns="http://schemas.openxmlformats.org/spreadsheetml/2006/main" xmlns:r="http://schemas.openxmlformats.org/officeDocument/2006/relationships">
  <dimension ref="A1:H22"/>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33" customHeight="1">
      <c r="A3" s="54" t="s">
        <v>210</v>
      </c>
      <c r="B3" s="54"/>
      <c r="C3" s="54"/>
      <c r="D3" s="54"/>
      <c r="E3" s="54"/>
      <c r="F3" s="54"/>
      <c r="G3" s="29"/>
      <c r="H3" s="29"/>
    </row>
    <row r="4" spans="1:8">
      <c r="A4" s="4" t="s">
        <v>3</v>
      </c>
      <c r="B4" s="4" t="s">
        <v>4</v>
      </c>
      <c r="C4" s="4" t="s">
        <v>59</v>
      </c>
      <c r="D4" s="4" t="s">
        <v>60</v>
      </c>
      <c r="E4" s="4" t="s">
        <v>61</v>
      </c>
      <c r="F4" s="4" t="s">
        <v>62</v>
      </c>
    </row>
    <row r="5" spans="1:8" ht="38.25">
      <c r="A5" s="10">
        <v>1</v>
      </c>
      <c r="B5" s="11" t="s">
        <v>211</v>
      </c>
      <c r="C5" s="45">
        <v>1</v>
      </c>
      <c r="D5" s="12" t="s">
        <v>10</v>
      </c>
      <c r="E5" s="12">
        <v>243.77</v>
      </c>
      <c r="F5" s="9">
        <f>E5*C5</f>
        <v>243.77</v>
      </c>
    </row>
    <row r="6" spans="1:8" ht="25.5">
      <c r="A6" s="10" t="s">
        <v>212</v>
      </c>
      <c r="B6" s="11" t="s">
        <v>213</v>
      </c>
      <c r="C6" s="12">
        <v>2.12</v>
      </c>
      <c r="D6" s="12" t="s">
        <v>13</v>
      </c>
      <c r="E6" s="12">
        <v>1340.2</v>
      </c>
      <c r="F6" s="9">
        <f t="shared" ref="F6:F18" si="0">E6*C6</f>
        <v>2841.2240000000002</v>
      </c>
    </row>
    <row r="7" spans="1:8" ht="89.25">
      <c r="A7" s="10" t="s">
        <v>65</v>
      </c>
      <c r="B7" s="13" t="s">
        <v>17</v>
      </c>
      <c r="C7" s="9">
        <v>4.25</v>
      </c>
      <c r="D7" s="12" t="s">
        <v>13</v>
      </c>
      <c r="E7" s="12">
        <v>228.47</v>
      </c>
      <c r="F7" s="9">
        <f t="shared" si="0"/>
        <v>970.99749999999995</v>
      </c>
    </row>
    <row r="8" spans="1:8" ht="63.75">
      <c r="A8" s="10" t="s">
        <v>66</v>
      </c>
      <c r="B8" s="11" t="s">
        <v>19</v>
      </c>
      <c r="C8" s="9">
        <v>7.08</v>
      </c>
      <c r="D8" s="12" t="s">
        <v>13</v>
      </c>
      <c r="E8" s="12">
        <v>1191.77</v>
      </c>
      <c r="F8" s="9">
        <f t="shared" si="0"/>
        <v>8437.7315999999992</v>
      </c>
    </row>
    <row r="9" spans="1:8" ht="102">
      <c r="A9" s="10" t="s">
        <v>67</v>
      </c>
      <c r="B9" s="11" t="s">
        <v>68</v>
      </c>
      <c r="C9" s="37">
        <v>24.82</v>
      </c>
      <c r="D9" s="12" t="s">
        <v>13</v>
      </c>
      <c r="E9" s="12">
        <v>5913.66</v>
      </c>
      <c r="F9" s="9">
        <f t="shared" si="0"/>
        <v>146777.04120000001</v>
      </c>
    </row>
    <row r="10" spans="1:8" ht="89.25">
      <c r="A10" s="10" t="s">
        <v>69</v>
      </c>
      <c r="B10" s="11" t="s">
        <v>214</v>
      </c>
      <c r="C10" s="9">
        <v>12.18</v>
      </c>
      <c r="D10" s="12" t="s">
        <v>13</v>
      </c>
      <c r="E10" s="12">
        <v>2788.17</v>
      </c>
      <c r="F10" s="9">
        <f t="shared" si="0"/>
        <v>33959.910600000003</v>
      </c>
    </row>
    <row r="11" spans="1:8" ht="63.75">
      <c r="A11" s="30" t="s">
        <v>70</v>
      </c>
      <c r="B11" s="11" t="s">
        <v>71</v>
      </c>
      <c r="C11" s="9">
        <v>46.1</v>
      </c>
      <c r="D11" s="12" t="s">
        <v>26</v>
      </c>
      <c r="E11" s="12">
        <v>214.12</v>
      </c>
      <c r="F11" s="9">
        <f t="shared" si="0"/>
        <v>9870.9320000000007</v>
      </c>
    </row>
    <row r="12" spans="1:8" ht="89.25">
      <c r="A12" s="30" t="s">
        <v>120</v>
      </c>
      <c r="B12" s="11" t="s">
        <v>124</v>
      </c>
      <c r="C12" s="9">
        <v>2.85</v>
      </c>
      <c r="D12" s="12" t="s">
        <v>13</v>
      </c>
      <c r="E12" s="12">
        <v>6219.21</v>
      </c>
      <c r="F12" s="9">
        <f t="shared" si="0"/>
        <v>17724.748500000002</v>
      </c>
    </row>
    <row r="13" spans="1:8" ht="89.25">
      <c r="A13" s="30" t="s">
        <v>215</v>
      </c>
      <c r="B13" s="11" t="s">
        <v>30</v>
      </c>
      <c r="C13" s="14">
        <v>0.3115</v>
      </c>
      <c r="D13" s="12" t="s">
        <v>31</v>
      </c>
      <c r="E13" s="12">
        <v>53433.91</v>
      </c>
      <c r="F13" s="9">
        <f t="shared" si="0"/>
        <v>16644.662965</v>
      </c>
    </row>
    <row r="14" spans="1:8" ht="18.75">
      <c r="A14" s="10">
        <v>10</v>
      </c>
      <c r="B14" s="31" t="s">
        <v>72</v>
      </c>
      <c r="C14" s="9"/>
      <c r="D14" s="12"/>
      <c r="E14" s="12"/>
      <c r="F14" s="9"/>
    </row>
    <row r="15" spans="1:8" ht="15.75" customHeight="1">
      <c r="A15" s="10" t="s">
        <v>33</v>
      </c>
      <c r="B15" s="11" t="s">
        <v>126</v>
      </c>
      <c r="C15" s="9">
        <v>5.9089999999999998</v>
      </c>
      <c r="D15" s="12" t="s">
        <v>13</v>
      </c>
      <c r="E15" s="12">
        <v>377.8</v>
      </c>
      <c r="F15" s="9">
        <f t="shared" si="0"/>
        <v>2232.4202</v>
      </c>
    </row>
    <row r="16" spans="1:8" ht="15.75" customHeight="1">
      <c r="A16" s="10" t="s">
        <v>35</v>
      </c>
      <c r="B16" s="11" t="s">
        <v>127</v>
      </c>
      <c r="C16" s="9">
        <v>18.667999999999999</v>
      </c>
      <c r="D16" s="12" t="s">
        <v>13</v>
      </c>
      <c r="E16" s="12">
        <v>788.13</v>
      </c>
      <c r="F16" s="9">
        <f t="shared" si="0"/>
        <v>14712.81084</v>
      </c>
    </row>
    <row r="17" spans="1:6" ht="15.75" customHeight="1">
      <c r="A17" s="10" t="s">
        <v>37</v>
      </c>
      <c r="B17" s="11" t="s">
        <v>128</v>
      </c>
      <c r="C17" s="9">
        <v>19.260000000000002</v>
      </c>
      <c r="D17" s="12" t="s">
        <v>13</v>
      </c>
      <c r="E17" s="12">
        <v>756.83</v>
      </c>
      <c r="F17" s="9">
        <f t="shared" si="0"/>
        <v>14576.545800000002</v>
      </c>
    </row>
    <row r="18" spans="1:6" ht="15.75">
      <c r="A18" s="10" t="s">
        <v>39</v>
      </c>
      <c r="B18" s="11" t="s">
        <v>129</v>
      </c>
      <c r="C18" s="9">
        <v>24.791</v>
      </c>
      <c r="D18" s="12" t="s">
        <v>13</v>
      </c>
      <c r="E18" s="12">
        <v>482.26</v>
      </c>
      <c r="F18" s="9">
        <f t="shared" si="0"/>
        <v>11955.70766</v>
      </c>
    </row>
    <row r="19" spans="1:6">
      <c r="A19" s="32"/>
      <c r="B19" s="75" t="s">
        <v>216</v>
      </c>
      <c r="C19" s="76"/>
      <c r="D19" s="76"/>
      <c r="E19" s="77"/>
      <c r="F19" s="33">
        <f>SUM(F5:F18)</f>
        <v>280948.50286499999</v>
      </c>
    </row>
    <row r="20" spans="1:6">
      <c r="A20" s="21"/>
      <c r="B20" s="34"/>
      <c r="C20" s="34"/>
      <c r="D20" s="34"/>
      <c r="E20" s="34"/>
      <c r="F20" s="35"/>
    </row>
    <row r="21" spans="1:6">
      <c r="A21" s="21"/>
      <c r="B21" s="34"/>
      <c r="C21" s="34"/>
      <c r="D21" s="34"/>
      <c r="E21" s="34"/>
      <c r="F21" s="35"/>
    </row>
    <row r="22" spans="1:6" ht="50.25" customHeight="1">
      <c r="B22" s="56" t="s">
        <v>137</v>
      </c>
      <c r="C22" s="56"/>
      <c r="D22" s="56"/>
      <c r="E22" s="56"/>
      <c r="F22" s="56"/>
    </row>
  </sheetData>
  <mergeCells count="5">
    <mergeCell ref="A1:F1"/>
    <mergeCell ref="A2:F2"/>
    <mergeCell ref="A3:F3"/>
    <mergeCell ref="B19:E19"/>
    <mergeCell ref="B22:F22"/>
  </mergeCells>
  <pageMargins left="0.3" right="0.2" top="0.75" bottom="0.75" header="0.3" footer="0.3"/>
  <pageSetup paperSize="9" orientation="portrait" verticalDpi="0" r:id="rId1"/>
</worksheet>
</file>

<file path=xl/worksheets/sheet31.xml><?xml version="1.0" encoding="utf-8"?>
<worksheet xmlns="http://schemas.openxmlformats.org/spreadsheetml/2006/main" xmlns:r="http://schemas.openxmlformats.org/officeDocument/2006/relationships">
  <dimension ref="A1:N20"/>
  <sheetViews>
    <sheetView workbookViewId="0">
      <selection activeCell="A3" sqref="A3:L3"/>
    </sheetView>
  </sheetViews>
  <sheetFormatPr defaultRowHeight="15"/>
  <cols>
    <col min="1" max="1" width="7.7109375" customWidth="1"/>
    <col min="2" max="2" width="45.140625" customWidth="1"/>
    <col min="3" max="8" width="10.28515625" hidden="1" customWidth="1"/>
    <col min="9" max="9" width="10.28515625" customWidth="1"/>
    <col min="10" max="11" width="11.5703125" customWidth="1"/>
    <col min="12" max="12" width="12.140625" customWidth="1"/>
  </cols>
  <sheetData>
    <row r="1" spans="1:14" ht="18.75">
      <c r="A1" s="50" t="s">
        <v>0</v>
      </c>
      <c r="B1" s="51"/>
      <c r="C1" s="51"/>
      <c r="D1" s="51"/>
      <c r="E1" s="51"/>
      <c r="F1" s="51"/>
      <c r="G1" s="51"/>
      <c r="H1" s="51"/>
      <c r="I1" s="51"/>
      <c r="J1" s="51"/>
      <c r="K1" s="51"/>
      <c r="L1" s="51"/>
      <c r="M1" s="2"/>
      <c r="N1" s="2"/>
    </row>
    <row r="2" spans="1:14" ht="18.75">
      <c r="A2" s="52" t="s">
        <v>1</v>
      </c>
      <c r="B2" s="53"/>
      <c r="C2" s="53"/>
      <c r="D2" s="53"/>
      <c r="E2" s="53"/>
      <c r="F2" s="53"/>
      <c r="G2" s="53"/>
      <c r="H2" s="53"/>
      <c r="I2" s="53"/>
      <c r="J2" s="53"/>
      <c r="K2" s="53"/>
      <c r="L2" s="53"/>
      <c r="M2" s="2"/>
      <c r="N2" s="2"/>
    </row>
    <row r="3" spans="1:14" ht="34.5" customHeight="1">
      <c r="A3" s="54" t="s">
        <v>196</v>
      </c>
      <c r="B3" s="54"/>
      <c r="C3" s="54"/>
      <c r="D3" s="54"/>
      <c r="E3" s="54"/>
      <c r="F3" s="54"/>
      <c r="G3" s="54"/>
      <c r="H3" s="54"/>
      <c r="I3" s="54"/>
      <c r="J3" s="54"/>
      <c r="K3" s="54"/>
      <c r="L3" s="54"/>
      <c r="M3" s="29"/>
      <c r="N3" s="29"/>
    </row>
    <row r="4" spans="1:14">
      <c r="A4" s="4" t="s">
        <v>3</v>
      </c>
      <c r="B4" s="4" t="s">
        <v>4</v>
      </c>
      <c r="C4" s="4" t="s">
        <v>45</v>
      </c>
      <c r="D4" s="4"/>
      <c r="E4" s="4">
        <v>1</v>
      </c>
      <c r="F4" s="4">
        <v>2</v>
      </c>
      <c r="G4" s="4"/>
      <c r="H4" s="4"/>
      <c r="I4" s="4" t="s">
        <v>59</v>
      </c>
      <c r="J4" s="4" t="s">
        <v>60</v>
      </c>
      <c r="K4" s="4" t="s">
        <v>61</v>
      </c>
      <c r="L4" s="4" t="s">
        <v>62</v>
      </c>
    </row>
    <row r="5" spans="1:14" ht="114.75">
      <c r="A5" s="10" t="s">
        <v>47</v>
      </c>
      <c r="B5" s="11" t="s">
        <v>15</v>
      </c>
      <c r="C5" s="9">
        <v>34.159999999999997</v>
      </c>
      <c r="D5" s="9">
        <v>29.31</v>
      </c>
      <c r="E5" s="9">
        <v>9.07</v>
      </c>
      <c r="F5" s="9">
        <v>5.75</v>
      </c>
      <c r="G5" s="9">
        <v>11.5</v>
      </c>
      <c r="H5" s="9">
        <v>29.73</v>
      </c>
      <c r="I5" s="9">
        <v>11.38</v>
      </c>
      <c r="J5" s="12" t="s">
        <v>13</v>
      </c>
      <c r="K5" s="12">
        <v>112.53</v>
      </c>
      <c r="L5" s="9">
        <f t="shared" ref="L5:L16" si="0">K5*I5</f>
        <v>1280.5914</v>
      </c>
    </row>
    <row r="6" spans="1:14" ht="89.25">
      <c r="A6" s="10" t="s">
        <v>48</v>
      </c>
      <c r="B6" s="13" t="s">
        <v>17</v>
      </c>
      <c r="C6" s="9">
        <v>12.75</v>
      </c>
      <c r="D6" s="9">
        <v>10.63</v>
      </c>
      <c r="E6" s="9">
        <v>0.56999999999999995</v>
      </c>
      <c r="F6" s="9">
        <v>0.46</v>
      </c>
      <c r="G6" s="9">
        <v>11.5</v>
      </c>
      <c r="H6" s="9">
        <v>2.48</v>
      </c>
      <c r="I6" s="9">
        <v>4.25</v>
      </c>
      <c r="J6" s="12" t="s">
        <v>13</v>
      </c>
      <c r="K6" s="12">
        <v>228.47</v>
      </c>
      <c r="L6" s="9">
        <f t="shared" si="0"/>
        <v>970.99749999999995</v>
      </c>
    </row>
    <row r="7" spans="1:14" ht="63.75">
      <c r="A7" s="10" t="s">
        <v>49</v>
      </c>
      <c r="B7" s="11" t="s">
        <v>19</v>
      </c>
      <c r="C7" s="9">
        <v>21.42</v>
      </c>
      <c r="D7" s="9">
        <v>17.850000000000001</v>
      </c>
      <c r="E7" s="9">
        <v>0.96</v>
      </c>
      <c r="F7" s="9">
        <v>0.77</v>
      </c>
      <c r="G7" s="9">
        <v>11.5</v>
      </c>
      <c r="H7" s="9">
        <v>4.13</v>
      </c>
      <c r="I7" s="9">
        <v>7.08</v>
      </c>
      <c r="J7" s="12" t="s">
        <v>13</v>
      </c>
      <c r="K7" s="12">
        <v>1191.77</v>
      </c>
      <c r="L7" s="9">
        <f t="shared" si="0"/>
        <v>8437.7315999999992</v>
      </c>
    </row>
    <row r="8" spans="1:14" ht="102">
      <c r="A8" s="10" t="s">
        <v>123</v>
      </c>
      <c r="B8" s="11" t="s">
        <v>68</v>
      </c>
      <c r="C8" s="9"/>
      <c r="D8" s="9">
        <v>15</v>
      </c>
      <c r="E8" s="9">
        <v>3.9</v>
      </c>
      <c r="F8" s="9">
        <v>2.7</v>
      </c>
      <c r="G8" s="9">
        <v>11.5</v>
      </c>
      <c r="H8" s="9">
        <v>3.26</v>
      </c>
      <c r="I8" s="9">
        <v>75.900000000000006</v>
      </c>
      <c r="J8" s="12" t="s">
        <v>13</v>
      </c>
      <c r="K8" s="12">
        <v>6543.32</v>
      </c>
      <c r="L8" s="9">
        <f t="shared" si="0"/>
        <v>496637.98800000001</v>
      </c>
    </row>
    <row r="9" spans="1:14" ht="89.25">
      <c r="A9" s="10" t="s">
        <v>112</v>
      </c>
      <c r="B9" s="11" t="s">
        <v>23</v>
      </c>
      <c r="C9" s="9"/>
      <c r="D9" s="9"/>
      <c r="E9" s="9"/>
      <c r="F9" s="9"/>
      <c r="G9" s="9">
        <v>11.5</v>
      </c>
      <c r="H9" s="9">
        <v>8.65</v>
      </c>
      <c r="I9" s="9">
        <v>21.24</v>
      </c>
      <c r="J9" s="12" t="s">
        <v>13</v>
      </c>
      <c r="K9" s="12">
        <v>2788.17</v>
      </c>
      <c r="L9" s="9">
        <f t="shared" si="0"/>
        <v>59220.730799999998</v>
      </c>
    </row>
    <row r="10" spans="1:14" ht="63.75">
      <c r="A10" s="30" t="s">
        <v>113</v>
      </c>
      <c r="B10" s="11" t="s">
        <v>71</v>
      </c>
      <c r="C10" s="9">
        <v>91.15</v>
      </c>
      <c r="D10" s="12" t="s">
        <v>26</v>
      </c>
      <c r="E10" s="12">
        <v>259.29000000000002</v>
      </c>
      <c r="F10" s="9">
        <f t="shared" ref="F10" si="1">E10*C10</f>
        <v>23634.283500000005</v>
      </c>
      <c r="G10" s="9">
        <v>11.5</v>
      </c>
      <c r="H10" s="9">
        <v>65.05</v>
      </c>
      <c r="I10" s="9">
        <v>127.79</v>
      </c>
      <c r="J10" s="12" t="s">
        <v>26</v>
      </c>
      <c r="K10" s="12">
        <v>214.12</v>
      </c>
      <c r="L10" s="9">
        <f t="shared" si="0"/>
        <v>27362.394800000002</v>
      </c>
    </row>
    <row r="11" spans="1:14" ht="18.75">
      <c r="A11" s="10">
        <v>7</v>
      </c>
      <c r="B11" s="31" t="s">
        <v>72</v>
      </c>
      <c r="C11" s="9"/>
      <c r="D11" s="9"/>
      <c r="E11" s="9"/>
      <c r="F11" s="9"/>
      <c r="G11" s="9"/>
      <c r="H11" s="9"/>
      <c r="I11" s="9"/>
      <c r="J11" s="12"/>
      <c r="K11" s="12"/>
      <c r="L11" s="9"/>
    </row>
    <row r="12" spans="1:14" ht="15.75" customHeight="1">
      <c r="A12" s="10" t="s">
        <v>33</v>
      </c>
      <c r="B12" s="11" t="s">
        <v>197</v>
      </c>
      <c r="C12" s="9">
        <v>12.75</v>
      </c>
      <c r="D12" s="9">
        <v>10.63</v>
      </c>
      <c r="E12" s="9">
        <v>0.56999999999999995</v>
      </c>
      <c r="F12" s="9">
        <v>0.46</v>
      </c>
      <c r="G12" s="9">
        <v>11.5</v>
      </c>
      <c r="H12" s="9">
        <v>2.48</v>
      </c>
      <c r="I12" s="9">
        <v>4.25</v>
      </c>
      <c r="J12" s="12" t="s">
        <v>13</v>
      </c>
      <c r="K12" s="12">
        <v>377.8</v>
      </c>
      <c r="L12" s="9">
        <f t="shared" si="0"/>
        <v>1605.65</v>
      </c>
    </row>
    <row r="13" spans="1:14" ht="15.75" customHeight="1">
      <c r="A13" s="10" t="s">
        <v>35</v>
      </c>
      <c r="B13" s="11" t="s">
        <v>127</v>
      </c>
      <c r="C13" s="9">
        <v>29.16</v>
      </c>
      <c r="D13" s="9">
        <v>33.58</v>
      </c>
      <c r="E13" s="9">
        <v>2.3199999999999998</v>
      </c>
      <c r="F13" s="9">
        <v>1.7</v>
      </c>
      <c r="G13" s="9">
        <v>11.5</v>
      </c>
      <c r="H13" s="9">
        <v>7.16</v>
      </c>
      <c r="I13" s="9">
        <v>44.88</v>
      </c>
      <c r="J13" s="12" t="s">
        <v>13</v>
      </c>
      <c r="K13" s="12">
        <v>788.13</v>
      </c>
      <c r="L13" s="9">
        <f t="shared" si="0"/>
        <v>35371.274400000002</v>
      </c>
    </row>
    <row r="14" spans="1:14" ht="15.75" customHeight="1">
      <c r="A14" s="10" t="s">
        <v>37</v>
      </c>
      <c r="B14" s="11" t="s">
        <v>128</v>
      </c>
      <c r="C14" s="9">
        <v>21.42</v>
      </c>
      <c r="D14" s="9">
        <v>56.1</v>
      </c>
      <c r="E14" s="9">
        <v>1</v>
      </c>
      <c r="F14" s="9">
        <v>0.8</v>
      </c>
      <c r="G14" s="9">
        <v>11.5</v>
      </c>
      <c r="H14" s="9">
        <v>12.78</v>
      </c>
      <c r="I14" s="9">
        <v>28.32</v>
      </c>
      <c r="J14" s="12" t="s">
        <v>13</v>
      </c>
      <c r="K14" s="12">
        <v>756.83</v>
      </c>
      <c r="L14" s="9">
        <f t="shared" si="0"/>
        <v>21433.425600000002</v>
      </c>
    </row>
    <row r="15" spans="1:14" ht="15.75">
      <c r="A15" s="10" t="s">
        <v>39</v>
      </c>
      <c r="B15" s="11" t="s">
        <v>129</v>
      </c>
      <c r="C15" s="9">
        <v>58.32</v>
      </c>
      <c r="D15" s="9">
        <v>31.72</v>
      </c>
      <c r="E15" s="9">
        <v>4.6399999999999997</v>
      </c>
      <c r="F15" s="9">
        <v>3.4</v>
      </c>
      <c r="G15" s="9">
        <v>11.5</v>
      </c>
      <c r="H15" s="9">
        <v>3.61</v>
      </c>
      <c r="I15" s="9">
        <v>65.27</v>
      </c>
      <c r="J15" s="12" t="s">
        <v>13</v>
      </c>
      <c r="K15" s="12">
        <v>482.26</v>
      </c>
      <c r="L15" s="9">
        <f t="shared" si="0"/>
        <v>31477.110199999999</v>
      </c>
    </row>
    <row r="16" spans="1:14" ht="15.75">
      <c r="A16" s="10" t="s">
        <v>41</v>
      </c>
      <c r="B16" s="11" t="s">
        <v>42</v>
      </c>
      <c r="C16" s="9">
        <v>34.159999999999997</v>
      </c>
      <c r="D16" s="9">
        <v>46.3</v>
      </c>
      <c r="E16" s="9">
        <v>9.07</v>
      </c>
      <c r="F16" s="9">
        <v>5.75</v>
      </c>
      <c r="G16" s="9">
        <v>11.5</v>
      </c>
      <c r="H16" s="9">
        <v>29.73</v>
      </c>
      <c r="I16" s="9">
        <v>11.38</v>
      </c>
      <c r="J16" s="12" t="s">
        <v>13</v>
      </c>
      <c r="K16" s="12">
        <v>167.71</v>
      </c>
      <c r="L16" s="9">
        <f t="shared" si="0"/>
        <v>1908.5398000000002</v>
      </c>
    </row>
    <row r="17" spans="1:12">
      <c r="A17" s="32"/>
      <c r="B17" s="55"/>
      <c r="C17" s="55"/>
      <c r="D17" s="55"/>
      <c r="E17" s="55"/>
      <c r="F17" s="55"/>
      <c r="G17" s="55"/>
      <c r="H17" s="55"/>
      <c r="I17" s="55"/>
      <c r="J17" s="55"/>
      <c r="K17" s="55"/>
      <c r="L17" s="33">
        <f>SUM(L5:L16)</f>
        <v>685706.43409999995</v>
      </c>
    </row>
    <row r="18" spans="1:12">
      <c r="A18" s="21"/>
      <c r="B18" s="34"/>
      <c r="C18" s="34"/>
      <c r="D18" s="34"/>
      <c r="E18" s="34"/>
      <c r="F18" s="34"/>
      <c r="G18" s="34"/>
      <c r="H18" s="34"/>
      <c r="I18" s="34"/>
      <c r="J18" s="34"/>
      <c r="K18" s="34"/>
      <c r="L18" s="35"/>
    </row>
    <row r="19" spans="1:12">
      <c r="A19" s="21"/>
      <c r="B19" s="34"/>
      <c r="C19" s="34"/>
      <c r="D19" s="34"/>
      <c r="E19" s="34"/>
      <c r="F19" s="34"/>
      <c r="G19" s="34"/>
      <c r="H19" s="34"/>
      <c r="I19" s="34"/>
      <c r="J19" s="34"/>
      <c r="K19" s="34"/>
      <c r="L19" s="35"/>
    </row>
    <row r="20" spans="1:12" ht="50.25" customHeight="1">
      <c r="B20" s="56" t="s">
        <v>157</v>
      </c>
      <c r="C20" s="56"/>
      <c r="D20" s="56"/>
      <c r="E20" s="56"/>
      <c r="F20" s="56"/>
      <c r="G20" s="56"/>
      <c r="H20" s="56"/>
      <c r="I20" s="56"/>
      <c r="J20" s="56"/>
      <c r="K20" s="56"/>
      <c r="L20" s="56"/>
    </row>
  </sheetData>
  <mergeCells count="5">
    <mergeCell ref="A1:L1"/>
    <mergeCell ref="A2:L2"/>
    <mergeCell ref="A3:L3"/>
    <mergeCell ref="B17:K17"/>
    <mergeCell ref="B20:L20"/>
  </mergeCells>
  <pageMargins left="0.18" right="0.15" top="0.47" bottom="0.31" header="0.3" footer="0.3"/>
  <pageSetup paperSize="9" orientation="portrait" verticalDpi="0" r:id="rId1"/>
</worksheet>
</file>

<file path=xl/worksheets/sheet32.xml><?xml version="1.0" encoding="utf-8"?>
<worksheet xmlns="http://schemas.openxmlformats.org/spreadsheetml/2006/main" xmlns:r="http://schemas.openxmlformats.org/officeDocument/2006/relationships">
  <dimension ref="A1:J21"/>
  <sheetViews>
    <sheetView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50" t="s">
        <v>0</v>
      </c>
      <c r="B1" s="51"/>
      <c r="C1" s="51"/>
      <c r="D1" s="51"/>
      <c r="E1" s="51"/>
      <c r="F1" s="51"/>
      <c r="G1" s="51"/>
      <c r="H1" s="51"/>
      <c r="I1" s="2"/>
      <c r="J1" s="2"/>
    </row>
    <row r="2" spans="1:10" ht="18.75">
      <c r="A2" s="52" t="s">
        <v>1</v>
      </c>
      <c r="B2" s="53"/>
      <c r="C2" s="53"/>
      <c r="D2" s="53"/>
      <c r="E2" s="53"/>
      <c r="F2" s="53"/>
      <c r="G2" s="53"/>
      <c r="H2" s="53"/>
      <c r="I2" s="2"/>
      <c r="J2" s="2"/>
    </row>
    <row r="3" spans="1:10" ht="34.5" customHeight="1">
      <c r="A3" s="54" t="s">
        <v>288</v>
      </c>
      <c r="B3" s="54"/>
      <c r="C3" s="54"/>
      <c r="D3" s="54"/>
      <c r="E3" s="54"/>
      <c r="F3" s="54"/>
      <c r="G3" s="54"/>
      <c r="H3" s="54"/>
      <c r="I3" s="29"/>
      <c r="J3" s="29"/>
    </row>
    <row r="4" spans="1:10">
      <c r="A4" s="4" t="s">
        <v>282</v>
      </c>
      <c r="B4" s="4" t="s">
        <v>4</v>
      </c>
      <c r="C4" s="4"/>
      <c r="D4" s="4"/>
      <c r="E4" s="4" t="s">
        <v>59</v>
      </c>
      <c r="F4" s="4" t="s">
        <v>60</v>
      </c>
      <c r="G4" s="4" t="s">
        <v>61</v>
      </c>
      <c r="H4" s="4" t="s">
        <v>62</v>
      </c>
    </row>
    <row r="5" spans="1:10" ht="38.25">
      <c r="A5" s="6">
        <v>1</v>
      </c>
      <c r="B5" s="7" t="s">
        <v>283</v>
      </c>
      <c r="C5" s="9">
        <v>1.7</v>
      </c>
      <c r="D5" s="9">
        <v>5</v>
      </c>
      <c r="E5" s="9">
        <v>3</v>
      </c>
      <c r="F5" s="8" t="s">
        <v>10</v>
      </c>
      <c r="G5" s="8">
        <v>243.77</v>
      </c>
      <c r="H5" s="9">
        <f>G5*E5</f>
        <v>731.31000000000006</v>
      </c>
    </row>
    <row r="6" spans="1:10" ht="114.75">
      <c r="A6" s="10" t="s">
        <v>64</v>
      </c>
      <c r="B6" s="11" t="s">
        <v>15</v>
      </c>
      <c r="C6" s="9">
        <v>1.7</v>
      </c>
      <c r="D6" s="9">
        <v>24.76</v>
      </c>
      <c r="E6" s="9">
        <v>52.26</v>
      </c>
      <c r="F6" s="12" t="s">
        <v>13</v>
      </c>
      <c r="G6" s="12">
        <v>112.53</v>
      </c>
      <c r="H6" s="9">
        <f t="shared" ref="H6:H17" si="0">G6*E6</f>
        <v>5880.8177999999998</v>
      </c>
    </row>
    <row r="7" spans="1:10" ht="89.25">
      <c r="A7" s="10" t="s">
        <v>65</v>
      </c>
      <c r="B7" s="13" t="s">
        <v>17</v>
      </c>
      <c r="C7" s="9">
        <v>1.7</v>
      </c>
      <c r="D7" s="9">
        <v>2.4700000000000002</v>
      </c>
      <c r="E7" s="9">
        <v>3.82</v>
      </c>
      <c r="F7" s="12" t="s">
        <v>13</v>
      </c>
      <c r="G7" s="12">
        <v>228.47</v>
      </c>
      <c r="H7" s="9">
        <f t="shared" si="0"/>
        <v>872.75540000000001</v>
      </c>
    </row>
    <row r="8" spans="1:10" ht="63.75">
      <c r="A8" s="10" t="s">
        <v>66</v>
      </c>
      <c r="B8" s="11" t="s">
        <v>19</v>
      </c>
      <c r="C8" s="9">
        <v>1.7</v>
      </c>
      <c r="D8" s="9">
        <v>4.12</v>
      </c>
      <c r="E8" s="9">
        <v>6.38</v>
      </c>
      <c r="F8" s="12" t="s">
        <v>13</v>
      </c>
      <c r="G8" s="12">
        <v>1191.77</v>
      </c>
      <c r="H8" s="9">
        <f t="shared" si="0"/>
        <v>7603.4925999999996</v>
      </c>
    </row>
    <row r="9" spans="1:10" ht="51">
      <c r="A9" s="30" t="s">
        <v>284</v>
      </c>
      <c r="B9" s="11" t="s">
        <v>285</v>
      </c>
      <c r="C9" s="9">
        <v>1.7</v>
      </c>
      <c r="D9" s="37">
        <v>0.59399999999999997</v>
      </c>
      <c r="E9" s="9">
        <v>19.12</v>
      </c>
      <c r="F9" s="12" t="s">
        <v>13</v>
      </c>
      <c r="G9" s="12">
        <v>6543.32</v>
      </c>
      <c r="H9" s="9">
        <f>G9*E9</f>
        <v>125108.2784</v>
      </c>
    </row>
    <row r="10" spans="1:10" ht="89.25">
      <c r="A10" s="30" t="s">
        <v>286</v>
      </c>
      <c r="B10" s="11" t="s">
        <v>124</v>
      </c>
      <c r="C10" s="9"/>
      <c r="D10" s="9">
        <v>21.25</v>
      </c>
      <c r="E10" s="9">
        <v>7.65</v>
      </c>
      <c r="F10" s="12" t="s">
        <v>13</v>
      </c>
      <c r="G10" s="47">
        <v>6219.31</v>
      </c>
      <c r="H10" s="12">
        <f>G10*E10</f>
        <v>47577.721500000007</v>
      </c>
    </row>
    <row r="11" spans="1:10" ht="102">
      <c r="A11" s="10" t="s">
        <v>287</v>
      </c>
      <c r="B11" s="11" t="s">
        <v>68</v>
      </c>
      <c r="C11" s="9">
        <v>1.7</v>
      </c>
      <c r="D11" s="9">
        <v>3.42</v>
      </c>
      <c r="E11" s="9">
        <v>3.82</v>
      </c>
      <c r="F11" s="12" t="s">
        <v>13</v>
      </c>
      <c r="G11" s="12">
        <v>5913.66</v>
      </c>
      <c r="H11" s="9">
        <f t="shared" si="0"/>
        <v>22590.181199999999</v>
      </c>
    </row>
    <row r="12" spans="1:10" ht="89.25">
      <c r="A12" s="30" t="s">
        <v>125</v>
      </c>
      <c r="B12" s="11" t="s">
        <v>30</v>
      </c>
      <c r="C12" s="9">
        <v>1.7</v>
      </c>
      <c r="D12" s="14">
        <v>6.7199999999999996E-2</v>
      </c>
      <c r="E12" s="9">
        <v>3.07</v>
      </c>
      <c r="F12" s="12" t="s">
        <v>31</v>
      </c>
      <c r="G12" s="12">
        <v>53433.91</v>
      </c>
      <c r="H12" s="9">
        <f t="shared" si="0"/>
        <v>164042.10370000001</v>
      </c>
    </row>
    <row r="13" spans="1:10" ht="18.75">
      <c r="A13" s="10">
        <v>9</v>
      </c>
      <c r="B13" s="31" t="s">
        <v>72</v>
      </c>
      <c r="C13" s="9"/>
      <c r="D13" s="9"/>
      <c r="E13" s="9"/>
      <c r="F13" s="12"/>
      <c r="G13" s="12"/>
      <c r="H13" s="9"/>
    </row>
    <row r="14" spans="1:10" ht="15.75" customHeight="1">
      <c r="A14" s="10" t="s">
        <v>33</v>
      </c>
      <c r="B14" s="11" t="s">
        <v>126</v>
      </c>
      <c r="C14" s="9">
        <v>1.7</v>
      </c>
      <c r="D14" s="9">
        <v>2.4700000000000002</v>
      </c>
      <c r="E14" s="9">
        <v>3.82</v>
      </c>
      <c r="F14" s="12" t="s">
        <v>13</v>
      </c>
      <c r="G14" s="12">
        <v>377.8</v>
      </c>
      <c r="H14" s="9">
        <f t="shared" si="0"/>
        <v>1443.1959999999999</v>
      </c>
    </row>
    <row r="15" spans="1:10" ht="15.75" customHeight="1">
      <c r="A15" s="10" t="s">
        <v>35</v>
      </c>
      <c r="B15" s="11" t="s">
        <v>127</v>
      </c>
      <c r="C15" s="9">
        <v>1.7</v>
      </c>
      <c r="D15" s="9">
        <v>3.55</v>
      </c>
      <c r="E15" s="9">
        <v>11.51</v>
      </c>
      <c r="F15" s="12" t="s">
        <v>13</v>
      </c>
      <c r="G15" s="12">
        <v>788.13</v>
      </c>
      <c r="H15" s="9">
        <f t="shared" si="0"/>
        <v>9071.3762999999999</v>
      </c>
    </row>
    <row r="16" spans="1:10" ht="15.75">
      <c r="A16" s="10" t="s">
        <v>37</v>
      </c>
      <c r="B16" s="11" t="s">
        <v>129</v>
      </c>
      <c r="C16" s="9">
        <v>1.7</v>
      </c>
      <c r="D16" s="9">
        <v>3.58</v>
      </c>
      <c r="E16" s="9">
        <v>23.02</v>
      </c>
      <c r="F16" s="12" t="s">
        <v>13</v>
      </c>
      <c r="G16" s="12">
        <v>482.26</v>
      </c>
      <c r="H16" s="9">
        <f t="shared" si="0"/>
        <v>11101.6252</v>
      </c>
    </row>
    <row r="17" spans="1:8" ht="15.75">
      <c r="A17" s="10" t="s">
        <v>39</v>
      </c>
      <c r="B17" s="11" t="s">
        <v>42</v>
      </c>
      <c r="C17" s="9">
        <v>1.7</v>
      </c>
      <c r="D17" s="9">
        <v>24.76</v>
      </c>
      <c r="E17" s="9">
        <v>52.26</v>
      </c>
      <c r="F17" s="12" t="s">
        <v>13</v>
      </c>
      <c r="G17" s="12">
        <v>167.7</v>
      </c>
      <c r="H17" s="9">
        <f t="shared" si="0"/>
        <v>8764.0019999999986</v>
      </c>
    </row>
    <row r="18" spans="1:8">
      <c r="A18" s="32"/>
      <c r="B18" s="55"/>
      <c r="C18" s="55"/>
      <c r="D18" s="55"/>
      <c r="E18" s="55"/>
      <c r="F18" s="55"/>
      <c r="G18" s="55"/>
      <c r="H18" s="33">
        <f>SUM(H5:H17)</f>
        <v>404786.86009999999</v>
      </c>
    </row>
    <row r="19" spans="1:8">
      <c r="A19" s="21"/>
      <c r="B19" s="34"/>
      <c r="C19" s="34"/>
      <c r="D19" s="34"/>
      <c r="E19" s="34"/>
      <c r="F19" s="34"/>
      <c r="G19" s="34"/>
      <c r="H19" s="35"/>
    </row>
    <row r="20" spans="1:8">
      <c r="A20" s="21"/>
      <c r="B20" s="34"/>
      <c r="C20" s="34"/>
      <c r="D20" s="34"/>
      <c r="E20" s="34"/>
      <c r="F20" s="34"/>
      <c r="G20" s="34"/>
      <c r="H20" s="35"/>
    </row>
    <row r="21" spans="1:8" ht="50.25" customHeight="1">
      <c r="B21" s="56" t="s">
        <v>109</v>
      </c>
      <c r="C21" s="56"/>
      <c r="D21" s="56"/>
      <c r="E21" s="56"/>
      <c r="F21" s="56"/>
      <c r="G21" s="56"/>
      <c r="H21" s="56"/>
    </row>
  </sheetData>
  <mergeCells count="5">
    <mergeCell ref="B18:G18"/>
    <mergeCell ref="B21:H21"/>
    <mergeCell ref="A1:H1"/>
    <mergeCell ref="A2:H2"/>
    <mergeCell ref="A3:H3"/>
  </mergeCells>
  <pageMargins left="0.24" right="0.26" top="0.75" bottom="0.75" header="0.3" footer="0.3"/>
  <pageSetup paperSize="9" orientation="portrait" verticalDpi="0" r:id="rId1"/>
</worksheet>
</file>

<file path=xl/worksheets/sheet33.xml><?xml version="1.0" encoding="utf-8"?>
<worksheet xmlns="http://schemas.openxmlformats.org/spreadsheetml/2006/main" xmlns:r="http://schemas.openxmlformats.org/officeDocument/2006/relationships">
  <dimension ref="A1:J21"/>
  <sheetViews>
    <sheetView workbookViewId="0">
      <selection activeCell="A3" sqref="A3:H3"/>
    </sheetView>
  </sheetViews>
  <sheetFormatPr defaultRowHeight="15"/>
  <cols>
    <col min="1" max="1" width="7.7109375" customWidth="1"/>
    <col min="2" max="2" width="45.140625" customWidth="1"/>
    <col min="3" max="4" width="10.28515625" hidden="1" customWidth="1"/>
    <col min="5" max="5" width="10.28515625" customWidth="1"/>
    <col min="6" max="7" width="11.5703125" customWidth="1"/>
    <col min="8" max="8" width="12.140625" customWidth="1"/>
  </cols>
  <sheetData>
    <row r="1" spans="1:10" ht="18.75">
      <c r="A1" s="50" t="s">
        <v>0</v>
      </c>
      <c r="B1" s="51"/>
      <c r="C1" s="51"/>
      <c r="D1" s="51"/>
      <c r="E1" s="51"/>
      <c r="F1" s="51"/>
      <c r="G1" s="51"/>
      <c r="H1" s="51"/>
      <c r="I1" s="2"/>
      <c r="J1" s="2"/>
    </row>
    <row r="2" spans="1:10" ht="18.75">
      <c r="A2" s="52" t="s">
        <v>1</v>
      </c>
      <c r="B2" s="53"/>
      <c r="C2" s="53"/>
      <c r="D2" s="53"/>
      <c r="E2" s="53"/>
      <c r="F2" s="53"/>
      <c r="G2" s="53"/>
      <c r="H2" s="53"/>
      <c r="I2" s="2"/>
      <c r="J2" s="2"/>
    </row>
    <row r="3" spans="1:10" ht="34.5" customHeight="1">
      <c r="A3" s="54" t="s">
        <v>281</v>
      </c>
      <c r="B3" s="54"/>
      <c r="C3" s="54"/>
      <c r="D3" s="54"/>
      <c r="E3" s="54"/>
      <c r="F3" s="54"/>
      <c r="G3" s="54"/>
      <c r="H3" s="54"/>
      <c r="I3" s="29"/>
      <c r="J3" s="29"/>
    </row>
    <row r="4" spans="1:10">
      <c r="A4" s="4" t="s">
        <v>282</v>
      </c>
      <c r="B4" s="4" t="s">
        <v>4</v>
      </c>
      <c r="C4" s="4"/>
      <c r="D4" s="4"/>
      <c r="E4" s="4" t="s">
        <v>59</v>
      </c>
      <c r="F4" s="4" t="s">
        <v>60</v>
      </c>
      <c r="G4" s="4" t="s">
        <v>61</v>
      </c>
      <c r="H4" s="4" t="s">
        <v>62</v>
      </c>
    </row>
    <row r="5" spans="1:10" ht="38.25">
      <c r="A5" s="6">
        <v>1</v>
      </c>
      <c r="B5" s="7" t="s">
        <v>283</v>
      </c>
      <c r="C5" s="9">
        <v>1.7</v>
      </c>
      <c r="D5" s="9">
        <v>5</v>
      </c>
      <c r="E5" s="9">
        <v>2</v>
      </c>
      <c r="F5" s="8" t="s">
        <v>10</v>
      </c>
      <c r="G5" s="8">
        <v>243.77</v>
      </c>
      <c r="H5" s="9">
        <f>G5*E5</f>
        <v>487.54</v>
      </c>
    </row>
    <row r="6" spans="1:10" ht="114.75">
      <c r="A6" s="10" t="s">
        <v>64</v>
      </c>
      <c r="B6" s="11" t="s">
        <v>15</v>
      </c>
      <c r="C6" s="9">
        <v>1.7</v>
      </c>
      <c r="D6" s="9">
        <v>24.76</v>
      </c>
      <c r="E6" s="9">
        <v>29.03</v>
      </c>
      <c r="F6" s="12" t="s">
        <v>13</v>
      </c>
      <c r="G6" s="12">
        <v>112.53</v>
      </c>
      <c r="H6" s="9">
        <f t="shared" ref="H6:H17" si="0">G6*E6</f>
        <v>3266.7459000000003</v>
      </c>
    </row>
    <row r="7" spans="1:10" ht="89.25">
      <c r="A7" s="10" t="s">
        <v>65</v>
      </c>
      <c r="B7" s="13" t="s">
        <v>17</v>
      </c>
      <c r="C7" s="9">
        <v>1.7</v>
      </c>
      <c r="D7" s="9">
        <v>2.4700000000000002</v>
      </c>
      <c r="E7" s="9">
        <v>2.12</v>
      </c>
      <c r="F7" s="12" t="s">
        <v>13</v>
      </c>
      <c r="G7" s="12">
        <v>228.47</v>
      </c>
      <c r="H7" s="9">
        <f t="shared" si="0"/>
        <v>484.35640000000001</v>
      </c>
    </row>
    <row r="8" spans="1:10" ht="63.75">
      <c r="A8" s="10" t="s">
        <v>66</v>
      </c>
      <c r="B8" s="11" t="s">
        <v>19</v>
      </c>
      <c r="C8" s="9">
        <v>1.7</v>
      </c>
      <c r="D8" s="9">
        <v>4.12</v>
      </c>
      <c r="E8" s="9">
        <v>3.54</v>
      </c>
      <c r="F8" s="12" t="s">
        <v>13</v>
      </c>
      <c r="G8" s="12">
        <v>1191.77</v>
      </c>
      <c r="H8" s="9">
        <f t="shared" si="0"/>
        <v>4218.8657999999996</v>
      </c>
    </row>
    <row r="9" spans="1:10" ht="51">
      <c r="A9" s="30" t="s">
        <v>284</v>
      </c>
      <c r="B9" s="11" t="s">
        <v>285</v>
      </c>
      <c r="C9" s="9">
        <v>1.7</v>
      </c>
      <c r="D9" s="37">
        <v>0.59399999999999997</v>
      </c>
      <c r="E9" s="9">
        <v>10.62</v>
      </c>
      <c r="F9" s="12" t="s">
        <v>13</v>
      </c>
      <c r="G9" s="12">
        <v>6543.32</v>
      </c>
      <c r="H9" s="9">
        <f>G9*E9</f>
        <v>69490.058399999994</v>
      </c>
    </row>
    <row r="10" spans="1:10" ht="89.25">
      <c r="A10" s="30" t="s">
        <v>286</v>
      </c>
      <c r="B10" s="11" t="s">
        <v>124</v>
      </c>
      <c r="C10" s="9"/>
      <c r="D10" s="9">
        <v>21.25</v>
      </c>
      <c r="E10" s="9">
        <v>4.25</v>
      </c>
      <c r="F10" s="12" t="s">
        <v>13</v>
      </c>
      <c r="G10" s="47">
        <v>6219.31</v>
      </c>
      <c r="H10" s="12">
        <f>G10*E10</f>
        <v>26432.067500000001</v>
      </c>
    </row>
    <row r="11" spans="1:10" ht="102">
      <c r="A11" s="10" t="s">
        <v>287</v>
      </c>
      <c r="B11" s="11" t="s">
        <v>68</v>
      </c>
      <c r="C11" s="9">
        <v>1.7</v>
      </c>
      <c r="D11" s="9">
        <v>3.42</v>
      </c>
      <c r="E11" s="9">
        <v>2.12</v>
      </c>
      <c r="F11" s="12" t="s">
        <v>13</v>
      </c>
      <c r="G11" s="12">
        <v>5913.66</v>
      </c>
      <c r="H11" s="9">
        <f t="shared" si="0"/>
        <v>12536.959200000001</v>
      </c>
    </row>
    <row r="12" spans="1:10" ht="89.25">
      <c r="A12" s="30" t="s">
        <v>125</v>
      </c>
      <c r="B12" s="11" t="s">
        <v>30</v>
      </c>
      <c r="C12" s="9">
        <v>1.7</v>
      </c>
      <c r="D12" s="14">
        <v>6.7199999999999996E-2</v>
      </c>
      <c r="E12" s="9">
        <v>1.71</v>
      </c>
      <c r="F12" s="12" t="s">
        <v>31</v>
      </c>
      <c r="G12" s="12">
        <v>53433.91</v>
      </c>
      <c r="H12" s="9">
        <f t="shared" si="0"/>
        <v>91371.986100000009</v>
      </c>
    </row>
    <row r="13" spans="1:10" ht="18.75">
      <c r="A13" s="10">
        <v>9</v>
      </c>
      <c r="B13" s="31" t="s">
        <v>72</v>
      </c>
      <c r="C13" s="9"/>
      <c r="D13" s="9"/>
      <c r="E13" s="9"/>
      <c r="F13" s="12"/>
      <c r="G13" s="12"/>
      <c r="H13" s="9"/>
    </row>
    <row r="14" spans="1:10" ht="15.75" customHeight="1">
      <c r="A14" s="10" t="s">
        <v>33</v>
      </c>
      <c r="B14" s="11" t="s">
        <v>126</v>
      </c>
      <c r="C14" s="9">
        <v>1.7</v>
      </c>
      <c r="D14" s="9">
        <v>2.4700000000000002</v>
      </c>
      <c r="E14" s="9">
        <v>2.12</v>
      </c>
      <c r="F14" s="12" t="s">
        <v>13</v>
      </c>
      <c r="G14" s="12">
        <v>377.8</v>
      </c>
      <c r="H14" s="9">
        <f t="shared" si="0"/>
        <v>800.93600000000004</v>
      </c>
    </row>
    <row r="15" spans="1:10" ht="15.75" customHeight="1">
      <c r="A15" s="10" t="s">
        <v>35</v>
      </c>
      <c r="B15" s="11" t="s">
        <v>127</v>
      </c>
      <c r="C15" s="9">
        <v>1.7</v>
      </c>
      <c r="D15" s="9">
        <v>3.55</v>
      </c>
      <c r="E15" s="9">
        <v>6.39</v>
      </c>
      <c r="F15" s="12" t="s">
        <v>13</v>
      </c>
      <c r="G15" s="12">
        <v>788.13</v>
      </c>
      <c r="H15" s="9">
        <f t="shared" si="0"/>
        <v>5036.1507000000001</v>
      </c>
    </row>
    <row r="16" spans="1:10" ht="15.75">
      <c r="A16" s="10" t="s">
        <v>37</v>
      </c>
      <c r="B16" s="11" t="s">
        <v>129</v>
      </c>
      <c r="C16" s="9">
        <v>1.7</v>
      </c>
      <c r="D16" s="9">
        <v>3.58</v>
      </c>
      <c r="E16" s="9">
        <v>12.79</v>
      </c>
      <c r="F16" s="12" t="s">
        <v>13</v>
      </c>
      <c r="G16" s="12">
        <v>482.26</v>
      </c>
      <c r="H16" s="9">
        <f t="shared" si="0"/>
        <v>6168.1053999999995</v>
      </c>
    </row>
    <row r="17" spans="1:8" ht="15.75">
      <c r="A17" s="10" t="s">
        <v>39</v>
      </c>
      <c r="B17" s="11" t="s">
        <v>42</v>
      </c>
      <c r="C17" s="9">
        <v>1.7</v>
      </c>
      <c r="D17" s="9">
        <v>24.76</v>
      </c>
      <c r="E17" s="9">
        <v>29.03</v>
      </c>
      <c r="F17" s="12" t="s">
        <v>13</v>
      </c>
      <c r="G17" s="12">
        <v>167.7</v>
      </c>
      <c r="H17" s="9">
        <f t="shared" si="0"/>
        <v>4868.3310000000001</v>
      </c>
    </row>
    <row r="18" spans="1:8">
      <c r="A18" s="32"/>
      <c r="B18" s="55"/>
      <c r="C18" s="55"/>
      <c r="D18" s="55"/>
      <c r="E18" s="55"/>
      <c r="F18" s="55"/>
      <c r="G18" s="55"/>
      <c r="H18" s="33">
        <f>SUM(H5:H17)</f>
        <v>225162.10239999997</v>
      </c>
    </row>
    <row r="19" spans="1:8">
      <c r="A19" s="21"/>
      <c r="B19" s="34"/>
      <c r="C19" s="34"/>
      <c r="D19" s="34"/>
      <c r="E19" s="34"/>
      <c r="F19" s="34"/>
      <c r="G19" s="34"/>
      <c r="H19" s="35"/>
    </row>
    <row r="20" spans="1:8">
      <c r="A20" s="21"/>
      <c r="B20" s="34"/>
      <c r="C20" s="34"/>
      <c r="D20" s="34"/>
      <c r="E20" s="34"/>
      <c r="F20" s="34"/>
      <c r="G20" s="34"/>
      <c r="H20" s="35"/>
    </row>
    <row r="21" spans="1:8" ht="50.25" customHeight="1">
      <c r="B21" s="56" t="s">
        <v>109</v>
      </c>
      <c r="C21" s="56"/>
      <c r="D21" s="56"/>
      <c r="E21" s="56"/>
      <c r="F21" s="56"/>
      <c r="G21" s="56"/>
      <c r="H21" s="56"/>
    </row>
  </sheetData>
  <mergeCells count="5">
    <mergeCell ref="A1:H1"/>
    <mergeCell ref="A2:H2"/>
    <mergeCell ref="A3:H3"/>
    <mergeCell ref="B18:G18"/>
    <mergeCell ref="B21:H21"/>
  </mergeCells>
  <pageMargins left="0.18" right="0.18" top="0.75" bottom="0.75" header="0.3" footer="0.3"/>
  <pageSetup paperSize="9" orientation="portrait" verticalDpi="0" r:id="rId1"/>
</worksheet>
</file>

<file path=xl/worksheets/sheet34.xml><?xml version="1.0" encoding="utf-8"?>
<worksheet xmlns="http://schemas.openxmlformats.org/spreadsheetml/2006/main" xmlns:r="http://schemas.openxmlformats.org/officeDocument/2006/relationships">
  <dimension ref="A1:I23"/>
  <sheetViews>
    <sheetView workbookViewId="0">
      <selection activeCell="B6" sqref="B6"/>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304</v>
      </c>
      <c r="B3" s="58"/>
      <c r="C3" s="58"/>
      <c r="D3" s="58"/>
      <c r="E3" s="58"/>
      <c r="F3" s="58"/>
      <c r="G3" s="3"/>
      <c r="H3" s="3"/>
    </row>
    <row r="4" spans="1:9">
      <c r="A4" s="4" t="s">
        <v>3</v>
      </c>
      <c r="B4" s="4" t="s">
        <v>4</v>
      </c>
      <c r="C4" s="5" t="s">
        <v>45</v>
      </c>
      <c r="D4" s="5" t="s">
        <v>6</v>
      </c>
      <c r="E4" s="5" t="s">
        <v>7</v>
      </c>
      <c r="F4" s="5" t="s">
        <v>8</v>
      </c>
    </row>
    <row r="5" spans="1:9" ht="25.5">
      <c r="A5" s="6">
        <v>1</v>
      </c>
      <c r="B5" s="7" t="s">
        <v>188</v>
      </c>
      <c r="C5" s="9">
        <v>2</v>
      </c>
      <c r="D5" s="8" t="s">
        <v>10</v>
      </c>
      <c r="E5" s="8">
        <v>243.77</v>
      </c>
      <c r="F5" s="9">
        <f>E5*C5</f>
        <v>487.54</v>
      </c>
    </row>
    <row r="6" spans="1:9" ht="127.5">
      <c r="A6" s="10" t="s">
        <v>64</v>
      </c>
      <c r="B6" s="11" t="s">
        <v>15</v>
      </c>
      <c r="C6" s="12">
        <v>28.32</v>
      </c>
      <c r="D6" s="12" t="s">
        <v>13</v>
      </c>
      <c r="E6" s="12">
        <v>112.53</v>
      </c>
      <c r="F6" s="9">
        <f t="shared" ref="F6:F16" si="0">E6*C6</f>
        <v>3186.8496</v>
      </c>
    </row>
    <row r="7" spans="1:9" ht="102">
      <c r="A7" s="10" t="s">
        <v>65</v>
      </c>
      <c r="B7" s="13" t="s">
        <v>17</v>
      </c>
      <c r="C7" s="12">
        <v>14.16</v>
      </c>
      <c r="D7" s="12" t="s">
        <v>13</v>
      </c>
      <c r="E7" s="12">
        <v>228.47</v>
      </c>
      <c r="F7" s="9">
        <f t="shared" si="0"/>
        <v>3235.1352000000002</v>
      </c>
    </row>
    <row r="8" spans="1:9" ht="89.25">
      <c r="A8" s="10" t="s">
        <v>305</v>
      </c>
      <c r="B8" s="13" t="s">
        <v>265</v>
      </c>
      <c r="C8" s="12">
        <v>8.5</v>
      </c>
      <c r="D8" s="12" t="s">
        <v>13</v>
      </c>
      <c r="E8" s="12">
        <v>366.8</v>
      </c>
      <c r="F8" s="9">
        <f t="shared" si="0"/>
        <v>3117.8</v>
      </c>
    </row>
    <row r="9" spans="1:9" ht="76.5">
      <c r="A9" s="10" t="s">
        <v>18</v>
      </c>
      <c r="B9" s="11" t="s">
        <v>19</v>
      </c>
      <c r="C9" s="12">
        <v>23.62</v>
      </c>
      <c r="D9" s="12" t="s">
        <v>13</v>
      </c>
      <c r="E9" s="12">
        <v>1191.77</v>
      </c>
      <c r="F9" s="9">
        <f t="shared" si="0"/>
        <v>28149.607400000001</v>
      </c>
    </row>
    <row r="10" spans="1:9" ht="114" customHeight="1">
      <c r="A10" s="10" t="s">
        <v>297</v>
      </c>
      <c r="B10" s="11" t="s">
        <v>103</v>
      </c>
      <c r="C10" s="12">
        <v>28.32</v>
      </c>
      <c r="D10" s="12" t="s">
        <v>13</v>
      </c>
      <c r="E10" s="12">
        <v>6543.32</v>
      </c>
      <c r="F10" s="9">
        <f t="shared" si="0"/>
        <v>185306.8224</v>
      </c>
    </row>
    <row r="11" spans="1:9">
      <c r="A11" s="10">
        <v>7</v>
      </c>
      <c r="B11" s="15" t="s">
        <v>32</v>
      </c>
      <c r="C11" s="12"/>
      <c r="D11" s="12"/>
      <c r="E11" s="12"/>
      <c r="F11" s="9"/>
    </row>
    <row r="12" spans="1:9" ht="15.75">
      <c r="A12" s="10" t="s">
        <v>33</v>
      </c>
      <c r="B12" s="11" t="s">
        <v>131</v>
      </c>
      <c r="C12" s="12">
        <v>12.18</v>
      </c>
      <c r="D12" s="12" t="s">
        <v>13</v>
      </c>
      <c r="E12" s="12">
        <v>788.13</v>
      </c>
      <c r="F12" s="9">
        <f t="shared" si="0"/>
        <v>9599.4233999999997</v>
      </c>
    </row>
    <row r="13" spans="1:9" ht="15.75">
      <c r="A13" s="10" t="s">
        <v>35</v>
      </c>
      <c r="B13" s="11" t="s">
        <v>306</v>
      </c>
      <c r="C13" s="12">
        <v>14.16</v>
      </c>
      <c r="D13" s="12" t="s">
        <v>13</v>
      </c>
      <c r="E13" s="12">
        <v>364.32</v>
      </c>
      <c r="F13" s="9">
        <f t="shared" si="0"/>
        <v>5158.7712000000001</v>
      </c>
    </row>
    <row r="14" spans="1:9" ht="15.75">
      <c r="A14" s="10" t="s">
        <v>37</v>
      </c>
      <c r="B14" s="11" t="s">
        <v>54</v>
      </c>
      <c r="C14" s="12">
        <v>23.62</v>
      </c>
      <c r="D14" s="12" t="s">
        <v>13</v>
      </c>
      <c r="E14" s="12">
        <v>756.83</v>
      </c>
      <c r="F14" s="9">
        <f t="shared" si="0"/>
        <v>17876.3246</v>
      </c>
    </row>
    <row r="15" spans="1:9" ht="17.25" customHeight="1">
      <c r="A15" s="10" t="s">
        <v>39</v>
      </c>
      <c r="B15" s="11" t="s">
        <v>266</v>
      </c>
      <c r="C15" s="12">
        <f>24.36+8.5</f>
        <v>32.86</v>
      </c>
      <c r="D15" s="12" t="s">
        <v>13</v>
      </c>
      <c r="E15" s="12">
        <v>482.26</v>
      </c>
      <c r="F15" s="9">
        <f t="shared" si="0"/>
        <v>15847.063599999999</v>
      </c>
    </row>
    <row r="16" spans="1:9" ht="17.25" customHeight="1">
      <c r="A16" s="10" t="s">
        <v>41</v>
      </c>
      <c r="B16" s="11" t="s">
        <v>42</v>
      </c>
      <c r="C16" s="12">
        <v>28.32</v>
      </c>
      <c r="D16" s="12" t="s">
        <v>13</v>
      </c>
      <c r="E16" s="12">
        <v>167.71</v>
      </c>
      <c r="F16" s="9">
        <f t="shared" si="0"/>
        <v>4749.5472</v>
      </c>
    </row>
    <row r="17" spans="1:6" s="21" customFormat="1" ht="23.25" customHeight="1">
      <c r="A17" s="17"/>
      <c r="B17" s="18"/>
      <c r="C17" s="59"/>
      <c r="D17" s="59"/>
      <c r="E17" s="60"/>
      <c r="F17" s="20">
        <f>SUM(F5:F16)</f>
        <v>276714.88459999999</v>
      </c>
    </row>
    <row r="18" spans="1:6" s="21" customFormat="1" ht="23.25" customHeight="1">
      <c r="A18" s="25"/>
      <c r="B18" s="26"/>
      <c r="C18" s="27"/>
      <c r="D18" s="27"/>
      <c r="E18" s="27"/>
      <c r="F18" s="28"/>
    </row>
    <row r="19" spans="1:6" ht="62.25" customHeight="1">
      <c r="B19" s="56" t="s">
        <v>157</v>
      </c>
      <c r="C19" s="56"/>
      <c r="D19" s="56"/>
      <c r="E19" s="56"/>
      <c r="F19" s="56"/>
    </row>
    <row r="20" spans="1:6">
      <c r="E20" s="24"/>
    </row>
    <row r="23" spans="1:6" ht="15.75" customHeight="1"/>
  </sheetData>
  <mergeCells count="5">
    <mergeCell ref="A1:F1"/>
    <mergeCell ref="A2:F2"/>
    <mergeCell ref="A3:F3"/>
    <mergeCell ref="C17:E17"/>
    <mergeCell ref="B19:F19"/>
  </mergeCells>
  <pageMargins left="0.18" right="0.15" top="0.37" bottom="0.16" header="0.3" footer="0.3"/>
  <pageSetup paperSize="9" orientation="portrait" verticalDpi="0" r:id="rId1"/>
</worksheet>
</file>

<file path=xl/worksheets/sheet35.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303</v>
      </c>
      <c r="B3" s="58"/>
      <c r="C3" s="58"/>
      <c r="D3" s="58"/>
      <c r="E3" s="58"/>
      <c r="F3" s="58"/>
      <c r="G3" s="3"/>
      <c r="H3" s="3"/>
    </row>
    <row r="4" spans="1:9">
      <c r="A4" s="4" t="s">
        <v>3</v>
      </c>
      <c r="B4" s="4" t="s">
        <v>4</v>
      </c>
      <c r="C4" s="5" t="s">
        <v>45</v>
      </c>
      <c r="D4" s="5" t="s">
        <v>6</v>
      </c>
      <c r="E4" s="5" t="s">
        <v>7</v>
      </c>
      <c r="F4" s="5" t="s">
        <v>8</v>
      </c>
    </row>
    <row r="5" spans="1:9" ht="25.5">
      <c r="A5" s="6">
        <v>1</v>
      </c>
      <c r="B5" s="7" t="s">
        <v>188</v>
      </c>
      <c r="C5" s="9">
        <v>1</v>
      </c>
      <c r="D5" s="8" t="s">
        <v>10</v>
      </c>
      <c r="E5" s="8">
        <v>243.77</v>
      </c>
      <c r="F5" s="9">
        <f>E5*C5</f>
        <v>243.77</v>
      </c>
    </row>
    <row r="6" spans="1:9" ht="127.5">
      <c r="A6" s="10" t="s">
        <v>64</v>
      </c>
      <c r="B6" s="11" t="s">
        <v>15</v>
      </c>
      <c r="C6" s="12">
        <v>19.12</v>
      </c>
      <c r="D6" s="12" t="s">
        <v>13</v>
      </c>
      <c r="E6" s="12">
        <v>112.53</v>
      </c>
      <c r="F6" s="9">
        <f t="shared" ref="F6:F14" si="0">E6*C6</f>
        <v>2151.5736000000002</v>
      </c>
    </row>
    <row r="7" spans="1:9" ht="89.25">
      <c r="A7" s="10" t="s">
        <v>264</v>
      </c>
      <c r="B7" s="13" t="s">
        <v>265</v>
      </c>
      <c r="C7" s="12">
        <v>9.56</v>
      </c>
      <c r="D7" s="12" t="s">
        <v>13</v>
      </c>
      <c r="E7" s="12">
        <v>366.8</v>
      </c>
      <c r="F7" s="9">
        <f t="shared" si="0"/>
        <v>3506.6080000000002</v>
      </c>
    </row>
    <row r="8" spans="1:9" ht="76.5">
      <c r="A8" s="10" t="s">
        <v>66</v>
      </c>
      <c r="B8" s="11" t="s">
        <v>19</v>
      </c>
      <c r="C8" s="12">
        <v>15.94</v>
      </c>
      <c r="D8" s="12" t="s">
        <v>13</v>
      </c>
      <c r="E8" s="12">
        <v>1191.77</v>
      </c>
      <c r="F8" s="9">
        <f t="shared" si="0"/>
        <v>18996.8138</v>
      </c>
    </row>
    <row r="9" spans="1:9" ht="114" customHeight="1">
      <c r="A9" s="10" t="s">
        <v>102</v>
      </c>
      <c r="B9" s="11" t="s">
        <v>103</v>
      </c>
      <c r="C9" s="12">
        <v>19.12</v>
      </c>
      <c r="D9" s="12" t="s">
        <v>13</v>
      </c>
      <c r="E9" s="12">
        <v>6543.32</v>
      </c>
      <c r="F9" s="9">
        <f t="shared" si="0"/>
        <v>125108.2784</v>
      </c>
    </row>
    <row r="10" spans="1:9">
      <c r="A10" s="10">
        <v>6</v>
      </c>
      <c r="B10" s="15" t="s">
        <v>32</v>
      </c>
      <c r="C10" s="12"/>
      <c r="D10" s="12"/>
      <c r="E10" s="12"/>
      <c r="F10" s="9"/>
    </row>
    <row r="11" spans="1:9" ht="15.75">
      <c r="A11" s="10" t="s">
        <v>33</v>
      </c>
      <c r="B11" s="11" t="s">
        <v>131</v>
      </c>
      <c r="C11" s="12">
        <v>8.2200000000000006</v>
      </c>
      <c r="D11" s="12" t="s">
        <v>13</v>
      </c>
      <c r="E11" s="12">
        <v>788.13</v>
      </c>
      <c r="F11" s="9">
        <f t="shared" si="0"/>
        <v>6478.4286000000002</v>
      </c>
    </row>
    <row r="12" spans="1:9" ht="15.75">
      <c r="A12" s="10" t="s">
        <v>37</v>
      </c>
      <c r="B12" s="11" t="s">
        <v>54</v>
      </c>
      <c r="C12" s="12">
        <v>15.94</v>
      </c>
      <c r="D12" s="12" t="s">
        <v>13</v>
      </c>
      <c r="E12" s="12">
        <v>756.83</v>
      </c>
      <c r="F12" s="9">
        <f t="shared" si="0"/>
        <v>12063.870199999999</v>
      </c>
    </row>
    <row r="13" spans="1:9" ht="17.25" customHeight="1">
      <c r="A13" s="10" t="s">
        <v>39</v>
      </c>
      <c r="B13" s="11" t="s">
        <v>266</v>
      </c>
      <c r="C13" s="12">
        <f>16.44+9.56</f>
        <v>26</v>
      </c>
      <c r="D13" s="12" t="s">
        <v>13</v>
      </c>
      <c r="E13" s="12">
        <v>482.26</v>
      </c>
      <c r="F13" s="9">
        <f t="shared" si="0"/>
        <v>12538.76</v>
      </c>
    </row>
    <row r="14" spans="1:9" ht="17.25" customHeight="1">
      <c r="A14" s="10" t="s">
        <v>41</v>
      </c>
      <c r="B14" s="11" t="s">
        <v>42</v>
      </c>
      <c r="C14" s="12">
        <v>19.12</v>
      </c>
      <c r="D14" s="12" t="s">
        <v>13</v>
      </c>
      <c r="E14" s="12">
        <v>167.71</v>
      </c>
      <c r="F14" s="9">
        <f t="shared" si="0"/>
        <v>3206.6152000000002</v>
      </c>
    </row>
    <row r="15" spans="1:9" s="21" customFormat="1" ht="23.25" customHeight="1">
      <c r="A15" s="17"/>
      <c r="B15" s="18"/>
      <c r="C15" s="59"/>
      <c r="D15" s="59"/>
      <c r="E15" s="60"/>
      <c r="F15" s="20">
        <f>SUM(F5:F14)</f>
        <v>184294.71780000001</v>
      </c>
    </row>
    <row r="16" spans="1:9" s="21" customFormat="1" ht="23.25" customHeight="1">
      <c r="A16" s="25"/>
      <c r="B16" s="26"/>
      <c r="C16" s="27"/>
      <c r="D16" s="27"/>
      <c r="E16" s="27"/>
      <c r="F16" s="28"/>
    </row>
    <row r="17" spans="2:6" ht="62.25" customHeight="1">
      <c r="B17" s="56" t="s">
        <v>157</v>
      </c>
      <c r="C17" s="56"/>
      <c r="D17" s="56"/>
      <c r="E17" s="56"/>
      <c r="F17" s="56"/>
    </row>
    <row r="18" spans="2:6">
      <c r="E18" s="24"/>
    </row>
    <row r="21" spans="2:6" ht="15.75" customHeight="1"/>
  </sheetData>
  <mergeCells count="5">
    <mergeCell ref="A1:F1"/>
    <mergeCell ref="A2:F2"/>
    <mergeCell ref="A3:F3"/>
    <mergeCell ref="C15:E15"/>
    <mergeCell ref="B17:F17"/>
  </mergeCells>
  <pageMargins left="0.26" right="0.24" top="0.75" bottom="0.75" header="0.37" footer="0.3"/>
  <pageSetup paperSize="9" orientation="portrait" verticalDpi="0" r:id="rId1"/>
</worksheet>
</file>

<file path=xl/worksheets/sheet36.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253</v>
      </c>
      <c r="B3" s="58"/>
      <c r="C3" s="58"/>
      <c r="D3" s="58"/>
      <c r="E3" s="58"/>
      <c r="F3" s="58"/>
      <c r="G3" s="3"/>
      <c r="H3" s="3"/>
    </row>
    <row r="4" spans="1:9">
      <c r="A4" s="4" t="s">
        <v>3</v>
      </c>
      <c r="B4" s="4" t="s">
        <v>4</v>
      </c>
      <c r="C4" s="5" t="s">
        <v>45</v>
      </c>
      <c r="D4" s="5" t="s">
        <v>6</v>
      </c>
      <c r="E4" s="5" t="s">
        <v>7</v>
      </c>
      <c r="F4" s="5" t="s">
        <v>8</v>
      </c>
    </row>
    <row r="5" spans="1:9" ht="127.5">
      <c r="A5" s="10" t="s">
        <v>47</v>
      </c>
      <c r="B5" s="11" t="s">
        <v>15</v>
      </c>
      <c r="C5" s="12">
        <v>161.41999999999999</v>
      </c>
      <c r="D5" s="12" t="s">
        <v>13</v>
      </c>
      <c r="E5" s="12">
        <v>112.53</v>
      </c>
      <c r="F5" s="9">
        <f t="shared" ref="F5:F14" si="0">E5*C5</f>
        <v>18164.5926</v>
      </c>
    </row>
    <row r="6" spans="1:9" ht="102">
      <c r="A6" s="10" t="s">
        <v>48</v>
      </c>
      <c r="B6" s="13" t="s">
        <v>17</v>
      </c>
      <c r="C6" s="12">
        <v>40.35</v>
      </c>
      <c r="D6" s="12" t="s">
        <v>13</v>
      </c>
      <c r="E6" s="12">
        <v>228.47</v>
      </c>
      <c r="F6" s="9">
        <f t="shared" si="0"/>
        <v>9218.7645000000011</v>
      </c>
    </row>
    <row r="7" spans="1:9" ht="76.5">
      <c r="A7" s="10" t="s">
        <v>49</v>
      </c>
      <c r="B7" s="11" t="s">
        <v>19</v>
      </c>
      <c r="C7" s="12">
        <v>67.260000000000005</v>
      </c>
      <c r="D7" s="12" t="s">
        <v>13</v>
      </c>
      <c r="E7" s="12">
        <v>1191.77</v>
      </c>
      <c r="F7" s="9">
        <f t="shared" si="0"/>
        <v>80158.450200000007</v>
      </c>
    </row>
    <row r="8" spans="1:9" ht="114" customHeight="1">
      <c r="A8" s="10" t="s">
        <v>50</v>
      </c>
      <c r="B8" s="11" t="s">
        <v>103</v>
      </c>
      <c r="C8" s="12">
        <v>80.709999999999994</v>
      </c>
      <c r="D8" s="12" t="s">
        <v>13</v>
      </c>
      <c r="E8" s="12">
        <v>6543.32</v>
      </c>
      <c r="F8" s="9">
        <f t="shared" si="0"/>
        <v>528111.35719999997</v>
      </c>
    </row>
    <row r="9" spans="1:9">
      <c r="A9" s="10">
        <v>5</v>
      </c>
      <c r="B9" s="15" t="s">
        <v>32</v>
      </c>
      <c r="C9" s="12"/>
      <c r="D9" s="12"/>
      <c r="E9" s="12"/>
      <c r="F9" s="9"/>
    </row>
    <row r="10" spans="1:9" ht="15.75">
      <c r="A10" s="10" t="s">
        <v>33</v>
      </c>
      <c r="B10" s="11" t="s">
        <v>52</v>
      </c>
      <c r="C10" s="12">
        <v>34.704999999999998</v>
      </c>
      <c r="D10" s="12" t="s">
        <v>13</v>
      </c>
      <c r="E10" s="12">
        <v>710.13</v>
      </c>
      <c r="F10" s="9">
        <f t="shared" si="0"/>
        <v>24645.06165</v>
      </c>
    </row>
    <row r="11" spans="1:9" ht="15.75">
      <c r="A11" s="10" t="s">
        <v>35</v>
      </c>
      <c r="B11" s="11" t="s">
        <v>104</v>
      </c>
      <c r="C11" s="12">
        <v>40.35</v>
      </c>
      <c r="D11" s="12" t="s">
        <v>13</v>
      </c>
      <c r="E11" s="12">
        <v>431.75</v>
      </c>
      <c r="F11" s="9">
        <f t="shared" si="0"/>
        <v>17421.112499999999</v>
      </c>
    </row>
    <row r="12" spans="1:9" ht="15.75">
      <c r="A12" s="10" t="s">
        <v>37</v>
      </c>
      <c r="B12" s="11" t="s">
        <v>116</v>
      </c>
      <c r="C12" s="12">
        <v>67.260000000000005</v>
      </c>
      <c r="D12" s="12" t="s">
        <v>13</v>
      </c>
      <c r="E12" s="12">
        <v>664.32</v>
      </c>
      <c r="F12" s="9">
        <f t="shared" si="0"/>
        <v>44682.16320000001</v>
      </c>
    </row>
    <row r="13" spans="1:9" ht="17.25" customHeight="1">
      <c r="A13" s="10" t="s">
        <v>39</v>
      </c>
      <c r="B13" s="11" t="s">
        <v>117</v>
      </c>
      <c r="C13" s="12">
        <v>69.41</v>
      </c>
      <c r="D13" s="12" t="s">
        <v>13</v>
      </c>
      <c r="E13" s="12">
        <v>391.29</v>
      </c>
      <c r="F13" s="9">
        <f t="shared" si="0"/>
        <v>27159.438900000001</v>
      </c>
    </row>
    <row r="14" spans="1:9" ht="17.25" customHeight="1">
      <c r="A14" s="10" t="s">
        <v>56</v>
      </c>
      <c r="B14" s="11" t="s">
        <v>42</v>
      </c>
      <c r="C14" s="12">
        <v>161.41999999999999</v>
      </c>
      <c r="D14" s="12" t="s">
        <v>13</v>
      </c>
      <c r="E14" s="12">
        <v>167.7</v>
      </c>
      <c r="F14" s="9">
        <f t="shared" si="0"/>
        <v>27070.133999999995</v>
      </c>
    </row>
    <row r="15" spans="1:9" s="21" customFormat="1" ht="23.25" customHeight="1">
      <c r="A15" s="17"/>
      <c r="B15" s="18"/>
      <c r="C15" s="59"/>
      <c r="D15" s="59"/>
      <c r="E15" s="60"/>
      <c r="F15" s="20">
        <f>SUM(F5:F14)</f>
        <v>776631.07475000003</v>
      </c>
    </row>
    <row r="16" spans="1:9" s="21" customFormat="1" ht="23.25" customHeight="1">
      <c r="A16" s="25"/>
      <c r="B16" s="26"/>
      <c r="C16" s="27"/>
      <c r="D16" s="27"/>
      <c r="E16" s="27"/>
      <c r="F16" s="28"/>
    </row>
    <row r="17" spans="2:6" ht="62.25" customHeight="1">
      <c r="B17" s="56" t="s">
        <v>242</v>
      </c>
      <c r="C17" s="56"/>
      <c r="D17" s="56"/>
      <c r="E17" s="56"/>
      <c r="F17" s="56"/>
    </row>
    <row r="18" spans="2:6">
      <c r="E18" s="24"/>
    </row>
    <row r="21" spans="2:6" ht="15.75" customHeight="1"/>
  </sheetData>
  <mergeCells count="5">
    <mergeCell ref="A1:F1"/>
    <mergeCell ref="A2:F2"/>
    <mergeCell ref="A3:F3"/>
    <mergeCell ref="C15:E15"/>
    <mergeCell ref="B17:F17"/>
  </mergeCells>
  <pageMargins left="0.37" right="0.15" top="0.75" bottom="0.75" header="0.3" footer="0.3"/>
  <pageSetup paperSize="9" orientation="portrait" verticalDpi="0" r:id="rId1"/>
</worksheet>
</file>

<file path=xl/worksheets/sheet37.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205</v>
      </c>
      <c r="B3" s="58"/>
      <c r="C3" s="58"/>
      <c r="D3" s="58"/>
      <c r="E3" s="58"/>
      <c r="F3" s="58"/>
      <c r="G3" s="3"/>
      <c r="H3" s="3"/>
    </row>
    <row r="4" spans="1:9">
      <c r="A4" s="4" t="s">
        <v>3</v>
      </c>
      <c r="B4" s="4" t="s">
        <v>4</v>
      </c>
      <c r="C4" s="5" t="s">
        <v>45</v>
      </c>
      <c r="D4" s="5" t="s">
        <v>6</v>
      </c>
      <c r="E4" s="5" t="s">
        <v>7</v>
      </c>
      <c r="F4" s="5" t="s">
        <v>8</v>
      </c>
    </row>
    <row r="5" spans="1:9" ht="127.5">
      <c r="A5" s="10" t="s">
        <v>47</v>
      </c>
      <c r="B5" s="11" t="s">
        <v>15</v>
      </c>
      <c r="C5" s="12">
        <v>56.64</v>
      </c>
      <c r="D5" s="12" t="s">
        <v>13</v>
      </c>
      <c r="E5" s="12">
        <v>112.53</v>
      </c>
      <c r="F5" s="9">
        <f t="shared" ref="F5:F14" si="0">E5*C5</f>
        <v>6373.6992</v>
      </c>
    </row>
    <row r="6" spans="1:9" ht="102">
      <c r="A6" s="10" t="s">
        <v>48</v>
      </c>
      <c r="B6" s="13" t="s">
        <v>17</v>
      </c>
      <c r="C6" s="12">
        <v>14.16</v>
      </c>
      <c r="D6" s="12" t="s">
        <v>13</v>
      </c>
      <c r="E6" s="12">
        <v>228.47</v>
      </c>
      <c r="F6" s="9">
        <f t="shared" si="0"/>
        <v>3235.1352000000002</v>
      </c>
    </row>
    <row r="7" spans="1:9" ht="76.5">
      <c r="A7" s="10" t="s">
        <v>49</v>
      </c>
      <c r="B7" s="11" t="s">
        <v>19</v>
      </c>
      <c r="C7" s="12">
        <v>23.6</v>
      </c>
      <c r="D7" s="12" t="s">
        <v>13</v>
      </c>
      <c r="E7" s="12">
        <v>1191.77</v>
      </c>
      <c r="F7" s="9">
        <f t="shared" si="0"/>
        <v>28125.772000000001</v>
      </c>
    </row>
    <row r="8" spans="1:9" ht="114" customHeight="1">
      <c r="A8" s="10" t="s">
        <v>50</v>
      </c>
      <c r="B8" s="11" t="s">
        <v>103</v>
      </c>
      <c r="C8" s="12">
        <v>28.32</v>
      </c>
      <c r="D8" s="12" t="s">
        <v>13</v>
      </c>
      <c r="E8" s="12">
        <v>6543.32</v>
      </c>
      <c r="F8" s="9">
        <f t="shared" si="0"/>
        <v>185306.8224</v>
      </c>
    </row>
    <row r="9" spans="1:9">
      <c r="A9" s="10">
        <v>5</v>
      </c>
      <c r="B9" s="15" t="s">
        <v>32</v>
      </c>
      <c r="C9" s="12"/>
      <c r="D9" s="12"/>
      <c r="E9" s="12"/>
      <c r="F9" s="9"/>
    </row>
    <row r="10" spans="1:9" ht="15.75">
      <c r="A10" s="10" t="s">
        <v>33</v>
      </c>
      <c r="B10" s="11" t="s">
        <v>52</v>
      </c>
      <c r="C10" s="12">
        <v>12.17</v>
      </c>
      <c r="D10" s="12" t="s">
        <v>13</v>
      </c>
      <c r="E10" s="12">
        <v>710.13</v>
      </c>
      <c r="F10" s="9">
        <f t="shared" si="0"/>
        <v>8642.2821000000004</v>
      </c>
    </row>
    <row r="11" spans="1:9" ht="15.75">
      <c r="A11" s="10" t="s">
        <v>35</v>
      </c>
      <c r="B11" s="11" t="s">
        <v>104</v>
      </c>
      <c r="C11" s="12">
        <v>14.16</v>
      </c>
      <c r="D11" s="12" t="s">
        <v>13</v>
      </c>
      <c r="E11" s="12">
        <v>431.75</v>
      </c>
      <c r="F11" s="9">
        <f t="shared" si="0"/>
        <v>6113.58</v>
      </c>
    </row>
    <row r="12" spans="1:9" ht="15.75">
      <c r="A12" s="10" t="s">
        <v>37</v>
      </c>
      <c r="B12" s="11" t="s">
        <v>116</v>
      </c>
      <c r="C12" s="12">
        <v>23.6</v>
      </c>
      <c r="D12" s="12" t="s">
        <v>13</v>
      </c>
      <c r="E12" s="12">
        <v>664.32</v>
      </c>
      <c r="F12" s="9">
        <f t="shared" si="0"/>
        <v>15677.952000000003</v>
      </c>
    </row>
    <row r="13" spans="1:9" ht="17.25" customHeight="1">
      <c r="A13" s="10" t="s">
        <v>39</v>
      </c>
      <c r="B13" s="11" t="s">
        <v>117</v>
      </c>
      <c r="C13" s="12">
        <v>24.35</v>
      </c>
      <c r="D13" s="12" t="s">
        <v>13</v>
      </c>
      <c r="E13" s="12">
        <v>391.29</v>
      </c>
      <c r="F13" s="9">
        <f t="shared" si="0"/>
        <v>9527.9115000000002</v>
      </c>
    </row>
    <row r="14" spans="1:9" ht="17.25" customHeight="1">
      <c r="A14" s="10" t="s">
        <v>56</v>
      </c>
      <c r="B14" s="11" t="s">
        <v>42</v>
      </c>
      <c r="C14" s="12">
        <v>56.64</v>
      </c>
      <c r="D14" s="12" t="s">
        <v>13</v>
      </c>
      <c r="E14" s="12">
        <v>167.7</v>
      </c>
      <c r="F14" s="9">
        <f t="shared" si="0"/>
        <v>9498.5280000000002</v>
      </c>
    </row>
    <row r="15" spans="1:9" s="21" customFormat="1" ht="23.25" customHeight="1">
      <c r="A15" s="17"/>
      <c r="B15" s="18"/>
      <c r="C15" s="59"/>
      <c r="D15" s="59"/>
      <c r="E15" s="60"/>
      <c r="F15" s="20">
        <f>SUM(F5:F14)</f>
        <v>272501.68239999999</v>
      </c>
    </row>
    <row r="16" spans="1:9" s="21" customFormat="1" ht="23.25" customHeight="1">
      <c r="A16" s="25"/>
      <c r="B16" s="26"/>
      <c r="C16" s="27"/>
      <c r="D16" s="27"/>
      <c r="E16" s="27"/>
      <c r="F16" s="28"/>
    </row>
    <row r="17" spans="2:6" ht="62.25" customHeight="1">
      <c r="B17" s="56" t="s">
        <v>57</v>
      </c>
      <c r="C17" s="56"/>
      <c r="D17" s="56"/>
      <c r="E17" s="56"/>
      <c r="F17" s="56"/>
    </row>
    <row r="18" spans="2:6">
      <c r="E18" s="24"/>
    </row>
    <row r="21" spans="2:6" ht="15.75" customHeight="1"/>
  </sheetData>
  <mergeCells count="5">
    <mergeCell ref="A1:F1"/>
    <mergeCell ref="A2:F2"/>
    <mergeCell ref="A3:F3"/>
    <mergeCell ref="C15:E15"/>
    <mergeCell ref="B17:F17"/>
  </mergeCells>
  <pageMargins left="0.32" right="0.3" top="0.75" bottom="0.75" header="0.3" footer="0.3"/>
  <pageSetup paperSize="9" orientation="portrait" verticalDpi="0" r:id="rId1"/>
</worksheet>
</file>

<file path=xl/worksheets/sheet38.xml><?xml version="1.0" encoding="utf-8"?>
<worksheet xmlns="http://schemas.openxmlformats.org/spreadsheetml/2006/main" xmlns:r="http://schemas.openxmlformats.org/officeDocument/2006/relationships">
  <dimension ref="A1:M23"/>
  <sheetViews>
    <sheetView workbookViewId="0">
      <selection activeCell="K20" sqref="K20"/>
    </sheetView>
  </sheetViews>
  <sheetFormatPr defaultRowHeight="15"/>
  <cols>
    <col min="1" max="1" width="7.7109375" customWidth="1"/>
    <col min="2" max="2" width="45.140625" customWidth="1"/>
    <col min="3" max="7" width="10.28515625" hidden="1" customWidth="1"/>
    <col min="8" max="8" width="10.28515625" customWidth="1"/>
    <col min="9" max="10" width="11.5703125" customWidth="1"/>
    <col min="11" max="11" width="12.140625" customWidth="1"/>
  </cols>
  <sheetData>
    <row r="1" spans="1:13" ht="18.75">
      <c r="A1" s="50" t="s">
        <v>0</v>
      </c>
      <c r="B1" s="51"/>
      <c r="C1" s="51"/>
      <c r="D1" s="51"/>
      <c r="E1" s="51"/>
      <c r="F1" s="51"/>
      <c r="G1" s="51"/>
      <c r="H1" s="51"/>
      <c r="I1" s="51"/>
      <c r="J1" s="51"/>
      <c r="K1" s="51"/>
      <c r="L1" s="2"/>
      <c r="M1" s="2"/>
    </row>
    <row r="2" spans="1:13" ht="18.75">
      <c r="A2" s="52" t="s">
        <v>1</v>
      </c>
      <c r="B2" s="53"/>
      <c r="C2" s="53"/>
      <c r="D2" s="53"/>
      <c r="E2" s="53"/>
      <c r="F2" s="53"/>
      <c r="G2" s="53"/>
      <c r="H2" s="53"/>
      <c r="I2" s="53"/>
      <c r="J2" s="53"/>
      <c r="K2" s="53"/>
      <c r="L2" s="2"/>
      <c r="M2" s="2"/>
    </row>
    <row r="3" spans="1:13" ht="72" customHeight="1">
      <c r="A3" s="54" t="s">
        <v>276</v>
      </c>
      <c r="B3" s="54"/>
      <c r="C3" s="54"/>
      <c r="D3" s="54"/>
      <c r="E3" s="54"/>
      <c r="F3" s="54"/>
      <c r="G3" s="54"/>
      <c r="H3" s="54"/>
      <c r="I3" s="54"/>
      <c r="J3" s="54"/>
      <c r="K3" s="54"/>
      <c r="L3" s="29"/>
      <c r="M3" s="29"/>
    </row>
    <row r="4" spans="1:13">
      <c r="A4" s="4" t="s">
        <v>3</v>
      </c>
      <c r="B4" s="4" t="s">
        <v>4</v>
      </c>
      <c r="C4" s="4">
        <v>1</v>
      </c>
      <c r="D4" s="4">
        <v>2</v>
      </c>
      <c r="E4" s="4">
        <v>3</v>
      </c>
      <c r="F4" s="4">
        <v>4</v>
      </c>
      <c r="G4" s="4">
        <v>5</v>
      </c>
      <c r="H4" s="4" t="s">
        <v>59</v>
      </c>
      <c r="I4" s="4" t="s">
        <v>60</v>
      </c>
      <c r="J4" s="4" t="s">
        <v>61</v>
      </c>
      <c r="K4" s="4" t="s">
        <v>62</v>
      </c>
    </row>
    <row r="5" spans="1:13" ht="25.5">
      <c r="A5" s="6">
        <v>1</v>
      </c>
      <c r="B5" s="7" t="s">
        <v>63</v>
      </c>
      <c r="C5" s="9">
        <v>1</v>
      </c>
      <c r="D5" s="9">
        <v>1</v>
      </c>
      <c r="E5" s="9">
        <v>1</v>
      </c>
      <c r="F5" s="9">
        <v>1</v>
      </c>
      <c r="G5" s="9">
        <v>1</v>
      </c>
      <c r="H5" s="9">
        <f>C5+D5+E5+F5+G5</f>
        <v>5</v>
      </c>
      <c r="I5" s="8" t="s">
        <v>10</v>
      </c>
      <c r="J5" s="8">
        <v>243.77</v>
      </c>
      <c r="K5" s="9">
        <f>J5*H5</f>
        <v>1218.8500000000001</v>
      </c>
    </row>
    <row r="6" spans="1:13" ht="114.75">
      <c r="A6" s="10" t="s">
        <v>64</v>
      </c>
      <c r="B6" s="11" t="s">
        <v>15</v>
      </c>
      <c r="C6" s="9">
        <v>13.45</v>
      </c>
      <c r="D6" s="9">
        <v>13.45</v>
      </c>
      <c r="E6" s="9">
        <v>7.08</v>
      </c>
      <c r="F6" s="9">
        <v>13.45</v>
      </c>
      <c r="G6" s="9">
        <v>13.45</v>
      </c>
      <c r="H6" s="9">
        <f t="shared" ref="H6:H19" si="0">C6+D6+E6+F6+G6</f>
        <v>60.879999999999995</v>
      </c>
      <c r="I6" s="12" t="s">
        <v>13</v>
      </c>
      <c r="J6" s="12">
        <v>112.53</v>
      </c>
      <c r="K6" s="9">
        <f t="shared" ref="K6:K19" si="1">J6*H6</f>
        <v>6850.8263999999999</v>
      </c>
    </row>
    <row r="7" spans="1:13" ht="89.25">
      <c r="A7" s="10" t="s">
        <v>65</v>
      </c>
      <c r="B7" s="13" t="s">
        <v>17</v>
      </c>
      <c r="C7" s="9">
        <v>1.06</v>
      </c>
      <c r="D7" s="9">
        <v>1.06</v>
      </c>
      <c r="E7" s="37">
        <v>0.53100000000000003</v>
      </c>
      <c r="F7" s="9">
        <v>1.06</v>
      </c>
      <c r="G7" s="9">
        <v>1.06</v>
      </c>
      <c r="H7" s="9">
        <f t="shared" si="0"/>
        <v>4.7710000000000008</v>
      </c>
      <c r="I7" s="12" t="s">
        <v>13</v>
      </c>
      <c r="J7" s="12">
        <v>228.47</v>
      </c>
      <c r="K7" s="9">
        <f t="shared" si="1"/>
        <v>1090.0303700000002</v>
      </c>
    </row>
    <row r="8" spans="1:13" ht="63.75">
      <c r="A8" s="10" t="s">
        <v>66</v>
      </c>
      <c r="B8" s="11" t="s">
        <v>19</v>
      </c>
      <c r="C8" s="9">
        <v>1.77</v>
      </c>
      <c r="D8" s="9">
        <v>1.77</v>
      </c>
      <c r="E8" s="37">
        <v>0.88500000000000001</v>
      </c>
      <c r="F8" s="9">
        <v>1.77</v>
      </c>
      <c r="G8" s="9">
        <v>1.77</v>
      </c>
      <c r="H8" s="9">
        <f t="shared" si="0"/>
        <v>7.9649999999999999</v>
      </c>
      <c r="I8" s="12" t="s">
        <v>13</v>
      </c>
      <c r="J8" s="12">
        <v>1191.77</v>
      </c>
      <c r="K8" s="9">
        <f t="shared" si="1"/>
        <v>9492.4480499999991</v>
      </c>
    </row>
    <row r="9" spans="1:13" ht="102">
      <c r="A9" s="10" t="s">
        <v>67</v>
      </c>
      <c r="B9" s="11" t="s">
        <v>68</v>
      </c>
      <c r="C9" s="9">
        <v>4.67</v>
      </c>
      <c r="D9" s="9">
        <v>4.67</v>
      </c>
      <c r="E9" s="9">
        <v>2.69</v>
      </c>
      <c r="F9" s="9">
        <v>4.67</v>
      </c>
      <c r="G9" s="9">
        <v>4.67</v>
      </c>
      <c r="H9" s="9">
        <f t="shared" si="0"/>
        <v>21.369999999999997</v>
      </c>
      <c r="I9" s="12" t="s">
        <v>13</v>
      </c>
      <c r="J9" s="12">
        <v>5913.66</v>
      </c>
      <c r="K9" s="9">
        <f t="shared" si="1"/>
        <v>126374.91419999998</v>
      </c>
    </row>
    <row r="10" spans="1:13" ht="89.25">
      <c r="A10" s="10" t="s">
        <v>69</v>
      </c>
      <c r="B10" s="11" t="s">
        <v>23</v>
      </c>
      <c r="C10" s="9">
        <v>5.09</v>
      </c>
      <c r="D10" s="9">
        <v>5.09</v>
      </c>
      <c r="E10" s="9">
        <v>2.54</v>
      </c>
      <c r="F10" s="9">
        <v>5.09</v>
      </c>
      <c r="G10" s="9">
        <v>5.09</v>
      </c>
      <c r="H10" s="9">
        <f t="shared" si="0"/>
        <v>22.9</v>
      </c>
      <c r="I10" s="12" t="s">
        <v>13</v>
      </c>
      <c r="J10" s="12">
        <v>2788.17</v>
      </c>
      <c r="K10" s="9">
        <f t="shared" si="1"/>
        <v>63849.093000000001</v>
      </c>
    </row>
    <row r="11" spans="1:13" ht="63.75">
      <c r="A11" s="30" t="s">
        <v>70</v>
      </c>
      <c r="B11" s="11" t="s">
        <v>71</v>
      </c>
      <c r="C11" s="9">
        <v>7.92</v>
      </c>
      <c r="D11" s="9">
        <v>7.92</v>
      </c>
      <c r="E11" s="9">
        <v>13.01</v>
      </c>
      <c r="F11" s="9">
        <v>7.92</v>
      </c>
      <c r="G11" s="9">
        <v>7.92</v>
      </c>
      <c r="H11" s="9">
        <f t="shared" si="0"/>
        <v>44.690000000000005</v>
      </c>
      <c r="I11" s="12" t="s">
        <v>26</v>
      </c>
      <c r="J11" s="12">
        <v>259.29000000000002</v>
      </c>
      <c r="K11" s="9">
        <f t="shared" si="1"/>
        <v>11587.670100000003</v>
      </c>
    </row>
    <row r="12" spans="1:13" ht="38.25">
      <c r="A12" s="30" t="s">
        <v>193</v>
      </c>
      <c r="B12" s="11" t="s">
        <v>277</v>
      </c>
      <c r="C12" s="9">
        <v>2.83</v>
      </c>
      <c r="D12" s="9">
        <v>2.83</v>
      </c>
      <c r="E12" s="9">
        <v>1.41</v>
      </c>
      <c r="F12" s="9">
        <v>2.83</v>
      </c>
      <c r="G12" s="9">
        <v>2.83</v>
      </c>
      <c r="H12" s="9">
        <f t="shared" si="0"/>
        <v>12.73</v>
      </c>
      <c r="I12" s="12" t="s">
        <v>13</v>
      </c>
      <c r="J12" s="12">
        <v>6543.32</v>
      </c>
      <c r="K12" s="9">
        <f t="shared" si="1"/>
        <v>83296.463600000003</v>
      </c>
    </row>
    <row r="13" spans="1:13" ht="89.25">
      <c r="A13" s="30" t="s">
        <v>215</v>
      </c>
      <c r="B13" s="11" t="s">
        <v>30</v>
      </c>
      <c r="C13" s="9">
        <v>0.3</v>
      </c>
      <c r="D13" s="9">
        <v>0.3</v>
      </c>
      <c r="E13" s="9">
        <v>0.15</v>
      </c>
      <c r="F13" s="9">
        <v>0.3</v>
      </c>
      <c r="G13" s="9">
        <v>0.3</v>
      </c>
      <c r="H13" s="9">
        <f t="shared" si="0"/>
        <v>1.35</v>
      </c>
      <c r="I13" s="12" t="s">
        <v>31</v>
      </c>
      <c r="J13" s="12">
        <v>53433.91</v>
      </c>
      <c r="K13" s="9">
        <f t="shared" si="1"/>
        <v>72135.778500000015</v>
      </c>
    </row>
    <row r="14" spans="1:13" ht="18.75">
      <c r="A14" s="10">
        <v>10</v>
      </c>
      <c r="B14" s="31" t="s">
        <v>72</v>
      </c>
      <c r="C14" s="9"/>
      <c r="D14" s="9"/>
      <c r="E14" s="9"/>
      <c r="F14" s="9"/>
      <c r="G14" s="9"/>
      <c r="H14" s="9"/>
      <c r="I14" s="12"/>
      <c r="J14" s="12"/>
      <c r="K14" s="9"/>
    </row>
    <row r="15" spans="1:13" ht="15.75" customHeight="1">
      <c r="A15" s="10" t="s">
        <v>33</v>
      </c>
      <c r="B15" s="11" t="s">
        <v>73</v>
      </c>
      <c r="C15" s="9">
        <v>1.06</v>
      </c>
      <c r="D15" s="9">
        <v>1.06</v>
      </c>
      <c r="E15" s="37">
        <v>0.53100000000000003</v>
      </c>
      <c r="F15" s="9">
        <v>1.06</v>
      </c>
      <c r="G15" s="9">
        <v>1.06</v>
      </c>
      <c r="H15" s="9">
        <f t="shared" si="0"/>
        <v>4.7710000000000008</v>
      </c>
      <c r="I15" s="12" t="s">
        <v>13</v>
      </c>
      <c r="J15" s="12">
        <v>431.75</v>
      </c>
      <c r="K15" s="9">
        <f t="shared" si="1"/>
        <v>2059.8792500000004</v>
      </c>
    </row>
    <row r="16" spans="1:13" ht="15.75" customHeight="1">
      <c r="A16" s="10" t="s">
        <v>35</v>
      </c>
      <c r="B16" s="11" t="s">
        <v>74</v>
      </c>
      <c r="C16" s="9">
        <v>5.57</v>
      </c>
      <c r="D16" s="9">
        <v>5.57</v>
      </c>
      <c r="E16" s="9">
        <v>12.05</v>
      </c>
      <c r="F16" s="9">
        <v>5.57</v>
      </c>
      <c r="G16" s="9">
        <v>5.57</v>
      </c>
      <c r="H16" s="9">
        <f t="shared" si="0"/>
        <v>34.33</v>
      </c>
      <c r="I16" s="12" t="s">
        <v>13</v>
      </c>
      <c r="J16" s="12">
        <v>710.13</v>
      </c>
      <c r="K16" s="9">
        <f t="shared" si="1"/>
        <v>24378.762899999998</v>
      </c>
    </row>
    <row r="17" spans="1:11" ht="15.75" customHeight="1">
      <c r="A17" s="10" t="s">
        <v>37</v>
      </c>
      <c r="B17" s="11" t="s">
        <v>75</v>
      </c>
      <c r="C17" s="9">
        <v>6.86</v>
      </c>
      <c r="D17" s="9">
        <v>6.86</v>
      </c>
      <c r="E17" s="9">
        <v>26.36</v>
      </c>
      <c r="F17" s="9">
        <v>6.86</v>
      </c>
      <c r="G17" s="9">
        <v>6.86</v>
      </c>
      <c r="H17" s="9">
        <f t="shared" si="0"/>
        <v>53.8</v>
      </c>
      <c r="I17" s="12" t="s">
        <v>13</v>
      </c>
      <c r="J17" s="12">
        <v>664.32</v>
      </c>
      <c r="K17" s="9">
        <f t="shared" si="1"/>
        <v>35740.415999999997</v>
      </c>
    </row>
    <row r="18" spans="1:11" ht="15.75">
      <c r="A18" s="10" t="s">
        <v>39</v>
      </c>
      <c r="B18" s="11" t="s">
        <v>76</v>
      </c>
      <c r="C18" s="9">
        <v>6.63</v>
      </c>
      <c r="D18" s="9">
        <v>6.63</v>
      </c>
      <c r="E18" s="9">
        <v>3.63</v>
      </c>
      <c r="F18" s="9">
        <v>6.63</v>
      </c>
      <c r="G18" s="9">
        <v>6.63</v>
      </c>
      <c r="H18" s="9">
        <f t="shared" si="0"/>
        <v>30.15</v>
      </c>
      <c r="I18" s="12" t="s">
        <v>13</v>
      </c>
      <c r="J18" s="12">
        <v>391.29</v>
      </c>
      <c r="K18" s="9">
        <f t="shared" si="1"/>
        <v>11797.3935</v>
      </c>
    </row>
    <row r="19" spans="1:11" ht="15.75">
      <c r="A19" s="10" t="s">
        <v>41</v>
      </c>
      <c r="B19" s="11" t="s">
        <v>42</v>
      </c>
      <c r="C19" s="9">
        <v>13.45</v>
      </c>
      <c r="D19" s="9">
        <v>13.45</v>
      </c>
      <c r="E19" s="9">
        <v>7.08</v>
      </c>
      <c r="F19" s="9">
        <v>13.45</v>
      </c>
      <c r="G19" s="9">
        <v>13.45</v>
      </c>
      <c r="H19" s="9">
        <f t="shared" si="0"/>
        <v>60.879999999999995</v>
      </c>
      <c r="I19" s="12" t="s">
        <v>13</v>
      </c>
      <c r="J19" s="12">
        <v>167.71</v>
      </c>
      <c r="K19" s="9">
        <f t="shared" si="1"/>
        <v>10210.184799999999</v>
      </c>
    </row>
    <row r="20" spans="1:11">
      <c r="A20" s="32"/>
      <c r="B20" s="55"/>
      <c r="C20" s="55"/>
      <c r="D20" s="55"/>
      <c r="E20" s="55"/>
      <c r="F20" s="55"/>
      <c r="G20" s="55"/>
      <c r="H20" s="55"/>
      <c r="I20" s="55"/>
      <c r="J20" s="55"/>
      <c r="K20" s="33">
        <f>SUM(K5:K19)</f>
        <v>460082.71067</v>
      </c>
    </row>
    <row r="21" spans="1:11">
      <c r="A21" s="21"/>
      <c r="B21" s="34"/>
      <c r="C21" s="34"/>
      <c r="D21" s="34"/>
      <c r="E21" s="34"/>
      <c r="F21" s="34"/>
      <c r="G21" s="34"/>
      <c r="H21" s="34"/>
      <c r="I21" s="34"/>
      <c r="J21" s="34"/>
      <c r="K21" s="35"/>
    </row>
    <row r="22" spans="1:11">
      <c r="A22" s="21"/>
      <c r="B22" s="34"/>
      <c r="C22" s="34"/>
      <c r="D22" s="34"/>
      <c r="E22" s="34"/>
      <c r="F22" s="34"/>
      <c r="G22" s="34"/>
      <c r="H22" s="34"/>
      <c r="I22" s="34"/>
      <c r="J22" s="34"/>
      <c r="K22" s="35"/>
    </row>
    <row r="23" spans="1:11" ht="50.25" customHeight="1">
      <c r="B23" s="56" t="s">
        <v>109</v>
      </c>
      <c r="C23" s="56"/>
      <c r="D23" s="56"/>
      <c r="E23" s="56"/>
      <c r="F23" s="56"/>
      <c r="G23" s="56"/>
      <c r="H23" s="56"/>
      <c r="I23" s="56"/>
      <c r="J23" s="56"/>
      <c r="K23" s="56"/>
    </row>
  </sheetData>
  <mergeCells count="5">
    <mergeCell ref="A1:K1"/>
    <mergeCell ref="A2:K2"/>
    <mergeCell ref="A3:K3"/>
    <mergeCell ref="B20:J20"/>
    <mergeCell ref="B23:K23"/>
  </mergeCells>
  <pageMargins left="0.7" right="0.15" top="0.3" bottom="0.75" header="0.3" footer="0.3"/>
  <pageSetup paperSize="9" orientation="portrait" verticalDpi="0" r:id="rId1"/>
</worksheet>
</file>

<file path=xl/worksheets/sheet39.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204</v>
      </c>
      <c r="B3" s="58"/>
      <c r="C3" s="58"/>
      <c r="D3" s="58"/>
      <c r="E3" s="58"/>
      <c r="F3" s="58"/>
      <c r="G3" s="3"/>
      <c r="H3" s="3"/>
    </row>
    <row r="4" spans="1:9">
      <c r="A4" s="4" t="s">
        <v>3</v>
      </c>
      <c r="B4" s="4" t="s">
        <v>4</v>
      </c>
      <c r="C4" s="5" t="s">
        <v>45</v>
      </c>
      <c r="D4" s="5" t="s">
        <v>6</v>
      </c>
      <c r="E4" s="5" t="s">
        <v>7</v>
      </c>
      <c r="F4" s="5" t="s">
        <v>8</v>
      </c>
    </row>
    <row r="5" spans="1:9" ht="127.5">
      <c r="A5" s="10" t="s">
        <v>47</v>
      </c>
      <c r="B5" s="11" t="s">
        <v>15</v>
      </c>
      <c r="C5" s="12">
        <v>107.61</v>
      </c>
      <c r="D5" s="12" t="s">
        <v>13</v>
      </c>
      <c r="E5" s="12">
        <v>112.53</v>
      </c>
      <c r="F5" s="9">
        <f t="shared" ref="F5:F14" si="0">E5*C5</f>
        <v>12109.353300000001</v>
      </c>
    </row>
    <row r="6" spans="1:9" ht="102">
      <c r="A6" s="10" t="s">
        <v>48</v>
      </c>
      <c r="B6" s="13" t="s">
        <v>17</v>
      </c>
      <c r="C6" s="12">
        <v>26.9</v>
      </c>
      <c r="D6" s="12" t="s">
        <v>13</v>
      </c>
      <c r="E6" s="12">
        <v>228.47</v>
      </c>
      <c r="F6" s="9">
        <f t="shared" si="0"/>
        <v>6145.8429999999998</v>
      </c>
    </row>
    <row r="7" spans="1:9" ht="76.5">
      <c r="A7" s="10" t="s">
        <v>49</v>
      </c>
      <c r="B7" s="11" t="s">
        <v>19</v>
      </c>
      <c r="C7" s="12">
        <v>44.84</v>
      </c>
      <c r="D7" s="12" t="s">
        <v>13</v>
      </c>
      <c r="E7" s="12">
        <v>1191.77</v>
      </c>
      <c r="F7" s="9">
        <f t="shared" si="0"/>
        <v>53438.966800000002</v>
      </c>
    </row>
    <row r="8" spans="1:9" ht="114" customHeight="1">
      <c r="A8" s="10" t="s">
        <v>50</v>
      </c>
      <c r="B8" s="11" t="s">
        <v>103</v>
      </c>
      <c r="C8" s="12">
        <v>53.8</v>
      </c>
      <c r="D8" s="12" t="s">
        <v>13</v>
      </c>
      <c r="E8" s="12">
        <v>6543.32</v>
      </c>
      <c r="F8" s="9">
        <f t="shared" si="0"/>
        <v>352030.61599999998</v>
      </c>
    </row>
    <row r="9" spans="1:9">
      <c r="A9" s="10">
        <v>5</v>
      </c>
      <c r="B9" s="15" t="s">
        <v>32</v>
      </c>
      <c r="C9" s="12"/>
      <c r="D9" s="12"/>
      <c r="E9" s="12"/>
      <c r="F9" s="9"/>
    </row>
    <row r="10" spans="1:9" ht="15.75">
      <c r="A10" s="10" t="s">
        <v>33</v>
      </c>
      <c r="B10" s="11" t="s">
        <v>52</v>
      </c>
      <c r="C10" s="12">
        <v>23.13</v>
      </c>
      <c r="D10" s="12" t="s">
        <v>13</v>
      </c>
      <c r="E10" s="12">
        <v>710.13</v>
      </c>
      <c r="F10" s="9">
        <f t="shared" si="0"/>
        <v>16425.3069</v>
      </c>
    </row>
    <row r="11" spans="1:9" ht="15.75">
      <c r="A11" s="10" t="s">
        <v>35</v>
      </c>
      <c r="B11" s="11" t="s">
        <v>104</v>
      </c>
      <c r="C11" s="12">
        <v>26.9</v>
      </c>
      <c r="D11" s="12" t="s">
        <v>13</v>
      </c>
      <c r="E11" s="12">
        <v>431.75</v>
      </c>
      <c r="F11" s="9">
        <f t="shared" si="0"/>
        <v>11614.074999999999</v>
      </c>
    </row>
    <row r="12" spans="1:9" ht="15.75">
      <c r="A12" s="10" t="s">
        <v>37</v>
      </c>
      <c r="B12" s="11" t="s">
        <v>116</v>
      </c>
      <c r="C12" s="12">
        <v>44.84</v>
      </c>
      <c r="D12" s="12" t="s">
        <v>13</v>
      </c>
      <c r="E12" s="12">
        <v>664.32</v>
      </c>
      <c r="F12" s="9">
        <f t="shared" si="0"/>
        <v>29788.108800000005</v>
      </c>
    </row>
    <row r="13" spans="1:9" ht="17.25" customHeight="1">
      <c r="A13" s="10" t="s">
        <v>39</v>
      </c>
      <c r="B13" s="11" t="s">
        <v>117</v>
      </c>
      <c r="C13" s="12">
        <v>46.27</v>
      </c>
      <c r="D13" s="12" t="s">
        <v>13</v>
      </c>
      <c r="E13" s="12">
        <v>391.29</v>
      </c>
      <c r="F13" s="9">
        <f t="shared" si="0"/>
        <v>18104.988300000001</v>
      </c>
    </row>
    <row r="14" spans="1:9" ht="17.25" customHeight="1">
      <c r="A14" s="10" t="s">
        <v>56</v>
      </c>
      <c r="B14" s="11" t="s">
        <v>42</v>
      </c>
      <c r="C14" s="12">
        <v>107.61</v>
      </c>
      <c r="D14" s="12" t="s">
        <v>13</v>
      </c>
      <c r="E14" s="12">
        <v>167.7</v>
      </c>
      <c r="F14" s="9">
        <f t="shared" si="0"/>
        <v>18046.197</v>
      </c>
    </row>
    <row r="15" spans="1:9" s="21" customFormat="1" ht="23.25" customHeight="1">
      <c r="A15" s="17"/>
      <c r="B15" s="18"/>
      <c r="C15" s="59"/>
      <c r="D15" s="59"/>
      <c r="E15" s="60"/>
      <c r="F15" s="20">
        <f>SUM(F5:F14)</f>
        <v>517703.45510000002</v>
      </c>
    </row>
    <row r="16" spans="1:9" s="21" customFormat="1" ht="23.25" customHeight="1">
      <c r="A16" s="25"/>
      <c r="B16" s="26"/>
      <c r="C16" s="27"/>
      <c r="D16" s="27"/>
      <c r="E16" s="27"/>
      <c r="F16" s="28"/>
    </row>
    <row r="17" spans="2:6" ht="62.25" customHeight="1">
      <c r="B17" s="56" t="s">
        <v>202</v>
      </c>
      <c r="C17" s="56"/>
      <c r="D17" s="56"/>
      <c r="E17" s="56"/>
      <c r="F17" s="56"/>
    </row>
    <row r="18" spans="2:6">
      <c r="E18" s="24"/>
    </row>
    <row r="21" spans="2:6" ht="15.75" customHeight="1"/>
  </sheetData>
  <mergeCells count="5">
    <mergeCell ref="A1:F1"/>
    <mergeCell ref="A2:F2"/>
    <mergeCell ref="A3:F3"/>
    <mergeCell ref="C15:E15"/>
    <mergeCell ref="B17:F17"/>
  </mergeCells>
  <pageMargins left="0.22" right="0.3"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263</v>
      </c>
      <c r="B3" s="58"/>
      <c r="C3" s="58"/>
      <c r="D3" s="58"/>
      <c r="E3" s="58"/>
      <c r="F3" s="58"/>
      <c r="G3" s="3"/>
      <c r="H3" s="3"/>
    </row>
    <row r="4" spans="1:9">
      <c r="A4" s="4" t="s">
        <v>3</v>
      </c>
      <c r="B4" s="4" t="s">
        <v>4</v>
      </c>
      <c r="C4" s="5" t="s">
        <v>45</v>
      </c>
      <c r="D4" s="5" t="s">
        <v>6</v>
      </c>
      <c r="E4" s="5" t="s">
        <v>7</v>
      </c>
      <c r="F4" s="5" t="s">
        <v>8</v>
      </c>
    </row>
    <row r="5" spans="1:9" ht="25.5">
      <c r="A5" s="6">
        <v>1</v>
      </c>
      <c r="B5" s="7" t="s">
        <v>259</v>
      </c>
      <c r="C5" s="9">
        <v>2</v>
      </c>
      <c r="D5" s="8" t="s">
        <v>10</v>
      </c>
      <c r="E5" s="8">
        <v>243.77</v>
      </c>
      <c r="F5" s="9">
        <f>E5*C5</f>
        <v>487.54</v>
      </c>
    </row>
    <row r="6" spans="1:9" ht="127.5">
      <c r="A6" s="10" t="s">
        <v>64</v>
      </c>
      <c r="B6" s="11" t="s">
        <v>15</v>
      </c>
      <c r="C6" s="12">
        <v>43.61</v>
      </c>
      <c r="D6" s="12" t="s">
        <v>13</v>
      </c>
      <c r="E6" s="12">
        <v>112.53</v>
      </c>
      <c r="F6" s="9">
        <f t="shared" ref="F6:F14" si="0">E6*C6</f>
        <v>4907.4332999999997</v>
      </c>
    </row>
    <row r="7" spans="1:9" ht="89.25">
      <c r="A7" s="10" t="s">
        <v>264</v>
      </c>
      <c r="B7" s="13" t="s">
        <v>265</v>
      </c>
      <c r="C7" s="12">
        <v>16.989999999999998</v>
      </c>
      <c r="D7" s="12" t="s">
        <v>13</v>
      </c>
      <c r="E7" s="12">
        <v>366.8</v>
      </c>
      <c r="F7" s="9">
        <f t="shared" si="0"/>
        <v>6231.9319999999998</v>
      </c>
    </row>
    <row r="8" spans="1:9" ht="76.5">
      <c r="A8" s="10" t="s">
        <v>66</v>
      </c>
      <c r="B8" s="11" t="s">
        <v>19</v>
      </c>
      <c r="C8" s="12">
        <v>28.55</v>
      </c>
      <c r="D8" s="12" t="s">
        <v>13</v>
      </c>
      <c r="E8" s="12">
        <v>1191.77</v>
      </c>
      <c r="F8" s="9">
        <f t="shared" si="0"/>
        <v>34025.033499999998</v>
      </c>
    </row>
    <row r="9" spans="1:9" ht="114" customHeight="1">
      <c r="A9" s="10" t="s">
        <v>102</v>
      </c>
      <c r="B9" s="11" t="s">
        <v>103</v>
      </c>
      <c r="C9" s="12">
        <v>28.32</v>
      </c>
      <c r="D9" s="12" t="s">
        <v>13</v>
      </c>
      <c r="E9" s="12">
        <v>6543.32</v>
      </c>
      <c r="F9" s="9">
        <f t="shared" si="0"/>
        <v>185306.8224</v>
      </c>
    </row>
    <row r="10" spans="1:9">
      <c r="A10" s="10">
        <v>6</v>
      </c>
      <c r="B10" s="15" t="s">
        <v>32</v>
      </c>
      <c r="C10" s="12"/>
      <c r="D10" s="12"/>
      <c r="E10" s="12"/>
      <c r="F10" s="9"/>
    </row>
    <row r="11" spans="1:9" ht="15.75">
      <c r="A11" s="10" t="s">
        <v>33</v>
      </c>
      <c r="B11" s="11" t="s">
        <v>131</v>
      </c>
      <c r="C11" s="12">
        <v>12.18</v>
      </c>
      <c r="D11" s="12" t="s">
        <v>13</v>
      </c>
      <c r="E11" s="12">
        <v>788.13</v>
      </c>
      <c r="F11" s="9">
        <f t="shared" si="0"/>
        <v>9599.4233999999997</v>
      </c>
    </row>
    <row r="12" spans="1:9" ht="15.75">
      <c r="A12" s="10" t="s">
        <v>37</v>
      </c>
      <c r="B12" s="11" t="s">
        <v>54</v>
      </c>
      <c r="C12" s="12">
        <v>28.55</v>
      </c>
      <c r="D12" s="12" t="s">
        <v>13</v>
      </c>
      <c r="E12" s="12">
        <v>756.83</v>
      </c>
      <c r="F12" s="9">
        <f t="shared" si="0"/>
        <v>21607.496500000001</v>
      </c>
    </row>
    <row r="13" spans="1:9" ht="17.25" customHeight="1">
      <c r="A13" s="10" t="s">
        <v>39</v>
      </c>
      <c r="B13" s="11" t="s">
        <v>266</v>
      </c>
      <c r="C13" s="12">
        <f>16.99+24.36</f>
        <v>41.349999999999994</v>
      </c>
      <c r="D13" s="12" t="s">
        <v>13</v>
      </c>
      <c r="E13" s="12">
        <v>482.26</v>
      </c>
      <c r="F13" s="9">
        <f t="shared" si="0"/>
        <v>19941.450999999997</v>
      </c>
    </row>
    <row r="14" spans="1:9" ht="17.25" customHeight="1">
      <c r="A14" s="10" t="s">
        <v>41</v>
      </c>
      <c r="B14" s="11" t="s">
        <v>42</v>
      </c>
      <c r="C14" s="12">
        <v>43.61</v>
      </c>
      <c r="D14" s="12" t="s">
        <v>13</v>
      </c>
      <c r="E14" s="12">
        <v>167.71</v>
      </c>
      <c r="F14" s="9">
        <f t="shared" si="0"/>
        <v>7313.8330999999998</v>
      </c>
    </row>
    <row r="15" spans="1:9" s="21" customFormat="1" ht="23.25" customHeight="1">
      <c r="A15" s="17"/>
      <c r="B15" s="18"/>
      <c r="C15" s="59"/>
      <c r="D15" s="59"/>
      <c r="E15" s="60"/>
      <c r="F15" s="20">
        <f>SUM(F5:F14)</f>
        <v>289420.96519999998</v>
      </c>
    </row>
    <row r="16" spans="1:9" s="21" customFormat="1" ht="23.25" customHeight="1">
      <c r="A16" s="25"/>
      <c r="B16" s="26"/>
      <c r="C16" s="27"/>
      <c r="D16" s="27"/>
      <c r="E16" s="27"/>
      <c r="F16" s="28"/>
    </row>
    <row r="17" spans="2:6" ht="62.25" customHeight="1">
      <c r="B17" s="56" t="s">
        <v>43</v>
      </c>
      <c r="C17" s="56"/>
      <c r="D17" s="56"/>
      <c r="E17" s="56"/>
      <c r="F17" s="56"/>
    </row>
    <row r="18" spans="2:6">
      <c r="E18" s="24"/>
    </row>
    <row r="21" spans="2:6" ht="15.75" customHeight="1"/>
  </sheetData>
  <mergeCells count="5">
    <mergeCell ref="A1:F1"/>
    <mergeCell ref="A2:F2"/>
    <mergeCell ref="A3:F3"/>
    <mergeCell ref="C15:E15"/>
    <mergeCell ref="B17:F17"/>
  </mergeCells>
  <pageMargins left="0.24" right="0.15" top="0.75" bottom="0.75" header="0.24" footer="0.3"/>
  <pageSetup paperSize="9" orientation="portrait" verticalDpi="0" r:id="rId1"/>
</worksheet>
</file>

<file path=xl/worksheets/sheet40.xml><?xml version="1.0" encoding="utf-8"?>
<worksheet xmlns="http://schemas.openxmlformats.org/spreadsheetml/2006/main" xmlns:r="http://schemas.openxmlformats.org/officeDocument/2006/relationships">
  <dimension ref="A1:I22"/>
  <sheetViews>
    <sheetView topLeftCell="A10"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256</v>
      </c>
      <c r="B3" s="58"/>
      <c r="C3" s="58"/>
      <c r="D3" s="58"/>
      <c r="E3" s="58"/>
      <c r="F3" s="58"/>
      <c r="G3" s="3"/>
      <c r="H3" s="3"/>
    </row>
    <row r="4" spans="1:9">
      <c r="A4" s="4" t="s">
        <v>3</v>
      </c>
      <c r="B4" s="4" t="s">
        <v>4</v>
      </c>
      <c r="C4" s="5" t="s">
        <v>45</v>
      </c>
      <c r="D4" s="5" t="s">
        <v>6</v>
      </c>
      <c r="E4" s="5" t="s">
        <v>7</v>
      </c>
      <c r="F4" s="5" t="s">
        <v>8</v>
      </c>
    </row>
    <row r="5" spans="1:9" ht="25.5">
      <c r="A5" s="12">
        <v>1</v>
      </c>
      <c r="B5" s="12" t="s">
        <v>46</v>
      </c>
      <c r="C5" s="12">
        <v>2</v>
      </c>
      <c r="D5" s="12" t="s">
        <v>10</v>
      </c>
      <c r="E5" s="12">
        <v>243.77</v>
      </c>
      <c r="F5" s="12">
        <f t="shared" ref="F5:F15" si="0">E5*C5</f>
        <v>487.54</v>
      </c>
    </row>
    <row r="6" spans="1:9" ht="127.5">
      <c r="A6" s="12" t="s">
        <v>47</v>
      </c>
      <c r="B6" s="12" t="s">
        <v>15</v>
      </c>
      <c r="C6" s="12">
        <v>57.77</v>
      </c>
      <c r="D6" s="12" t="s">
        <v>13</v>
      </c>
      <c r="E6" s="12">
        <v>112.53</v>
      </c>
      <c r="F6" s="12">
        <f t="shared" si="0"/>
        <v>6500.8581000000004</v>
      </c>
    </row>
    <row r="7" spans="1:9" ht="102">
      <c r="A7" s="10" t="s">
        <v>48</v>
      </c>
      <c r="B7" s="13" t="s">
        <v>17</v>
      </c>
      <c r="C7" s="12">
        <v>14.02</v>
      </c>
      <c r="D7" s="12" t="s">
        <v>13</v>
      </c>
      <c r="E7" s="12">
        <v>228.47</v>
      </c>
      <c r="F7" s="9">
        <f t="shared" si="0"/>
        <v>3203.1493999999998</v>
      </c>
    </row>
    <row r="8" spans="1:9" ht="76.5">
      <c r="A8" s="10" t="s">
        <v>49</v>
      </c>
      <c r="B8" s="11" t="s">
        <v>19</v>
      </c>
      <c r="C8" s="12">
        <v>23.364999999999998</v>
      </c>
      <c r="D8" s="12" t="s">
        <v>13</v>
      </c>
      <c r="E8" s="12">
        <v>1191.77</v>
      </c>
      <c r="F8" s="9">
        <f t="shared" si="0"/>
        <v>27845.706049999997</v>
      </c>
    </row>
    <row r="9" spans="1:9" ht="69.75" customHeight="1">
      <c r="A9" s="10" t="s">
        <v>50</v>
      </c>
      <c r="B9" s="11" t="s">
        <v>51</v>
      </c>
      <c r="C9" s="12">
        <v>20.390999999999998</v>
      </c>
      <c r="D9" s="12" t="s">
        <v>13</v>
      </c>
      <c r="E9" s="12">
        <v>6543.32</v>
      </c>
      <c r="F9" s="9">
        <f t="shared" si="0"/>
        <v>133424.83811999997</v>
      </c>
    </row>
    <row r="10" spans="1:9">
      <c r="A10" s="10">
        <v>5</v>
      </c>
      <c r="B10" s="15" t="s">
        <v>32</v>
      </c>
      <c r="C10" s="12"/>
      <c r="D10" s="12"/>
      <c r="E10" s="12"/>
      <c r="F10" s="9"/>
    </row>
    <row r="11" spans="1:9" ht="15.75">
      <c r="A11" s="10" t="s">
        <v>33</v>
      </c>
      <c r="B11" s="11" t="s">
        <v>52</v>
      </c>
      <c r="C11" s="12">
        <v>8.76</v>
      </c>
      <c r="D11" s="12" t="s">
        <v>13</v>
      </c>
      <c r="E11" s="12">
        <v>710.13</v>
      </c>
      <c r="F11" s="9">
        <f t="shared" si="0"/>
        <v>6220.7388000000001</v>
      </c>
    </row>
    <row r="12" spans="1:9" ht="15.75">
      <c r="A12" s="10" t="s">
        <v>35</v>
      </c>
      <c r="B12" s="11" t="s">
        <v>104</v>
      </c>
      <c r="C12" s="12">
        <v>14.01</v>
      </c>
      <c r="D12" s="12" t="s">
        <v>13</v>
      </c>
      <c r="E12" s="12">
        <v>431.75</v>
      </c>
      <c r="F12" s="9">
        <f t="shared" si="0"/>
        <v>6048.8175000000001</v>
      </c>
    </row>
    <row r="13" spans="1:9" ht="15.75">
      <c r="A13" s="10" t="s">
        <v>37</v>
      </c>
      <c r="B13" s="11" t="s">
        <v>116</v>
      </c>
      <c r="C13" s="12">
        <v>23.36</v>
      </c>
      <c r="D13" s="12" t="s">
        <v>13</v>
      </c>
      <c r="E13" s="12">
        <v>664.32</v>
      </c>
      <c r="F13" s="9">
        <f t="shared" si="0"/>
        <v>15518.515200000002</v>
      </c>
    </row>
    <row r="14" spans="1:9" ht="17.25" customHeight="1">
      <c r="A14" s="10" t="s">
        <v>39</v>
      </c>
      <c r="B14" s="11" t="s">
        <v>106</v>
      </c>
      <c r="C14" s="12">
        <v>17.5</v>
      </c>
      <c r="D14" s="12" t="s">
        <v>13</v>
      </c>
      <c r="E14" s="12">
        <v>391.29</v>
      </c>
      <c r="F14" s="9">
        <f t="shared" si="0"/>
        <v>6847.5750000000007</v>
      </c>
    </row>
    <row r="15" spans="1:9" ht="17.25" customHeight="1">
      <c r="A15" s="10" t="s">
        <v>56</v>
      </c>
      <c r="B15" s="11" t="s">
        <v>42</v>
      </c>
      <c r="C15" s="12">
        <v>57.77</v>
      </c>
      <c r="D15" s="12" t="s">
        <v>13</v>
      </c>
      <c r="E15" s="12">
        <v>167.7</v>
      </c>
      <c r="F15" s="9">
        <f t="shared" si="0"/>
        <v>9688.0290000000005</v>
      </c>
    </row>
    <row r="16" spans="1:9" s="21" customFormat="1" ht="23.25" customHeight="1">
      <c r="A16" s="17"/>
      <c r="B16" s="18"/>
      <c r="C16" s="59"/>
      <c r="D16" s="59"/>
      <c r="E16" s="60"/>
      <c r="F16" s="20">
        <f>SUM(F5:F15)</f>
        <v>215785.76716999998</v>
      </c>
    </row>
    <row r="17" spans="1:6" s="21" customFormat="1" ht="23.25" customHeight="1">
      <c r="A17" s="25"/>
      <c r="B17" s="26"/>
      <c r="C17" s="27"/>
      <c r="D17" s="27"/>
      <c r="E17" s="27"/>
      <c r="F17" s="28"/>
    </row>
    <row r="18" spans="1:6" ht="62.25" customHeight="1">
      <c r="B18" s="56" t="s">
        <v>57</v>
      </c>
      <c r="C18" s="56"/>
      <c r="D18" s="56"/>
      <c r="E18" s="56"/>
      <c r="F18" s="56"/>
    </row>
    <row r="19" spans="1:6">
      <c r="E19" s="24"/>
    </row>
    <row r="22" spans="1:6" ht="15.75" customHeight="1"/>
  </sheetData>
  <mergeCells count="5">
    <mergeCell ref="A1:F1"/>
    <mergeCell ref="A2:F2"/>
    <mergeCell ref="A3:F3"/>
    <mergeCell ref="C16:E16"/>
    <mergeCell ref="B18:F18"/>
  </mergeCells>
  <pageMargins left="0.26" right="0.15" top="0.75" bottom="0.47" header="0.3" footer="0.3"/>
  <pageSetup paperSize="9" orientation="portrait" verticalDpi="0" r:id="rId1"/>
</worksheet>
</file>

<file path=xl/worksheets/sheet41.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9.25" customHeight="1">
      <c r="A3" s="54" t="s">
        <v>235</v>
      </c>
      <c r="B3" s="58"/>
      <c r="C3" s="58"/>
      <c r="D3" s="58"/>
      <c r="E3" s="58"/>
      <c r="F3" s="58"/>
      <c r="G3" s="3"/>
      <c r="H3" s="3"/>
    </row>
    <row r="4" spans="1:9">
      <c r="A4" s="4" t="s">
        <v>3</v>
      </c>
      <c r="B4" s="4" t="s">
        <v>4</v>
      </c>
      <c r="C4" s="5" t="s">
        <v>45</v>
      </c>
      <c r="D4" s="5" t="s">
        <v>6</v>
      </c>
      <c r="E4" s="5" t="s">
        <v>7</v>
      </c>
      <c r="F4" s="5" t="s">
        <v>8</v>
      </c>
    </row>
    <row r="5" spans="1:9" ht="127.5">
      <c r="A5" s="10" t="s">
        <v>47</v>
      </c>
      <c r="B5" s="11" t="s">
        <v>15</v>
      </c>
      <c r="C5" s="12">
        <v>135.08000000000001</v>
      </c>
      <c r="D5" s="12" t="s">
        <v>13</v>
      </c>
      <c r="E5" s="12">
        <v>112.53</v>
      </c>
      <c r="F5" s="9">
        <f t="shared" ref="F5:F14" si="0">E5*C5</f>
        <v>15200.552400000002</v>
      </c>
    </row>
    <row r="6" spans="1:9" ht="102">
      <c r="A6" s="10" t="s">
        <v>48</v>
      </c>
      <c r="B6" s="13" t="s">
        <v>17</v>
      </c>
      <c r="C6" s="12">
        <v>33.770000000000003</v>
      </c>
      <c r="D6" s="12" t="s">
        <v>13</v>
      </c>
      <c r="E6" s="12">
        <v>228.47</v>
      </c>
      <c r="F6" s="9">
        <f t="shared" si="0"/>
        <v>7715.4319000000005</v>
      </c>
    </row>
    <row r="7" spans="1:9" ht="76.5">
      <c r="A7" s="10" t="s">
        <v>49</v>
      </c>
      <c r="B7" s="11" t="s">
        <v>19</v>
      </c>
      <c r="C7" s="12">
        <v>56.28</v>
      </c>
      <c r="D7" s="12" t="s">
        <v>13</v>
      </c>
      <c r="E7" s="12">
        <v>1191.77</v>
      </c>
      <c r="F7" s="9">
        <f t="shared" si="0"/>
        <v>67072.815600000002</v>
      </c>
    </row>
    <row r="8" spans="1:9" ht="114" customHeight="1">
      <c r="A8" s="10" t="s">
        <v>50</v>
      </c>
      <c r="B8" s="11" t="s">
        <v>103</v>
      </c>
      <c r="C8" s="12">
        <v>67.540000000000006</v>
      </c>
      <c r="D8" s="12" t="s">
        <v>13</v>
      </c>
      <c r="E8" s="12">
        <v>6543.32</v>
      </c>
      <c r="F8" s="9">
        <f t="shared" si="0"/>
        <v>441935.83280000003</v>
      </c>
    </row>
    <row r="9" spans="1:9">
      <c r="A9" s="10">
        <v>5</v>
      </c>
      <c r="B9" s="15" t="s">
        <v>32</v>
      </c>
      <c r="C9" s="12"/>
      <c r="D9" s="12"/>
      <c r="E9" s="12"/>
      <c r="F9" s="9"/>
    </row>
    <row r="10" spans="1:9" ht="15.75">
      <c r="A10" s="10" t="s">
        <v>33</v>
      </c>
      <c r="B10" s="11" t="s">
        <v>52</v>
      </c>
      <c r="C10" s="12">
        <v>29.04</v>
      </c>
      <c r="D10" s="12" t="s">
        <v>13</v>
      </c>
      <c r="E10" s="12">
        <v>710.13</v>
      </c>
      <c r="F10" s="9">
        <f t="shared" si="0"/>
        <v>20622.175199999998</v>
      </c>
    </row>
    <row r="11" spans="1:9" ht="15.75">
      <c r="A11" s="10" t="s">
        <v>35</v>
      </c>
      <c r="B11" s="11" t="s">
        <v>104</v>
      </c>
      <c r="C11" s="12">
        <v>33.770000000000003</v>
      </c>
      <c r="D11" s="12" t="s">
        <v>13</v>
      </c>
      <c r="E11" s="12">
        <v>431.75</v>
      </c>
      <c r="F11" s="9">
        <f t="shared" si="0"/>
        <v>14580.197500000002</v>
      </c>
    </row>
    <row r="12" spans="1:9" ht="15.75">
      <c r="A12" s="10" t="s">
        <v>37</v>
      </c>
      <c r="B12" s="11" t="s">
        <v>116</v>
      </c>
      <c r="C12" s="12">
        <v>56.28</v>
      </c>
      <c r="D12" s="12" t="s">
        <v>13</v>
      </c>
      <c r="E12" s="12">
        <v>664.32</v>
      </c>
      <c r="F12" s="9">
        <f t="shared" si="0"/>
        <v>37387.929600000003</v>
      </c>
    </row>
    <row r="13" spans="1:9" ht="17.25" customHeight="1">
      <c r="A13" s="10" t="s">
        <v>39</v>
      </c>
      <c r="B13" s="11" t="s">
        <v>117</v>
      </c>
      <c r="C13" s="12">
        <v>58.08</v>
      </c>
      <c r="D13" s="12" t="s">
        <v>13</v>
      </c>
      <c r="E13" s="12">
        <v>391.29</v>
      </c>
      <c r="F13" s="9">
        <f t="shared" si="0"/>
        <v>22726.123200000002</v>
      </c>
    </row>
    <row r="14" spans="1:9" ht="17.25" customHeight="1">
      <c r="A14" s="10" t="s">
        <v>56</v>
      </c>
      <c r="B14" s="11" t="s">
        <v>42</v>
      </c>
      <c r="C14" s="12">
        <v>135.08000000000001</v>
      </c>
      <c r="D14" s="12" t="s">
        <v>13</v>
      </c>
      <c r="E14" s="12">
        <v>167.7</v>
      </c>
      <c r="F14" s="9">
        <f t="shared" si="0"/>
        <v>22652.916000000001</v>
      </c>
    </row>
    <row r="15" spans="1:9" s="21" customFormat="1" ht="23.25" customHeight="1">
      <c r="A15" s="17"/>
      <c r="B15" s="18"/>
      <c r="C15" s="59"/>
      <c r="D15" s="59"/>
      <c r="E15" s="60"/>
      <c r="F15" s="20">
        <f>SUM(F5:F14)</f>
        <v>649893.97420000017</v>
      </c>
    </row>
    <row r="16" spans="1:9" s="21" customFormat="1" ht="23.25" customHeight="1">
      <c r="A16" s="25"/>
      <c r="B16" s="26"/>
      <c r="C16" s="27"/>
      <c r="D16" s="27"/>
      <c r="E16" s="27"/>
      <c r="F16" s="28"/>
    </row>
    <row r="17" spans="2:6" ht="62.25" customHeight="1">
      <c r="B17" s="56" t="s">
        <v>202</v>
      </c>
      <c r="C17" s="56"/>
      <c r="D17" s="56"/>
      <c r="E17" s="56"/>
      <c r="F17" s="56"/>
    </row>
    <row r="18" spans="2:6">
      <c r="E18" s="24"/>
    </row>
    <row r="21" spans="2:6" ht="15.75" customHeight="1"/>
  </sheetData>
  <mergeCells count="5">
    <mergeCell ref="A1:F1"/>
    <mergeCell ref="A2:F2"/>
    <mergeCell ref="A3:F3"/>
    <mergeCell ref="C15:E15"/>
    <mergeCell ref="B17:F17"/>
  </mergeCells>
  <pageMargins left="0.34" right="0.15" top="0.75" bottom="0.75" header="0.3" footer="0.3"/>
  <pageSetup paperSize="9" orientation="portrait" verticalDpi="0" r:id="rId1"/>
</worksheet>
</file>

<file path=xl/worksheets/sheet42.xml><?xml version="1.0" encoding="utf-8"?>
<worksheet xmlns="http://schemas.openxmlformats.org/spreadsheetml/2006/main" xmlns:r="http://schemas.openxmlformats.org/officeDocument/2006/relationships">
  <dimension ref="A1:N21"/>
  <sheetViews>
    <sheetView workbookViewId="0">
      <selection activeCell="I17" sqref="I17"/>
    </sheetView>
  </sheetViews>
  <sheetFormatPr defaultRowHeight="15"/>
  <cols>
    <col min="1" max="1" width="7.7109375" customWidth="1"/>
    <col min="2" max="2" width="45.140625" customWidth="1"/>
    <col min="3" max="8" width="10.28515625" hidden="1" customWidth="1"/>
    <col min="9" max="9" width="10.28515625" customWidth="1"/>
    <col min="10" max="11" width="11.5703125" customWidth="1"/>
    <col min="12" max="12" width="12.140625" customWidth="1"/>
  </cols>
  <sheetData>
    <row r="1" spans="1:14" ht="18.75">
      <c r="A1" s="50" t="s">
        <v>0</v>
      </c>
      <c r="B1" s="51"/>
      <c r="C1" s="51"/>
      <c r="D1" s="51"/>
      <c r="E1" s="51"/>
      <c r="F1" s="51"/>
      <c r="G1" s="51"/>
      <c r="H1" s="51"/>
      <c r="I1" s="51"/>
      <c r="J1" s="51"/>
      <c r="K1" s="51"/>
      <c r="L1" s="51"/>
      <c r="M1" s="2"/>
      <c r="N1" s="2"/>
    </row>
    <row r="2" spans="1:14" ht="18.75">
      <c r="A2" s="52" t="s">
        <v>1</v>
      </c>
      <c r="B2" s="53"/>
      <c r="C2" s="53"/>
      <c r="D2" s="53"/>
      <c r="E2" s="53"/>
      <c r="F2" s="53"/>
      <c r="G2" s="53"/>
      <c r="H2" s="53"/>
      <c r="I2" s="53"/>
      <c r="J2" s="53"/>
      <c r="K2" s="53"/>
      <c r="L2" s="53"/>
      <c r="M2" s="2"/>
      <c r="N2" s="2"/>
    </row>
    <row r="3" spans="1:14" ht="19.5" customHeight="1">
      <c r="A3" s="54" t="s">
        <v>58</v>
      </c>
      <c r="B3" s="54"/>
      <c r="C3" s="54"/>
      <c r="D3" s="54"/>
      <c r="E3" s="54"/>
      <c r="F3" s="54"/>
      <c r="G3" s="54"/>
      <c r="H3" s="54"/>
      <c r="I3" s="54"/>
      <c r="J3" s="54"/>
      <c r="K3" s="54"/>
      <c r="L3" s="54"/>
      <c r="M3" s="29"/>
      <c r="N3" s="29"/>
    </row>
    <row r="4" spans="1:14">
      <c r="A4" s="4" t="s">
        <v>3</v>
      </c>
      <c r="B4" s="4" t="s">
        <v>4</v>
      </c>
      <c r="C4" s="4" t="s">
        <v>45</v>
      </c>
      <c r="D4" s="4"/>
      <c r="E4" s="4">
        <v>1</v>
      </c>
      <c r="F4" s="4">
        <v>2</v>
      </c>
      <c r="G4" s="4"/>
      <c r="H4" s="4"/>
      <c r="I4" s="4" t="s">
        <v>59</v>
      </c>
      <c r="J4" s="4" t="s">
        <v>60</v>
      </c>
      <c r="K4" s="4" t="s">
        <v>61</v>
      </c>
      <c r="L4" s="4" t="s">
        <v>62</v>
      </c>
    </row>
    <row r="5" spans="1:14" ht="25.5">
      <c r="A5" s="6">
        <v>1</v>
      </c>
      <c r="B5" s="7" t="s">
        <v>63</v>
      </c>
      <c r="C5" s="9">
        <v>5</v>
      </c>
      <c r="D5" s="9">
        <v>4</v>
      </c>
      <c r="E5" s="9">
        <v>5</v>
      </c>
      <c r="F5" s="9">
        <v>2</v>
      </c>
      <c r="G5" s="9">
        <v>4.47</v>
      </c>
      <c r="H5" s="9">
        <v>8</v>
      </c>
      <c r="I5" s="9">
        <v>36</v>
      </c>
      <c r="J5" s="8" t="s">
        <v>10</v>
      </c>
      <c r="K5" s="8">
        <v>243.77</v>
      </c>
      <c r="L5" s="9">
        <f>K5*I5</f>
        <v>8775.7200000000012</v>
      </c>
    </row>
    <row r="6" spans="1:14" ht="114.75">
      <c r="A6" s="10" t="s">
        <v>64</v>
      </c>
      <c r="B6" s="11" t="s">
        <v>15</v>
      </c>
      <c r="C6" s="9">
        <v>34.159999999999997</v>
      </c>
      <c r="D6" s="9">
        <v>29.31</v>
      </c>
      <c r="E6" s="9">
        <v>9.07</v>
      </c>
      <c r="F6" s="9">
        <v>5.75</v>
      </c>
      <c r="G6" s="9">
        <v>4.47</v>
      </c>
      <c r="H6" s="9">
        <v>21.24</v>
      </c>
      <c r="I6" s="9">
        <f t="shared" ref="I6:I17" si="0">H6*G6</f>
        <v>94.942799999999991</v>
      </c>
      <c r="J6" s="12" t="s">
        <v>13</v>
      </c>
      <c r="K6" s="12">
        <v>112.53</v>
      </c>
      <c r="L6" s="9">
        <f t="shared" ref="L6:L17" si="1">K6*I6</f>
        <v>10683.913283999998</v>
      </c>
    </row>
    <row r="7" spans="1:14" ht="89.25">
      <c r="A7" s="10" t="s">
        <v>65</v>
      </c>
      <c r="B7" s="13" t="s">
        <v>17</v>
      </c>
      <c r="C7" s="9">
        <v>12.75</v>
      </c>
      <c r="D7" s="9">
        <v>10.63</v>
      </c>
      <c r="E7" s="9">
        <v>0.56999999999999995</v>
      </c>
      <c r="F7" s="9">
        <v>0.46</v>
      </c>
      <c r="G7" s="9">
        <v>4.47</v>
      </c>
      <c r="H7" s="9">
        <v>2.12</v>
      </c>
      <c r="I7" s="9">
        <f t="shared" si="0"/>
        <v>9.4763999999999999</v>
      </c>
      <c r="J7" s="12" t="s">
        <v>13</v>
      </c>
      <c r="K7" s="12">
        <v>228.47</v>
      </c>
      <c r="L7" s="9">
        <f t="shared" si="1"/>
        <v>2165.073108</v>
      </c>
    </row>
    <row r="8" spans="1:14" ht="63.75">
      <c r="A8" s="10" t="s">
        <v>66</v>
      </c>
      <c r="B8" s="11" t="s">
        <v>19</v>
      </c>
      <c r="C8" s="9">
        <v>21.42</v>
      </c>
      <c r="D8" s="9">
        <v>17.850000000000001</v>
      </c>
      <c r="E8" s="9">
        <v>0.96</v>
      </c>
      <c r="F8" s="9">
        <v>0.77</v>
      </c>
      <c r="G8" s="9">
        <v>4.47</v>
      </c>
      <c r="H8" s="9">
        <v>3.54</v>
      </c>
      <c r="I8" s="9">
        <f t="shared" si="0"/>
        <v>15.823799999999999</v>
      </c>
      <c r="J8" s="12" t="s">
        <v>13</v>
      </c>
      <c r="K8" s="12">
        <v>1191.77</v>
      </c>
      <c r="L8" s="9">
        <f t="shared" si="1"/>
        <v>18858.330125999997</v>
      </c>
    </row>
    <row r="9" spans="1:14" ht="102">
      <c r="A9" s="10" t="s">
        <v>67</v>
      </c>
      <c r="B9" s="11" t="s">
        <v>68</v>
      </c>
      <c r="C9" s="9"/>
      <c r="D9" s="9">
        <v>15</v>
      </c>
      <c r="E9" s="9">
        <v>3.9</v>
      </c>
      <c r="F9" s="9">
        <v>2.7</v>
      </c>
      <c r="G9" s="9">
        <v>4.47</v>
      </c>
      <c r="H9" s="9">
        <v>2.91</v>
      </c>
      <c r="I9" s="9">
        <f t="shared" si="0"/>
        <v>13.0077</v>
      </c>
      <c r="J9" s="12" t="s">
        <v>13</v>
      </c>
      <c r="K9" s="12">
        <v>5913.66</v>
      </c>
      <c r="L9" s="9">
        <f t="shared" si="1"/>
        <v>76923.115181999994</v>
      </c>
    </row>
    <row r="10" spans="1:14" ht="89.25">
      <c r="A10" s="10" t="s">
        <v>69</v>
      </c>
      <c r="B10" s="11" t="s">
        <v>23</v>
      </c>
      <c r="C10" s="9"/>
      <c r="D10" s="9"/>
      <c r="E10" s="9"/>
      <c r="F10" s="9"/>
      <c r="G10" s="9">
        <v>4.47</v>
      </c>
      <c r="H10" s="9">
        <v>6.29</v>
      </c>
      <c r="I10" s="9">
        <f t="shared" si="0"/>
        <v>28.116299999999999</v>
      </c>
      <c r="J10" s="12" t="s">
        <v>13</v>
      </c>
      <c r="K10" s="12">
        <v>2788.17</v>
      </c>
      <c r="L10" s="9">
        <f t="shared" si="1"/>
        <v>78393.024170999997</v>
      </c>
    </row>
    <row r="11" spans="1:14" ht="63.75">
      <c r="A11" s="30" t="s">
        <v>70</v>
      </c>
      <c r="B11" s="11" t="s">
        <v>71</v>
      </c>
      <c r="C11" s="9">
        <v>91.15</v>
      </c>
      <c r="D11" s="12" t="s">
        <v>26</v>
      </c>
      <c r="E11" s="12">
        <v>259.29000000000002</v>
      </c>
      <c r="F11" s="9">
        <f t="shared" ref="F11" si="2">E11*C11</f>
        <v>23634.283500000005</v>
      </c>
      <c r="G11" s="9">
        <v>4.47</v>
      </c>
      <c r="H11" s="9">
        <v>51.12</v>
      </c>
      <c r="I11" s="9">
        <f t="shared" si="0"/>
        <v>228.50639999999999</v>
      </c>
      <c r="J11" s="12" t="s">
        <v>26</v>
      </c>
      <c r="K11" s="12">
        <v>259.29000000000002</v>
      </c>
      <c r="L11" s="9">
        <f t="shared" si="1"/>
        <v>59249.424456000001</v>
      </c>
    </row>
    <row r="12" spans="1:14" ht="18.75">
      <c r="A12" s="10">
        <v>8</v>
      </c>
      <c r="B12" s="31" t="s">
        <v>72</v>
      </c>
      <c r="C12" s="9"/>
      <c r="D12" s="9"/>
      <c r="E12" s="9"/>
      <c r="F12" s="9"/>
      <c r="G12" s="9"/>
      <c r="H12" s="9"/>
      <c r="I12" s="9"/>
      <c r="J12" s="12"/>
      <c r="K12" s="12"/>
      <c r="L12" s="9"/>
    </row>
    <row r="13" spans="1:14" ht="15.75" customHeight="1">
      <c r="A13" s="10" t="s">
        <v>33</v>
      </c>
      <c r="B13" s="11" t="s">
        <v>73</v>
      </c>
      <c r="C13" s="9">
        <v>12.75</v>
      </c>
      <c r="D13" s="9">
        <v>10.63</v>
      </c>
      <c r="E13" s="9">
        <v>0.56999999999999995</v>
      </c>
      <c r="F13" s="9">
        <v>0.46</v>
      </c>
      <c r="G13" s="9">
        <v>4.47</v>
      </c>
      <c r="H13" s="9">
        <v>2.12</v>
      </c>
      <c r="I13" s="9">
        <f t="shared" si="0"/>
        <v>9.4763999999999999</v>
      </c>
      <c r="J13" s="12" t="s">
        <v>13</v>
      </c>
      <c r="K13" s="12">
        <v>431.75</v>
      </c>
      <c r="L13" s="9">
        <f t="shared" si="1"/>
        <v>4091.4357</v>
      </c>
    </row>
    <row r="14" spans="1:14" ht="15.75" customHeight="1">
      <c r="A14" s="10" t="s">
        <v>35</v>
      </c>
      <c r="B14" s="11" t="s">
        <v>74</v>
      </c>
      <c r="C14" s="9">
        <v>29.16</v>
      </c>
      <c r="D14" s="9">
        <v>33.58</v>
      </c>
      <c r="E14" s="9">
        <v>2.3199999999999998</v>
      </c>
      <c r="F14" s="9">
        <v>1.7</v>
      </c>
      <c r="G14" s="9">
        <v>4.47</v>
      </c>
      <c r="H14" s="9">
        <v>5.33</v>
      </c>
      <c r="I14" s="9">
        <f t="shared" si="0"/>
        <v>23.825099999999999</v>
      </c>
      <c r="J14" s="12" t="s">
        <v>13</v>
      </c>
      <c r="K14" s="12">
        <v>710.13</v>
      </c>
      <c r="L14" s="9">
        <f t="shared" si="1"/>
        <v>16918.918263</v>
      </c>
    </row>
    <row r="15" spans="1:14" ht="15.75" customHeight="1">
      <c r="A15" s="10" t="s">
        <v>37</v>
      </c>
      <c r="B15" s="11" t="s">
        <v>75</v>
      </c>
      <c r="C15" s="9">
        <v>21.42</v>
      </c>
      <c r="D15" s="9">
        <v>56.1</v>
      </c>
      <c r="E15" s="9">
        <v>1</v>
      </c>
      <c r="F15" s="9">
        <v>0.8</v>
      </c>
      <c r="G15" s="9">
        <v>4.47</v>
      </c>
      <c r="H15" s="9">
        <v>9.83</v>
      </c>
      <c r="I15" s="9">
        <f t="shared" si="0"/>
        <v>43.940100000000001</v>
      </c>
      <c r="J15" s="12" t="s">
        <v>13</v>
      </c>
      <c r="K15" s="12">
        <v>664.32</v>
      </c>
      <c r="L15" s="9">
        <f t="shared" si="1"/>
        <v>29190.287232000002</v>
      </c>
    </row>
    <row r="16" spans="1:14" ht="15.75">
      <c r="A16" s="10" t="s">
        <v>39</v>
      </c>
      <c r="B16" s="11" t="s">
        <v>76</v>
      </c>
      <c r="C16" s="9">
        <v>58.32</v>
      </c>
      <c r="D16" s="9">
        <v>31.72</v>
      </c>
      <c r="E16" s="9">
        <v>4.6399999999999997</v>
      </c>
      <c r="F16" s="9">
        <v>3.4</v>
      </c>
      <c r="G16" s="9">
        <v>4.47</v>
      </c>
      <c r="H16" s="9">
        <v>2.62</v>
      </c>
      <c r="I16" s="9">
        <f t="shared" si="0"/>
        <v>11.711399999999999</v>
      </c>
      <c r="J16" s="12" t="s">
        <v>13</v>
      </c>
      <c r="K16" s="12">
        <v>421.75</v>
      </c>
      <c r="L16" s="9">
        <f t="shared" si="1"/>
        <v>4939.2829499999998</v>
      </c>
    </row>
    <row r="17" spans="1:12" ht="15.75">
      <c r="A17" s="10" t="s">
        <v>41</v>
      </c>
      <c r="B17" s="11" t="s">
        <v>42</v>
      </c>
      <c r="C17" s="9">
        <v>34.159999999999997</v>
      </c>
      <c r="D17" s="9">
        <v>46.3</v>
      </c>
      <c r="E17" s="9">
        <v>9.07</v>
      </c>
      <c r="F17" s="9">
        <v>5.75</v>
      </c>
      <c r="G17" s="9">
        <v>4.47</v>
      </c>
      <c r="H17" s="9">
        <v>21.24</v>
      </c>
      <c r="I17" s="9">
        <f t="shared" si="0"/>
        <v>94.942799999999991</v>
      </c>
      <c r="J17" s="12" t="s">
        <v>13</v>
      </c>
      <c r="K17" s="12">
        <v>167.71</v>
      </c>
      <c r="L17" s="9">
        <f t="shared" si="1"/>
        <v>15922.856988</v>
      </c>
    </row>
    <row r="18" spans="1:12">
      <c r="A18" s="32"/>
      <c r="B18" s="55"/>
      <c r="C18" s="55"/>
      <c r="D18" s="55"/>
      <c r="E18" s="55"/>
      <c r="F18" s="55"/>
      <c r="G18" s="55"/>
      <c r="H18" s="55"/>
      <c r="I18" s="55"/>
      <c r="J18" s="55"/>
      <c r="K18" s="55"/>
      <c r="L18" s="33">
        <f>SUM(L5:L17)</f>
        <v>326111.38146000006</v>
      </c>
    </row>
    <row r="19" spans="1:12">
      <c r="A19" s="21"/>
      <c r="B19" s="34"/>
      <c r="C19" s="34"/>
      <c r="D19" s="34"/>
      <c r="E19" s="34"/>
      <c r="F19" s="34"/>
      <c r="G19" s="34"/>
      <c r="H19" s="34"/>
      <c r="I19" s="34"/>
      <c r="J19" s="34"/>
      <c r="K19" s="34"/>
      <c r="L19" s="35"/>
    </row>
    <row r="20" spans="1:12">
      <c r="A20" s="21"/>
      <c r="B20" s="34"/>
      <c r="C20" s="34"/>
      <c r="D20" s="34"/>
      <c r="E20" s="34"/>
      <c r="F20" s="34"/>
      <c r="G20" s="34"/>
      <c r="H20" s="34"/>
      <c r="I20" s="34"/>
      <c r="J20" s="34"/>
      <c r="K20" s="34"/>
      <c r="L20" s="35"/>
    </row>
    <row r="21" spans="1:12" ht="50.25" customHeight="1">
      <c r="B21" s="56" t="s">
        <v>77</v>
      </c>
      <c r="C21" s="56"/>
      <c r="D21" s="56"/>
      <c r="E21" s="56"/>
      <c r="F21" s="56"/>
      <c r="G21" s="56"/>
      <c r="H21" s="56"/>
      <c r="I21" s="56"/>
      <c r="J21" s="56"/>
      <c r="K21" s="56"/>
      <c r="L21" s="56"/>
    </row>
  </sheetData>
  <mergeCells count="5">
    <mergeCell ref="A1:L1"/>
    <mergeCell ref="A2:L2"/>
    <mergeCell ref="A3:L3"/>
    <mergeCell ref="B18:K18"/>
    <mergeCell ref="B21:L21"/>
  </mergeCells>
  <pageMargins left="0.16" right="0.15" top="0.43" bottom="0.18" header="0.3" footer="0.16"/>
  <pageSetup paperSize="9" orientation="portrait" verticalDpi="0" r:id="rId1"/>
</worksheet>
</file>

<file path=xl/worksheets/sheet43.xml><?xml version="1.0" encoding="utf-8"?>
<worksheet xmlns="http://schemas.openxmlformats.org/spreadsheetml/2006/main" xmlns:r="http://schemas.openxmlformats.org/officeDocument/2006/relationships">
  <dimension ref="A1:H19"/>
  <sheetViews>
    <sheetView topLeftCell="A10"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7.75" customHeight="1">
      <c r="A3" s="54" t="s">
        <v>278</v>
      </c>
      <c r="B3" s="54"/>
      <c r="C3" s="54"/>
      <c r="D3" s="54"/>
      <c r="E3" s="54"/>
      <c r="F3" s="54"/>
      <c r="G3" s="29"/>
      <c r="H3" s="29"/>
    </row>
    <row r="4" spans="1:8">
      <c r="A4" s="4" t="s">
        <v>3</v>
      </c>
      <c r="B4" s="4" t="s">
        <v>4</v>
      </c>
      <c r="C4" s="4" t="s">
        <v>45</v>
      </c>
      <c r="D4" s="4" t="s">
        <v>60</v>
      </c>
      <c r="E4" s="4" t="s">
        <v>61</v>
      </c>
      <c r="F4" s="4" t="s">
        <v>62</v>
      </c>
    </row>
    <row r="5" spans="1:8" ht="25.5">
      <c r="A5" s="6">
        <v>1</v>
      </c>
      <c r="B5" s="7" t="s">
        <v>63</v>
      </c>
      <c r="C5" s="9">
        <v>6</v>
      </c>
      <c r="D5" s="8" t="s">
        <v>10</v>
      </c>
      <c r="E5" s="8">
        <v>243.77</v>
      </c>
      <c r="F5" s="9">
        <f>C5*E5</f>
        <v>1462.6200000000001</v>
      </c>
    </row>
    <row r="6" spans="1:8" ht="114.75">
      <c r="A6" s="10" t="s">
        <v>64</v>
      </c>
      <c r="B6" s="11" t="s">
        <v>15</v>
      </c>
      <c r="C6" s="12">
        <v>232.22</v>
      </c>
      <c r="D6" s="12" t="s">
        <v>13</v>
      </c>
      <c r="E6" s="12">
        <v>112.53</v>
      </c>
      <c r="F6" s="9">
        <f t="shared" ref="F6:F15" si="0">C6*E6</f>
        <v>26131.7166</v>
      </c>
    </row>
    <row r="7" spans="1:8" ht="89.25">
      <c r="A7" s="10" t="s">
        <v>65</v>
      </c>
      <c r="B7" s="13" t="s">
        <v>17</v>
      </c>
      <c r="C7" s="12">
        <v>55.22</v>
      </c>
      <c r="D7" s="12" t="s">
        <v>13</v>
      </c>
      <c r="E7" s="12">
        <v>228.47</v>
      </c>
      <c r="F7" s="9">
        <f t="shared" si="0"/>
        <v>12616.1134</v>
      </c>
    </row>
    <row r="8" spans="1:8" ht="63.75">
      <c r="A8" s="10" t="s">
        <v>66</v>
      </c>
      <c r="B8" s="11" t="s">
        <v>19</v>
      </c>
      <c r="C8" s="12">
        <v>92.04</v>
      </c>
      <c r="D8" s="12" t="s">
        <v>13</v>
      </c>
      <c r="E8" s="12">
        <v>1191.77</v>
      </c>
      <c r="F8" s="9">
        <f t="shared" si="0"/>
        <v>109690.5108</v>
      </c>
    </row>
    <row r="9" spans="1:8" ht="102">
      <c r="A9" s="10" t="s">
        <v>102</v>
      </c>
      <c r="B9" s="11" t="s">
        <v>279</v>
      </c>
      <c r="C9" s="12">
        <v>84.96</v>
      </c>
      <c r="D9" s="12" t="s">
        <v>13</v>
      </c>
      <c r="E9" s="12">
        <v>6543.32</v>
      </c>
      <c r="F9" s="9">
        <f t="shared" si="0"/>
        <v>555920.46719999996</v>
      </c>
    </row>
    <row r="10" spans="1:8" ht="18.75">
      <c r="A10" s="10">
        <v>6</v>
      </c>
      <c r="B10" s="31" t="s">
        <v>72</v>
      </c>
      <c r="C10" s="12"/>
      <c r="D10" s="12"/>
      <c r="E10" s="12"/>
      <c r="F10" s="9"/>
    </row>
    <row r="11" spans="1:8" ht="15.75">
      <c r="A11" s="10" t="s">
        <v>33</v>
      </c>
      <c r="B11" s="11" t="s">
        <v>280</v>
      </c>
      <c r="C11" s="12">
        <v>55.22</v>
      </c>
      <c r="D11" s="12" t="s">
        <v>13</v>
      </c>
      <c r="E11" s="12">
        <v>431.75</v>
      </c>
      <c r="F11" s="9">
        <f t="shared" ref="F11" si="1">C11*E11</f>
        <v>23841.235000000001</v>
      </c>
    </row>
    <row r="12" spans="1:8" ht="15.75" customHeight="1">
      <c r="A12" s="10" t="s">
        <v>35</v>
      </c>
      <c r="B12" s="11" t="s">
        <v>74</v>
      </c>
      <c r="C12" s="12">
        <v>36.53</v>
      </c>
      <c r="D12" s="12" t="s">
        <v>13</v>
      </c>
      <c r="E12" s="12">
        <v>710.13</v>
      </c>
      <c r="F12" s="9">
        <f t="shared" si="0"/>
        <v>25941.048900000002</v>
      </c>
    </row>
    <row r="13" spans="1:8" ht="15.75">
      <c r="A13" s="10" t="s">
        <v>37</v>
      </c>
      <c r="B13" s="11" t="s">
        <v>220</v>
      </c>
      <c r="C13" s="12">
        <v>92.04</v>
      </c>
      <c r="D13" s="12" t="s">
        <v>13</v>
      </c>
      <c r="E13" s="12">
        <v>664.32</v>
      </c>
      <c r="F13" s="9">
        <f t="shared" si="0"/>
        <v>61144.012800000011</v>
      </c>
    </row>
    <row r="14" spans="1:8" ht="15.75">
      <c r="A14" s="10" t="s">
        <v>39</v>
      </c>
      <c r="B14" s="11" t="s">
        <v>76</v>
      </c>
      <c r="C14" s="12">
        <v>73.06</v>
      </c>
      <c r="D14" s="12" t="s">
        <v>13</v>
      </c>
      <c r="E14" s="12">
        <v>391.29</v>
      </c>
      <c r="F14" s="9">
        <f t="shared" si="0"/>
        <v>28587.647400000002</v>
      </c>
    </row>
    <row r="15" spans="1:8" ht="15.75">
      <c r="A15" s="10" t="s">
        <v>41</v>
      </c>
      <c r="B15" s="11" t="s">
        <v>42</v>
      </c>
      <c r="C15" s="12">
        <v>232.02</v>
      </c>
      <c r="D15" s="12" t="s">
        <v>13</v>
      </c>
      <c r="E15" s="12">
        <v>167.71</v>
      </c>
      <c r="F15" s="9">
        <f t="shared" si="0"/>
        <v>38912.074200000003</v>
      </c>
    </row>
    <row r="16" spans="1:8">
      <c r="A16" s="36"/>
      <c r="B16" s="61" t="s">
        <v>221</v>
      </c>
      <c r="C16" s="61"/>
      <c r="D16" s="61"/>
      <c r="E16" s="61"/>
      <c r="F16" s="33">
        <f>SUM(F5:F15)</f>
        <v>884247.44630000007</v>
      </c>
    </row>
    <row r="19" spans="2:6" ht="50.25" customHeight="1">
      <c r="B19" s="56" t="s">
        <v>157</v>
      </c>
      <c r="C19" s="56"/>
      <c r="D19" s="56"/>
      <c r="E19" s="56"/>
      <c r="F19" s="56"/>
    </row>
  </sheetData>
  <mergeCells count="5">
    <mergeCell ref="A1:F1"/>
    <mergeCell ref="A2:F2"/>
    <mergeCell ref="A3:F3"/>
    <mergeCell ref="B16:E16"/>
    <mergeCell ref="B19:F19"/>
  </mergeCells>
  <pageMargins left="0.26" right="0.16" top="0.75" bottom="0.75" header="0.3" footer="0.3"/>
  <pageSetup paperSize="9" orientation="portrait" verticalDpi="0" r:id="rId1"/>
</worksheet>
</file>

<file path=xl/worksheets/sheet44.xml><?xml version="1.0" encoding="utf-8"?>
<worksheet xmlns="http://schemas.openxmlformats.org/spreadsheetml/2006/main" xmlns:r="http://schemas.openxmlformats.org/officeDocument/2006/relationships">
  <dimension ref="A1:J23"/>
  <sheetViews>
    <sheetView topLeftCell="A13" workbookViewId="0">
      <selection activeCell="H20" sqref="H20"/>
    </sheetView>
  </sheetViews>
  <sheetFormatPr defaultRowHeight="15"/>
  <cols>
    <col min="1" max="1" width="7.7109375" customWidth="1"/>
    <col min="2" max="2" width="45.140625" customWidth="1"/>
    <col min="3" max="3" width="9.42578125" hidden="1" customWidth="1"/>
    <col min="4" max="4" width="10.28515625" hidden="1" customWidth="1"/>
    <col min="5" max="5" width="10.28515625" customWidth="1"/>
    <col min="6" max="7" width="11.5703125" customWidth="1"/>
    <col min="8" max="8" width="12.140625" customWidth="1"/>
  </cols>
  <sheetData>
    <row r="1" spans="1:10" ht="18.75">
      <c r="A1" s="50" t="s">
        <v>0</v>
      </c>
      <c r="B1" s="51"/>
      <c r="C1" s="51"/>
      <c r="D1" s="51"/>
      <c r="E1" s="51"/>
      <c r="F1" s="51"/>
      <c r="G1" s="51"/>
      <c r="H1" s="51"/>
      <c r="I1" s="2"/>
      <c r="J1" s="2"/>
    </row>
    <row r="2" spans="1:10" ht="18.75">
      <c r="A2" s="52" t="s">
        <v>1</v>
      </c>
      <c r="B2" s="53"/>
      <c r="C2" s="53"/>
      <c r="D2" s="53"/>
      <c r="E2" s="53"/>
      <c r="F2" s="53"/>
      <c r="G2" s="53"/>
      <c r="H2" s="53"/>
      <c r="I2" s="2"/>
      <c r="J2" s="2"/>
    </row>
    <row r="3" spans="1:10" ht="33.75" customHeight="1">
      <c r="A3" s="54" t="s">
        <v>294</v>
      </c>
      <c r="B3" s="54"/>
      <c r="C3" s="54"/>
      <c r="D3" s="54"/>
      <c r="E3" s="54"/>
      <c r="F3" s="54"/>
      <c r="G3" s="54"/>
      <c r="H3" s="54"/>
      <c r="I3" s="29"/>
      <c r="J3" s="29"/>
    </row>
    <row r="4" spans="1:10">
      <c r="A4" s="4" t="s">
        <v>3</v>
      </c>
      <c r="B4" s="4" t="s">
        <v>4</v>
      </c>
      <c r="C4" s="4"/>
      <c r="E4" s="4" t="s">
        <v>45</v>
      </c>
      <c r="F4" s="4" t="s">
        <v>60</v>
      </c>
      <c r="G4" s="4" t="s">
        <v>61</v>
      </c>
      <c r="H4" s="4" t="s">
        <v>62</v>
      </c>
    </row>
    <row r="5" spans="1:10" ht="25.5">
      <c r="A5" s="6">
        <v>1</v>
      </c>
      <c r="B5" s="7" t="s">
        <v>63</v>
      </c>
      <c r="C5" s="8">
        <v>7</v>
      </c>
      <c r="D5" s="9">
        <v>1</v>
      </c>
      <c r="E5" s="9">
        <f>D5*C5</f>
        <v>7</v>
      </c>
      <c r="F5" s="8" t="s">
        <v>10</v>
      </c>
      <c r="G5" s="8">
        <v>243.77</v>
      </c>
      <c r="H5" s="9">
        <f>G5*E5</f>
        <v>1706.39</v>
      </c>
    </row>
    <row r="6" spans="1:10" ht="114.75">
      <c r="A6" s="10" t="s">
        <v>64</v>
      </c>
      <c r="B6" s="11" t="s">
        <v>15</v>
      </c>
      <c r="C6" s="8">
        <v>7</v>
      </c>
      <c r="D6" s="12">
        <v>29.73</v>
      </c>
      <c r="E6" s="9">
        <f t="shared" ref="E6:E19" si="0">D6*C6</f>
        <v>208.11</v>
      </c>
      <c r="F6" s="12" t="s">
        <v>13</v>
      </c>
      <c r="G6" s="12">
        <v>112.53</v>
      </c>
      <c r="H6" s="9">
        <f t="shared" ref="H6:H19" si="1">G6*E6</f>
        <v>23418.618300000002</v>
      </c>
    </row>
    <row r="7" spans="1:10" ht="89.25">
      <c r="A7" s="10" t="s">
        <v>65</v>
      </c>
      <c r="B7" s="13" t="s">
        <v>17</v>
      </c>
      <c r="C7" s="8">
        <v>7</v>
      </c>
      <c r="D7" s="12">
        <v>2.48</v>
      </c>
      <c r="E7" s="9">
        <f t="shared" si="0"/>
        <v>17.36</v>
      </c>
      <c r="F7" s="12" t="s">
        <v>13</v>
      </c>
      <c r="G7" s="12">
        <v>228.47</v>
      </c>
      <c r="H7" s="9">
        <f t="shared" si="1"/>
        <v>3966.2392</v>
      </c>
    </row>
    <row r="8" spans="1:10" ht="63.75">
      <c r="A8" s="10" t="s">
        <v>66</v>
      </c>
      <c r="B8" s="11" t="s">
        <v>19</v>
      </c>
      <c r="C8" s="8">
        <v>7</v>
      </c>
      <c r="D8" s="12">
        <v>4.13</v>
      </c>
      <c r="E8" s="9">
        <f t="shared" si="0"/>
        <v>28.91</v>
      </c>
      <c r="F8" s="12" t="s">
        <v>13</v>
      </c>
      <c r="G8" s="12">
        <v>1191.77</v>
      </c>
      <c r="H8" s="9">
        <f t="shared" si="1"/>
        <v>34454.070699999997</v>
      </c>
    </row>
    <row r="9" spans="1:10" ht="102">
      <c r="A9" s="10" t="s">
        <v>67</v>
      </c>
      <c r="B9" s="11" t="s">
        <v>68</v>
      </c>
      <c r="C9" s="8">
        <v>7</v>
      </c>
      <c r="D9" s="12">
        <v>3.26</v>
      </c>
      <c r="E9" s="9">
        <f t="shared" si="0"/>
        <v>22.82</v>
      </c>
      <c r="F9" s="12" t="s">
        <v>13</v>
      </c>
      <c r="G9" s="12">
        <v>5913.66</v>
      </c>
      <c r="H9" s="9">
        <f t="shared" si="1"/>
        <v>134949.7212</v>
      </c>
    </row>
    <row r="10" spans="1:10" ht="89.25">
      <c r="A10" s="10" t="s">
        <v>69</v>
      </c>
      <c r="B10" s="11" t="s">
        <v>251</v>
      </c>
      <c r="C10" s="8">
        <v>7</v>
      </c>
      <c r="D10" s="12">
        <v>8.65</v>
      </c>
      <c r="E10" s="9">
        <f t="shared" si="0"/>
        <v>60.550000000000004</v>
      </c>
      <c r="F10" s="12" t="s">
        <v>13</v>
      </c>
      <c r="G10" s="12">
        <v>2788.17</v>
      </c>
      <c r="H10" s="9">
        <f t="shared" si="1"/>
        <v>168823.69350000002</v>
      </c>
    </row>
    <row r="11" spans="1:10" ht="63.75">
      <c r="A11" s="30" t="s">
        <v>70</v>
      </c>
      <c r="B11" s="11" t="s">
        <v>71</v>
      </c>
      <c r="C11" s="8">
        <v>7</v>
      </c>
      <c r="D11" s="12">
        <v>65.05</v>
      </c>
      <c r="E11" s="9">
        <f t="shared" si="0"/>
        <v>455.34999999999997</v>
      </c>
      <c r="F11" s="12" t="s">
        <v>26</v>
      </c>
      <c r="G11" s="12">
        <v>259.29000000000002</v>
      </c>
      <c r="H11" s="9">
        <f t="shared" si="1"/>
        <v>118067.7015</v>
      </c>
    </row>
    <row r="12" spans="1:10" ht="38.25">
      <c r="A12" s="30" t="s">
        <v>193</v>
      </c>
      <c r="B12" s="11" t="s">
        <v>295</v>
      </c>
      <c r="C12" s="8">
        <v>7</v>
      </c>
      <c r="D12" s="12">
        <v>0.79200000000000004</v>
      </c>
      <c r="E12" s="9">
        <f t="shared" si="0"/>
        <v>5.5440000000000005</v>
      </c>
      <c r="F12" s="12" t="s">
        <v>13</v>
      </c>
      <c r="G12" s="12">
        <v>6543.32</v>
      </c>
      <c r="H12" s="9">
        <f t="shared" si="1"/>
        <v>36276.166080000003</v>
      </c>
    </row>
    <row r="13" spans="1:10" ht="89.25">
      <c r="A13" s="30" t="s">
        <v>215</v>
      </c>
      <c r="B13" s="11" t="s">
        <v>30</v>
      </c>
      <c r="C13" s="8">
        <v>7</v>
      </c>
      <c r="D13" s="12">
        <v>8.6800000000000002E-2</v>
      </c>
      <c r="E13" s="9">
        <f t="shared" si="0"/>
        <v>0.60760000000000003</v>
      </c>
      <c r="F13" s="12" t="s">
        <v>31</v>
      </c>
      <c r="G13" s="12">
        <v>53433.91</v>
      </c>
      <c r="H13" s="9">
        <f t="shared" si="1"/>
        <v>32466.443716000005</v>
      </c>
    </row>
    <row r="14" spans="1:10" ht="18.75">
      <c r="A14" s="10">
        <v>10</v>
      </c>
      <c r="B14" s="31" t="s">
        <v>72</v>
      </c>
      <c r="C14" s="8"/>
      <c r="D14" s="12"/>
      <c r="E14" s="9"/>
      <c r="F14" s="12"/>
      <c r="G14" s="12"/>
      <c r="H14" s="9"/>
    </row>
    <row r="15" spans="1:10" ht="15.75" customHeight="1">
      <c r="A15" s="10" t="s">
        <v>33</v>
      </c>
      <c r="B15" s="11" t="s">
        <v>73</v>
      </c>
      <c r="C15" s="8">
        <v>7</v>
      </c>
      <c r="D15" s="12">
        <v>2.48</v>
      </c>
      <c r="E15" s="9">
        <f t="shared" si="0"/>
        <v>17.36</v>
      </c>
      <c r="F15" s="12" t="s">
        <v>13</v>
      </c>
      <c r="G15" s="12">
        <v>431.75</v>
      </c>
      <c r="H15" s="9">
        <f t="shared" si="1"/>
        <v>7495.1799999999994</v>
      </c>
    </row>
    <row r="16" spans="1:10" ht="15.75" customHeight="1">
      <c r="A16" s="10" t="s">
        <v>37</v>
      </c>
      <c r="B16" s="11" t="s">
        <v>74</v>
      </c>
      <c r="C16" s="8">
        <v>7</v>
      </c>
      <c r="D16" s="12">
        <v>7.16</v>
      </c>
      <c r="E16" s="9">
        <f t="shared" si="0"/>
        <v>50.120000000000005</v>
      </c>
      <c r="F16" s="12" t="s">
        <v>13</v>
      </c>
      <c r="G16" s="12">
        <v>710.13</v>
      </c>
      <c r="H16" s="9">
        <f t="shared" si="1"/>
        <v>35591.715600000003</v>
      </c>
    </row>
    <row r="17" spans="1:8" ht="15.75">
      <c r="A17" s="10" t="s">
        <v>39</v>
      </c>
      <c r="B17" s="11" t="s">
        <v>220</v>
      </c>
      <c r="C17" s="8">
        <v>7</v>
      </c>
      <c r="D17" s="12">
        <v>12.78</v>
      </c>
      <c r="E17" s="9">
        <f t="shared" si="0"/>
        <v>89.46</v>
      </c>
      <c r="F17" s="12" t="s">
        <v>13</v>
      </c>
      <c r="G17" s="12">
        <v>664.32</v>
      </c>
      <c r="H17" s="9">
        <f t="shared" si="1"/>
        <v>59430.067199999998</v>
      </c>
    </row>
    <row r="18" spans="1:8" ht="15.75">
      <c r="A18" s="10" t="s">
        <v>41</v>
      </c>
      <c r="B18" s="11" t="s">
        <v>76</v>
      </c>
      <c r="C18" s="8">
        <v>7</v>
      </c>
      <c r="D18" s="12">
        <v>3.61</v>
      </c>
      <c r="E18" s="9">
        <f t="shared" si="0"/>
        <v>25.27</v>
      </c>
      <c r="F18" s="12" t="s">
        <v>13</v>
      </c>
      <c r="G18" s="12">
        <v>391.29</v>
      </c>
      <c r="H18" s="9">
        <f t="shared" si="1"/>
        <v>9887.8983000000007</v>
      </c>
    </row>
    <row r="19" spans="1:8" ht="15.75">
      <c r="A19" s="10" t="s">
        <v>233</v>
      </c>
      <c r="B19" s="11" t="s">
        <v>42</v>
      </c>
      <c r="C19" s="8">
        <v>7</v>
      </c>
      <c r="D19" s="12">
        <v>29.73</v>
      </c>
      <c r="E19" s="9">
        <f t="shared" si="0"/>
        <v>208.11</v>
      </c>
      <c r="F19" s="12" t="s">
        <v>13</v>
      </c>
      <c r="G19" s="12">
        <v>167.71</v>
      </c>
      <c r="H19" s="9">
        <f t="shared" si="1"/>
        <v>34902.128100000002</v>
      </c>
    </row>
    <row r="20" spans="1:8">
      <c r="A20" s="36"/>
      <c r="B20" s="61" t="s">
        <v>221</v>
      </c>
      <c r="C20" s="61"/>
      <c r="D20" s="61"/>
      <c r="E20" s="61"/>
      <c r="F20" s="61"/>
      <c r="G20" s="61"/>
      <c r="H20" s="33">
        <f>SUM(H5:H19)</f>
        <v>701436.03339600004</v>
      </c>
    </row>
    <row r="23" spans="1:8" ht="50.25" customHeight="1">
      <c r="B23" s="56" t="s">
        <v>43</v>
      </c>
      <c r="C23" s="56"/>
      <c r="D23" s="56"/>
      <c r="E23" s="56"/>
      <c r="F23" s="56"/>
      <c r="G23" s="56"/>
      <c r="H23" s="56"/>
    </row>
  </sheetData>
  <mergeCells count="5">
    <mergeCell ref="B20:G20"/>
    <mergeCell ref="B23:H23"/>
    <mergeCell ref="A1:H1"/>
    <mergeCell ref="A2:H2"/>
    <mergeCell ref="A3:H3"/>
  </mergeCells>
  <pageMargins left="0.26" right="0.24" top="0.75" bottom="0.75" header="0.3" footer="0.3"/>
  <pageSetup paperSize="9" orientation="portrait" verticalDpi="0" r:id="rId1"/>
</worksheet>
</file>

<file path=xl/worksheets/sheet45.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7.75" customHeight="1">
      <c r="A3" s="54" t="s">
        <v>311</v>
      </c>
      <c r="B3" s="54"/>
      <c r="C3" s="54"/>
      <c r="D3" s="54"/>
      <c r="E3" s="54"/>
      <c r="F3" s="54"/>
      <c r="G3" s="29"/>
      <c r="H3" s="29"/>
    </row>
    <row r="4" spans="1:8">
      <c r="A4" s="4" t="s">
        <v>3</v>
      </c>
      <c r="B4" s="4" t="s">
        <v>4</v>
      </c>
      <c r="C4" s="4" t="s">
        <v>45</v>
      </c>
      <c r="D4" s="4" t="s">
        <v>60</v>
      </c>
      <c r="E4" s="4" t="s">
        <v>61</v>
      </c>
      <c r="F4" s="4" t="s">
        <v>62</v>
      </c>
    </row>
    <row r="5" spans="1:8" ht="25.5">
      <c r="A5" s="6">
        <v>1</v>
      </c>
      <c r="B5" s="7" t="s">
        <v>63</v>
      </c>
      <c r="C5" s="9">
        <v>3</v>
      </c>
      <c r="D5" s="8" t="s">
        <v>10</v>
      </c>
      <c r="E5" s="8">
        <v>243.77</v>
      </c>
      <c r="F5" s="9">
        <f>C5*E5</f>
        <v>731.31000000000006</v>
      </c>
    </row>
    <row r="6" spans="1:8" ht="114.75">
      <c r="A6" s="10" t="s">
        <v>64</v>
      </c>
      <c r="B6" s="11" t="s">
        <v>15</v>
      </c>
      <c r="C6" s="12">
        <v>89.87</v>
      </c>
      <c r="D6" s="12" t="s">
        <v>13</v>
      </c>
      <c r="E6" s="12">
        <v>112.53</v>
      </c>
      <c r="F6" s="9">
        <f t="shared" ref="F6:F15" si="0">C6*E6</f>
        <v>10113.071100000001</v>
      </c>
    </row>
    <row r="7" spans="1:8" ht="89.25">
      <c r="A7" s="10" t="s">
        <v>65</v>
      </c>
      <c r="B7" s="13" t="s">
        <v>17</v>
      </c>
      <c r="C7" s="12">
        <v>21.8</v>
      </c>
      <c r="D7" s="12" t="s">
        <v>13</v>
      </c>
      <c r="E7" s="12">
        <v>228.47</v>
      </c>
      <c r="F7" s="9">
        <f t="shared" si="0"/>
        <v>4980.6459999999997</v>
      </c>
    </row>
    <row r="8" spans="1:8" ht="63.75">
      <c r="A8" s="10" t="s">
        <v>66</v>
      </c>
      <c r="B8" s="11" t="s">
        <v>19</v>
      </c>
      <c r="C8" s="12">
        <v>36.340000000000003</v>
      </c>
      <c r="D8" s="12" t="s">
        <v>13</v>
      </c>
      <c r="E8" s="12">
        <v>1191.77</v>
      </c>
      <c r="F8" s="9">
        <f t="shared" si="0"/>
        <v>43308.921800000004</v>
      </c>
    </row>
    <row r="9" spans="1:8" ht="102">
      <c r="A9" s="10" t="s">
        <v>102</v>
      </c>
      <c r="B9" s="11" t="s">
        <v>279</v>
      </c>
      <c r="C9" s="12">
        <v>31.71</v>
      </c>
      <c r="D9" s="12" t="s">
        <v>13</v>
      </c>
      <c r="E9" s="12">
        <v>6543.32</v>
      </c>
      <c r="F9" s="9">
        <f t="shared" si="0"/>
        <v>207488.67720000001</v>
      </c>
    </row>
    <row r="10" spans="1:8" ht="18.75">
      <c r="A10" s="10">
        <v>6</v>
      </c>
      <c r="B10" s="31" t="s">
        <v>72</v>
      </c>
      <c r="C10" s="12"/>
      <c r="D10" s="12"/>
      <c r="E10" s="12"/>
      <c r="F10" s="9"/>
    </row>
    <row r="11" spans="1:8" ht="15.75">
      <c r="A11" s="10" t="s">
        <v>33</v>
      </c>
      <c r="B11" s="11" t="s">
        <v>280</v>
      </c>
      <c r="C11" s="12">
        <v>21.8</v>
      </c>
      <c r="D11" s="12" t="s">
        <v>13</v>
      </c>
      <c r="E11" s="12">
        <v>431.75</v>
      </c>
      <c r="F11" s="9">
        <f t="shared" ref="F11" si="1">C11*E11</f>
        <v>9412.15</v>
      </c>
    </row>
    <row r="12" spans="1:8" ht="15.75" customHeight="1">
      <c r="A12" s="10" t="s">
        <v>35</v>
      </c>
      <c r="B12" s="11" t="s">
        <v>74</v>
      </c>
      <c r="C12" s="12">
        <v>13.6</v>
      </c>
      <c r="D12" s="12" t="s">
        <v>13</v>
      </c>
      <c r="E12" s="12">
        <v>710.13</v>
      </c>
      <c r="F12" s="9">
        <f t="shared" si="0"/>
        <v>9657.768</v>
      </c>
    </row>
    <row r="13" spans="1:8" ht="15.75">
      <c r="A13" s="10" t="s">
        <v>37</v>
      </c>
      <c r="B13" s="11" t="s">
        <v>220</v>
      </c>
      <c r="C13" s="12">
        <v>36.340000000000003</v>
      </c>
      <c r="D13" s="12" t="s">
        <v>13</v>
      </c>
      <c r="E13" s="12">
        <v>664.32</v>
      </c>
      <c r="F13" s="9">
        <f t="shared" si="0"/>
        <v>24141.388800000004</v>
      </c>
    </row>
    <row r="14" spans="1:8" ht="15.75">
      <c r="A14" s="10" t="s">
        <v>39</v>
      </c>
      <c r="B14" s="11" t="s">
        <v>76</v>
      </c>
      <c r="C14" s="12">
        <v>27.2</v>
      </c>
      <c r="D14" s="12" t="s">
        <v>13</v>
      </c>
      <c r="E14" s="12">
        <v>391.29</v>
      </c>
      <c r="F14" s="9">
        <f t="shared" si="0"/>
        <v>10643.088</v>
      </c>
    </row>
    <row r="15" spans="1:8" ht="15.75">
      <c r="A15" s="10" t="s">
        <v>41</v>
      </c>
      <c r="B15" s="11" t="s">
        <v>42</v>
      </c>
      <c r="C15" s="12">
        <v>89.87</v>
      </c>
      <c r="D15" s="12" t="s">
        <v>13</v>
      </c>
      <c r="E15" s="12">
        <v>167.71</v>
      </c>
      <c r="F15" s="9">
        <f t="shared" si="0"/>
        <v>15072.097700000002</v>
      </c>
    </row>
    <row r="16" spans="1:8">
      <c r="A16" s="36"/>
      <c r="B16" s="61" t="s">
        <v>221</v>
      </c>
      <c r="C16" s="61"/>
      <c r="D16" s="61"/>
      <c r="E16" s="61"/>
      <c r="F16" s="33">
        <f>SUM(F5:F15)</f>
        <v>335549.11859999999</v>
      </c>
    </row>
    <row r="19" spans="2:6" ht="50.25" customHeight="1">
      <c r="B19" s="56" t="s">
        <v>43</v>
      </c>
      <c r="C19" s="56"/>
      <c r="D19" s="56"/>
      <c r="E19" s="56"/>
      <c r="F19" s="56"/>
    </row>
  </sheetData>
  <mergeCells count="5">
    <mergeCell ref="A1:F1"/>
    <mergeCell ref="A2:F2"/>
    <mergeCell ref="A3:F3"/>
    <mergeCell ref="B16:E16"/>
    <mergeCell ref="B19:F19"/>
  </mergeCells>
  <pageMargins left="0.3" right="0.15" top="0.75" bottom="0.75" header="0.3" footer="0.3"/>
  <pageSetup paperSize="9" orientation="portrait" verticalDpi="0" r:id="rId1"/>
</worksheet>
</file>

<file path=xl/worksheets/sheet46.xml><?xml version="1.0" encoding="utf-8"?>
<worksheet xmlns="http://schemas.openxmlformats.org/spreadsheetml/2006/main" xmlns:r="http://schemas.openxmlformats.org/officeDocument/2006/relationships">
  <dimension ref="A1:J23"/>
  <sheetViews>
    <sheetView workbookViewId="0">
      <selection activeCell="A3" sqref="A3:H3"/>
    </sheetView>
  </sheetViews>
  <sheetFormatPr defaultRowHeight="15"/>
  <cols>
    <col min="1" max="1" width="7.7109375" customWidth="1"/>
    <col min="2" max="2" width="45.140625" customWidth="1"/>
    <col min="3" max="3" width="9.28515625" hidden="1" customWidth="1"/>
    <col min="4" max="4" width="10.28515625" hidden="1" customWidth="1"/>
    <col min="5" max="5" width="10.28515625" customWidth="1"/>
    <col min="6" max="7" width="11.5703125" customWidth="1"/>
    <col min="8" max="8" width="12.140625" customWidth="1"/>
  </cols>
  <sheetData>
    <row r="1" spans="1:10" ht="18.75">
      <c r="A1" s="50" t="s">
        <v>0</v>
      </c>
      <c r="B1" s="51"/>
      <c r="C1" s="51"/>
      <c r="D1" s="51"/>
      <c r="E1" s="51"/>
      <c r="F1" s="51"/>
      <c r="G1" s="51"/>
      <c r="H1" s="51"/>
      <c r="I1" s="2"/>
      <c r="J1" s="2"/>
    </row>
    <row r="2" spans="1:10" ht="18.75">
      <c r="A2" s="52" t="s">
        <v>1</v>
      </c>
      <c r="B2" s="53"/>
      <c r="C2" s="53"/>
      <c r="D2" s="53"/>
      <c r="E2" s="53"/>
      <c r="F2" s="53"/>
      <c r="G2" s="53"/>
      <c r="H2" s="53"/>
      <c r="I2" s="2"/>
      <c r="J2" s="2"/>
    </row>
    <row r="3" spans="1:10" ht="33.75" customHeight="1">
      <c r="A3" s="54" t="s">
        <v>308</v>
      </c>
      <c r="B3" s="54"/>
      <c r="C3" s="54"/>
      <c r="D3" s="54"/>
      <c r="E3" s="54"/>
      <c r="F3" s="54"/>
      <c r="G3" s="54"/>
      <c r="H3" s="54"/>
      <c r="I3" s="29"/>
      <c r="J3" s="29"/>
    </row>
    <row r="4" spans="1:10">
      <c r="A4" s="4" t="s">
        <v>3</v>
      </c>
      <c r="B4" s="4" t="s">
        <v>4</v>
      </c>
      <c r="C4" s="4"/>
      <c r="E4" s="4" t="s">
        <v>45</v>
      </c>
      <c r="F4" s="4" t="s">
        <v>60</v>
      </c>
      <c r="G4" s="4" t="s">
        <v>61</v>
      </c>
      <c r="H4" s="4" t="s">
        <v>62</v>
      </c>
    </row>
    <row r="5" spans="1:10" ht="25.5">
      <c r="A5" s="6">
        <v>1</v>
      </c>
      <c r="B5" s="7" t="s">
        <v>63</v>
      </c>
      <c r="C5" s="8">
        <v>2.5</v>
      </c>
      <c r="D5" s="9">
        <v>1</v>
      </c>
      <c r="E5" s="9">
        <v>2</v>
      </c>
      <c r="F5" s="8" t="s">
        <v>10</v>
      </c>
      <c r="G5" s="8">
        <v>243.77</v>
      </c>
      <c r="H5" s="9">
        <f>G5*E5</f>
        <v>487.54</v>
      </c>
    </row>
    <row r="6" spans="1:10" ht="114.75">
      <c r="A6" s="10" t="s">
        <v>64</v>
      </c>
      <c r="B6" s="11" t="s">
        <v>15</v>
      </c>
      <c r="C6" s="8">
        <v>2.5</v>
      </c>
      <c r="D6" s="12">
        <v>29.73</v>
      </c>
      <c r="E6" s="12">
        <f>D6*C6</f>
        <v>74.325000000000003</v>
      </c>
      <c r="F6" s="12" t="s">
        <v>13</v>
      </c>
      <c r="G6" s="12">
        <v>112.53</v>
      </c>
      <c r="H6" s="9">
        <f t="shared" ref="H6:H19" si="0">G6*E6</f>
        <v>8363.7922500000004</v>
      </c>
    </row>
    <row r="7" spans="1:10" ht="89.25">
      <c r="A7" s="10" t="s">
        <v>65</v>
      </c>
      <c r="B7" s="13" t="s">
        <v>17</v>
      </c>
      <c r="C7" s="8">
        <v>2.5</v>
      </c>
      <c r="D7" s="12">
        <v>2.48</v>
      </c>
      <c r="E7" s="12">
        <f t="shared" ref="E7:E19" si="1">C7*D7</f>
        <v>6.2</v>
      </c>
      <c r="F7" s="12" t="s">
        <v>13</v>
      </c>
      <c r="G7" s="12">
        <v>228.47</v>
      </c>
      <c r="H7" s="9">
        <f t="shared" si="0"/>
        <v>1416.5140000000001</v>
      </c>
    </row>
    <row r="8" spans="1:10" ht="63.75">
      <c r="A8" s="10" t="s">
        <v>66</v>
      </c>
      <c r="B8" s="11" t="s">
        <v>19</v>
      </c>
      <c r="C8" s="8">
        <v>2.5</v>
      </c>
      <c r="D8" s="12">
        <v>4.13</v>
      </c>
      <c r="E8" s="12">
        <f t="shared" si="1"/>
        <v>10.324999999999999</v>
      </c>
      <c r="F8" s="12" t="s">
        <v>13</v>
      </c>
      <c r="G8" s="12">
        <v>1191.77</v>
      </c>
      <c r="H8" s="9">
        <f t="shared" si="0"/>
        <v>12305.025249999999</v>
      </c>
    </row>
    <row r="9" spans="1:10" ht="102">
      <c r="A9" s="10" t="s">
        <v>67</v>
      </c>
      <c r="B9" s="11" t="s">
        <v>68</v>
      </c>
      <c r="C9" s="8">
        <v>2.5</v>
      </c>
      <c r="D9" s="12">
        <v>3.26</v>
      </c>
      <c r="E9" s="12">
        <f t="shared" si="1"/>
        <v>8.1499999999999986</v>
      </c>
      <c r="F9" s="12" t="s">
        <v>13</v>
      </c>
      <c r="G9" s="12">
        <v>5913.66</v>
      </c>
      <c r="H9" s="9">
        <f t="shared" si="0"/>
        <v>48196.328999999991</v>
      </c>
    </row>
    <row r="10" spans="1:10" ht="89.25">
      <c r="A10" s="10" t="s">
        <v>69</v>
      </c>
      <c r="B10" s="11" t="s">
        <v>251</v>
      </c>
      <c r="C10" s="8">
        <v>2.5</v>
      </c>
      <c r="D10" s="12">
        <v>8.65</v>
      </c>
      <c r="E10" s="12">
        <f t="shared" si="1"/>
        <v>21.625</v>
      </c>
      <c r="F10" s="12" t="s">
        <v>13</v>
      </c>
      <c r="G10" s="12">
        <v>2788.17</v>
      </c>
      <c r="H10" s="9">
        <f t="shared" si="0"/>
        <v>60294.176250000004</v>
      </c>
    </row>
    <row r="11" spans="1:10" ht="63.75">
      <c r="A11" s="30" t="s">
        <v>70</v>
      </c>
      <c r="B11" s="11" t="s">
        <v>71</v>
      </c>
      <c r="C11" s="8">
        <v>2.5</v>
      </c>
      <c r="D11" s="12">
        <v>65.05</v>
      </c>
      <c r="E11" s="12">
        <f t="shared" si="1"/>
        <v>162.625</v>
      </c>
      <c r="F11" s="12" t="s">
        <v>26</v>
      </c>
      <c r="G11" s="12">
        <v>259.29000000000002</v>
      </c>
      <c r="H11" s="9">
        <f t="shared" si="0"/>
        <v>42167.036250000005</v>
      </c>
    </row>
    <row r="12" spans="1:10" ht="38.25">
      <c r="A12" s="30" t="s">
        <v>193</v>
      </c>
      <c r="B12" s="11" t="s">
        <v>295</v>
      </c>
      <c r="C12" s="8">
        <v>2.5</v>
      </c>
      <c r="D12" s="12">
        <v>0.79200000000000004</v>
      </c>
      <c r="E12" s="12">
        <f t="shared" si="1"/>
        <v>1.98</v>
      </c>
      <c r="F12" s="12" t="s">
        <v>13</v>
      </c>
      <c r="G12" s="12">
        <v>6543.32</v>
      </c>
      <c r="H12" s="9">
        <f t="shared" si="0"/>
        <v>12955.773599999999</v>
      </c>
    </row>
    <row r="13" spans="1:10" ht="89.25">
      <c r="A13" s="30" t="s">
        <v>215</v>
      </c>
      <c r="B13" s="11" t="s">
        <v>30</v>
      </c>
      <c r="C13" s="8">
        <v>2.5</v>
      </c>
      <c r="D13" s="12">
        <v>8.6800000000000002E-2</v>
      </c>
      <c r="E13" s="12">
        <f t="shared" si="1"/>
        <v>0.217</v>
      </c>
      <c r="F13" s="12" t="s">
        <v>31</v>
      </c>
      <c r="G13" s="12">
        <v>53433.91</v>
      </c>
      <c r="H13" s="9">
        <f t="shared" si="0"/>
        <v>11595.15847</v>
      </c>
    </row>
    <row r="14" spans="1:10" ht="18.75">
      <c r="A14" s="10">
        <v>10</v>
      </c>
      <c r="B14" s="31" t="s">
        <v>72</v>
      </c>
      <c r="C14" s="8"/>
      <c r="D14" s="12"/>
      <c r="E14" s="12"/>
      <c r="F14" s="12"/>
      <c r="G14" s="12"/>
      <c r="H14" s="9"/>
    </row>
    <row r="15" spans="1:10" ht="15.75" customHeight="1">
      <c r="A15" s="10" t="s">
        <v>33</v>
      </c>
      <c r="B15" s="11" t="s">
        <v>73</v>
      </c>
      <c r="C15" s="8">
        <v>2.5</v>
      </c>
      <c r="D15" s="12">
        <v>2.48</v>
      </c>
      <c r="E15" s="12">
        <f t="shared" si="1"/>
        <v>6.2</v>
      </c>
      <c r="F15" s="12" t="s">
        <v>13</v>
      </c>
      <c r="G15" s="12">
        <v>431.75</v>
      </c>
      <c r="H15" s="9">
        <f t="shared" si="0"/>
        <v>2676.85</v>
      </c>
    </row>
    <row r="16" spans="1:10" ht="15.75" customHeight="1">
      <c r="A16" s="10" t="s">
        <v>37</v>
      </c>
      <c r="B16" s="11" t="s">
        <v>74</v>
      </c>
      <c r="C16" s="8">
        <v>2.5</v>
      </c>
      <c r="D16" s="12">
        <v>7.16</v>
      </c>
      <c r="E16" s="12">
        <f t="shared" si="1"/>
        <v>17.899999999999999</v>
      </c>
      <c r="F16" s="12" t="s">
        <v>13</v>
      </c>
      <c r="G16" s="12">
        <v>710.13</v>
      </c>
      <c r="H16" s="9">
        <f t="shared" si="0"/>
        <v>12711.326999999999</v>
      </c>
    </row>
    <row r="17" spans="1:8" ht="15.75">
      <c r="A17" s="10" t="s">
        <v>39</v>
      </c>
      <c r="B17" s="11" t="s">
        <v>220</v>
      </c>
      <c r="C17" s="8">
        <v>2.5</v>
      </c>
      <c r="D17" s="12">
        <v>12.78</v>
      </c>
      <c r="E17" s="12">
        <f t="shared" si="1"/>
        <v>31.95</v>
      </c>
      <c r="F17" s="12" t="s">
        <v>13</v>
      </c>
      <c r="G17" s="12">
        <v>664.32</v>
      </c>
      <c r="H17" s="9">
        <f t="shared" si="0"/>
        <v>21225.024000000001</v>
      </c>
    </row>
    <row r="18" spans="1:8" ht="15.75">
      <c r="A18" s="10" t="s">
        <v>41</v>
      </c>
      <c r="B18" s="11" t="s">
        <v>76</v>
      </c>
      <c r="C18" s="8">
        <v>2.5</v>
      </c>
      <c r="D18" s="12">
        <v>3.61</v>
      </c>
      <c r="E18" s="12">
        <f t="shared" si="1"/>
        <v>9.0250000000000004</v>
      </c>
      <c r="F18" s="12" t="s">
        <v>13</v>
      </c>
      <c r="G18" s="12">
        <v>391.29</v>
      </c>
      <c r="H18" s="9">
        <f t="shared" si="0"/>
        <v>3531.3922500000003</v>
      </c>
    </row>
    <row r="19" spans="1:8" ht="15.75">
      <c r="A19" s="10" t="s">
        <v>233</v>
      </c>
      <c r="B19" s="11" t="s">
        <v>42</v>
      </c>
      <c r="C19" s="8">
        <v>2.5</v>
      </c>
      <c r="D19" s="12">
        <v>29.73</v>
      </c>
      <c r="E19" s="12">
        <f t="shared" si="1"/>
        <v>74.325000000000003</v>
      </c>
      <c r="F19" s="12" t="s">
        <v>13</v>
      </c>
      <c r="G19" s="12">
        <v>167.71</v>
      </c>
      <c r="H19" s="9">
        <f t="shared" si="0"/>
        <v>12465.045750000001</v>
      </c>
    </row>
    <row r="20" spans="1:8">
      <c r="A20" s="36"/>
      <c r="B20" s="61" t="s">
        <v>221</v>
      </c>
      <c r="C20" s="61"/>
      <c r="D20" s="61"/>
      <c r="E20" s="61"/>
      <c r="F20" s="61"/>
      <c r="G20" s="61"/>
      <c r="H20" s="33">
        <f>SUM(H5:H19)</f>
        <v>250390.98406999998</v>
      </c>
    </row>
    <row r="23" spans="1:8" ht="50.25" customHeight="1">
      <c r="B23" s="56" t="s">
        <v>43</v>
      </c>
      <c r="C23" s="56"/>
      <c r="D23" s="56"/>
      <c r="E23" s="56"/>
      <c r="F23" s="56"/>
      <c r="G23" s="56"/>
      <c r="H23" s="56"/>
    </row>
  </sheetData>
  <mergeCells count="5">
    <mergeCell ref="A1:H1"/>
    <mergeCell ref="A2:H2"/>
    <mergeCell ref="A3:H3"/>
    <mergeCell ref="B20:G20"/>
    <mergeCell ref="B23:H23"/>
  </mergeCells>
  <pageMargins left="0.28000000000000003" right="0.15" top="0.75" bottom="0.75" header="0.3" footer="0.3"/>
  <pageSetup paperSize="9" orientation="portrait" verticalDpi="0" r:id="rId1"/>
</worksheet>
</file>

<file path=xl/worksheets/sheet47.xml><?xml version="1.0" encoding="utf-8"?>
<worksheet xmlns="http://schemas.openxmlformats.org/spreadsheetml/2006/main" xmlns:r="http://schemas.openxmlformats.org/officeDocument/2006/relationships">
  <dimension ref="A1:J23"/>
  <sheetViews>
    <sheetView workbookViewId="0">
      <selection activeCell="A3" sqref="A3:H3"/>
    </sheetView>
  </sheetViews>
  <sheetFormatPr defaultRowHeight="15"/>
  <cols>
    <col min="1" max="1" width="7.7109375" customWidth="1"/>
    <col min="2" max="2" width="45.140625" customWidth="1"/>
    <col min="3" max="3" width="9.42578125" hidden="1" customWidth="1"/>
    <col min="4" max="4" width="10.28515625" hidden="1" customWidth="1"/>
    <col min="5" max="5" width="10.28515625" customWidth="1"/>
    <col min="6" max="7" width="11.5703125" customWidth="1"/>
    <col min="8" max="8" width="12.140625" customWidth="1"/>
  </cols>
  <sheetData>
    <row r="1" spans="1:10" ht="18.75">
      <c r="A1" s="50" t="s">
        <v>0</v>
      </c>
      <c r="B1" s="51"/>
      <c r="C1" s="51"/>
      <c r="D1" s="51"/>
      <c r="E1" s="51"/>
      <c r="F1" s="51"/>
      <c r="G1" s="51"/>
      <c r="H1" s="51"/>
      <c r="I1" s="2"/>
      <c r="J1" s="2"/>
    </row>
    <row r="2" spans="1:10" ht="18.75">
      <c r="A2" s="52" t="s">
        <v>1</v>
      </c>
      <c r="B2" s="53"/>
      <c r="C2" s="53"/>
      <c r="D2" s="53"/>
      <c r="E2" s="53"/>
      <c r="F2" s="53"/>
      <c r="G2" s="53"/>
      <c r="H2" s="53"/>
      <c r="I2" s="2"/>
      <c r="J2" s="2"/>
    </row>
    <row r="3" spans="1:10" ht="33.75" customHeight="1">
      <c r="A3" s="54" t="s">
        <v>309</v>
      </c>
      <c r="B3" s="54"/>
      <c r="C3" s="54"/>
      <c r="D3" s="54"/>
      <c r="E3" s="54"/>
      <c r="F3" s="54"/>
      <c r="G3" s="54"/>
      <c r="H3" s="54"/>
      <c r="I3" s="29"/>
      <c r="J3" s="29"/>
    </row>
    <row r="4" spans="1:10">
      <c r="A4" s="4" t="s">
        <v>3</v>
      </c>
      <c r="B4" s="4" t="s">
        <v>4</v>
      </c>
      <c r="C4" s="4"/>
      <c r="E4" s="4" t="s">
        <v>45</v>
      </c>
      <c r="F4" s="4" t="s">
        <v>60</v>
      </c>
      <c r="G4" s="4" t="s">
        <v>61</v>
      </c>
      <c r="H4" s="4" t="s">
        <v>62</v>
      </c>
    </row>
    <row r="5" spans="1:10" ht="25.5">
      <c r="A5" s="6">
        <v>1</v>
      </c>
      <c r="B5" s="7" t="s">
        <v>63</v>
      </c>
      <c r="C5" s="8">
        <v>6</v>
      </c>
      <c r="D5" s="9">
        <v>1</v>
      </c>
      <c r="E5" s="9">
        <f>D5*C5</f>
        <v>6</v>
      </c>
      <c r="F5" s="8" t="s">
        <v>10</v>
      </c>
      <c r="G5" s="8">
        <v>243.77</v>
      </c>
      <c r="H5" s="9">
        <f>G5*E5</f>
        <v>1462.6200000000001</v>
      </c>
    </row>
    <row r="6" spans="1:10" ht="114.75">
      <c r="A6" s="10" t="s">
        <v>64</v>
      </c>
      <c r="B6" s="11" t="s">
        <v>15</v>
      </c>
      <c r="C6" s="8">
        <v>6</v>
      </c>
      <c r="D6" s="12">
        <v>29.73</v>
      </c>
      <c r="E6" s="9">
        <f t="shared" ref="E6:E19" si="0">D6*C6</f>
        <v>178.38</v>
      </c>
      <c r="F6" s="12" t="s">
        <v>13</v>
      </c>
      <c r="G6" s="12">
        <v>112.53</v>
      </c>
      <c r="H6" s="9">
        <f t="shared" ref="H6:H19" si="1">G6*E6</f>
        <v>20073.1014</v>
      </c>
    </row>
    <row r="7" spans="1:10" ht="89.25">
      <c r="A7" s="10" t="s">
        <v>65</v>
      </c>
      <c r="B7" s="13" t="s">
        <v>17</v>
      </c>
      <c r="C7" s="8">
        <v>6</v>
      </c>
      <c r="D7" s="12">
        <v>2.48</v>
      </c>
      <c r="E7" s="9">
        <f t="shared" si="0"/>
        <v>14.879999999999999</v>
      </c>
      <c r="F7" s="12" t="s">
        <v>13</v>
      </c>
      <c r="G7" s="12">
        <v>228.47</v>
      </c>
      <c r="H7" s="9">
        <f t="shared" si="1"/>
        <v>3399.6335999999997</v>
      </c>
    </row>
    <row r="8" spans="1:10" ht="63.75">
      <c r="A8" s="10" t="s">
        <v>66</v>
      </c>
      <c r="B8" s="11" t="s">
        <v>19</v>
      </c>
      <c r="C8" s="8">
        <v>6</v>
      </c>
      <c r="D8" s="12">
        <v>4.13</v>
      </c>
      <c r="E8" s="9">
        <f t="shared" si="0"/>
        <v>24.78</v>
      </c>
      <c r="F8" s="12" t="s">
        <v>13</v>
      </c>
      <c r="G8" s="12">
        <v>1191.77</v>
      </c>
      <c r="H8" s="9">
        <f t="shared" si="1"/>
        <v>29532.060600000001</v>
      </c>
    </row>
    <row r="9" spans="1:10" ht="102">
      <c r="A9" s="10" t="s">
        <v>67</v>
      </c>
      <c r="B9" s="11" t="s">
        <v>68</v>
      </c>
      <c r="C9" s="8">
        <v>6</v>
      </c>
      <c r="D9" s="12">
        <v>3.26</v>
      </c>
      <c r="E9" s="9">
        <f t="shared" si="0"/>
        <v>19.559999999999999</v>
      </c>
      <c r="F9" s="12" t="s">
        <v>13</v>
      </c>
      <c r="G9" s="12">
        <v>5913.66</v>
      </c>
      <c r="H9" s="9">
        <f t="shared" si="1"/>
        <v>115671.18959999998</v>
      </c>
    </row>
    <row r="10" spans="1:10" ht="89.25">
      <c r="A10" s="10" t="s">
        <v>69</v>
      </c>
      <c r="B10" s="11" t="s">
        <v>251</v>
      </c>
      <c r="C10" s="8">
        <v>6</v>
      </c>
      <c r="D10" s="12">
        <v>8.65</v>
      </c>
      <c r="E10" s="9">
        <f t="shared" si="0"/>
        <v>51.900000000000006</v>
      </c>
      <c r="F10" s="12" t="s">
        <v>13</v>
      </c>
      <c r="G10" s="12">
        <v>2788.17</v>
      </c>
      <c r="H10" s="9">
        <f t="shared" si="1"/>
        <v>144706.02300000002</v>
      </c>
    </row>
    <row r="11" spans="1:10" ht="63.75">
      <c r="A11" s="30" t="s">
        <v>70</v>
      </c>
      <c r="B11" s="11" t="s">
        <v>71</v>
      </c>
      <c r="C11" s="8">
        <v>6</v>
      </c>
      <c r="D11" s="12">
        <v>65.05</v>
      </c>
      <c r="E11" s="9">
        <f t="shared" si="0"/>
        <v>390.29999999999995</v>
      </c>
      <c r="F11" s="12" t="s">
        <v>26</v>
      </c>
      <c r="G11" s="12">
        <v>259.29000000000002</v>
      </c>
      <c r="H11" s="9">
        <f t="shared" si="1"/>
        <v>101200.887</v>
      </c>
    </row>
    <row r="12" spans="1:10" ht="38.25">
      <c r="A12" s="30" t="s">
        <v>193</v>
      </c>
      <c r="B12" s="11" t="s">
        <v>295</v>
      </c>
      <c r="C12" s="8">
        <v>6</v>
      </c>
      <c r="D12" s="12">
        <v>0.79200000000000004</v>
      </c>
      <c r="E12" s="9">
        <f t="shared" si="0"/>
        <v>4.7520000000000007</v>
      </c>
      <c r="F12" s="12" t="s">
        <v>13</v>
      </c>
      <c r="G12" s="12">
        <v>6543.32</v>
      </c>
      <c r="H12" s="9">
        <f t="shared" si="1"/>
        <v>31093.856640000002</v>
      </c>
    </row>
    <row r="13" spans="1:10" ht="89.25">
      <c r="A13" s="30" t="s">
        <v>215</v>
      </c>
      <c r="B13" s="11" t="s">
        <v>30</v>
      </c>
      <c r="C13" s="8">
        <v>6</v>
      </c>
      <c r="D13" s="12">
        <v>8.6800000000000002E-2</v>
      </c>
      <c r="E13" s="9">
        <f t="shared" si="0"/>
        <v>0.52080000000000004</v>
      </c>
      <c r="F13" s="12" t="s">
        <v>31</v>
      </c>
      <c r="G13" s="12">
        <v>53433.91</v>
      </c>
      <c r="H13" s="9">
        <f t="shared" si="1"/>
        <v>27828.380328000003</v>
      </c>
    </row>
    <row r="14" spans="1:10" ht="18.75">
      <c r="A14" s="10">
        <v>10</v>
      </c>
      <c r="B14" s="31" t="s">
        <v>72</v>
      </c>
      <c r="C14" s="8"/>
      <c r="D14" s="12"/>
      <c r="E14" s="9"/>
      <c r="F14" s="12"/>
      <c r="G14" s="12"/>
      <c r="H14" s="9"/>
    </row>
    <row r="15" spans="1:10" ht="15.75" customHeight="1">
      <c r="A15" s="10" t="s">
        <v>33</v>
      </c>
      <c r="B15" s="11" t="s">
        <v>73</v>
      </c>
      <c r="C15" s="8">
        <v>6</v>
      </c>
      <c r="D15" s="12">
        <v>2.48</v>
      </c>
      <c r="E15" s="9">
        <f t="shared" si="0"/>
        <v>14.879999999999999</v>
      </c>
      <c r="F15" s="12" t="s">
        <v>13</v>
      </c>
      <c r="G15" s="12">
        <v>431.75</v>
      </c>
      <c r="H15" s="9">
        <f t="shared" si="1"/>
        <v>6424.44</v>
      </c>
    </row>
    <row r="16" spans="1:10" ht="15.75" customHeight="1">
      <c r="A16" s="10" t="s">
        <v>37</v>
      </c>
      <c r="B16" s="11" t="s">
        <v>74</v>
      </c>
      <c r="C16" s="8">
        <v>6</v>
      </c>
      <c r="D16" s="12">
        <v>7.16</v>
      </c>
      <c r="E16" s="9">
        <f t="shared" si="0"/>
        <v>42.96</v>
      </c>
      <c r="F16" s="12" t="s">
        <v>13</v>
      </c>
      <c r="G16" s="12">
        <v>710.13</v>
      </c>
      <c r="H16" s="9">
        <f t="shared" si="1"/>
        <v>30507.184799999999</v>
      </c>
    </row>
    <row r="17" spans="1:8" ht="15.75">
      <c r="A17" s="10" t="s">
        <v>39</v>
      </c>
      <c r="B17" s="11" t="s">
        <v>220</v>
      </c>
      <c r="C17" s="8">
        <v>6</v>
      </c>
      <c r="D17" s="12">
        <v>12.78</v>
      </c>
      <c r="E17" s="9">
        <f t="shared" si="0"/>
        <v>76.679999999999993</v>
      </c>
      <c r="F17" s="12" t="s">
        <v>13</v>
      </c>
      <c r="G17" s="12">
        <v>664.32</v>
      </c>
      <c r="H17" s="9">
        <f t="shared" si="1"/>
        <v>50940.0576</v>
      </c>
    </row>
    <row r="18" spans="1:8" ht="15.75">
      <c r="A18" s="10" t="s">
        <v>41</v>
      </c>
      <c r="B18" s="11" t="s">
        <v>76</v>
      </c>
      <c r="C18" s="8">
        <v>6</v>
      </c>
      <c r="D18" s="12">
        <v>3.61</v>
      </c>
      <c r="E18" s="9">
        <f t="shared" si="0"/>
        <v>21.66</v>
      </c>
      <c r="F18" s="12" t="s">
        <v>13</v>
      </c>
      <c r="G18" s="12">
        <v>391.29</v>
      </c>
      <c r="H18" s="9">
        <f t="shared" si="1"/>
        <v>8475.3414000000012</v>
      </c>
    </row>
    <row r="19" spans="1:8" ht="15.75">
      <c r="A19" s="10" t="s">
        <v>233</v>
      </c>
      <c r="B19" s="11" t="s">
        <v>42</v>
      </c>
      <c r="C19" s="8">
        <v>6</v>
      </c>
      <c r="D19" s="12">
        <v>29.73</v>
      </c>
      <c r="E19" s="9">
        <f t="shared" si="0"/>
        <v>178.38</v>
      </c>
      <c r="F19" s="12" t="s">
        <v>13</v>
      </c>
      <c r="G19" s="12">
        <v>167.71</v>
      </c>
      <c r="H19" s="9">
        <f t="shared" si="1"/>
        <v>29916.109800000002</v>
      </c>
    </row>
    <row r="20" spans="1:8">
      <c r="A20" s="36"/>
      <c r="B20" s="61" t="s">
        <v>221</v>
      </c>
      <c r="C20" s="61"/>
      <c r="D20" s="61"/>
      <c r="E20" s="61"/>
      <c r="F20" s="61"/>
      <c r="G20" s="61"/>
      <c r="H20" s="33">
        <f>SUM(H5:H19)</f>
        <v>601230.88576800004</v>
      </c>
    </row>
    <row r="23" spans="1:8" ht="50.25" customHeight="1">
      <c r="B23" s="56" t="s">
        <v>43</v>
      </c>
      <c r="C23" s="56"/>
      <c r="D23" s="56"/>
      <c r="E23" s="56"/>
      <c r="F23" s="56"/>
      <c r="G23" s="56"/>
      <c r="H23" s="56"/>
    </row>
  </sheetData>
  <mergeCells count="5">
    <mergeCell ref="A1:H1"/>
    <mergeCell ref="A2:H2"/>
    <mergeCell ref="A3:H3"/>
    <mergeCell ref="B20:G20"/>
    <mergeCell ref="B23:H23"/>
  </mergeCells>
  <pageMargins left="0.18" right="0.15" top="0.78" bottom="0.75" header="0.3" footer="0.3"/>
  <pageSetup paperSize="9" orientation="portrait" verticalDpi="0" r:id="rId1"/>
</worksheet>
</file>

<file path=xl/worksheets/sheet48.xml><?xml version="1.0" encoding="utf-8"?>
<worksheet xmlns="http://schemas.openxmlformats.org/spreadsheetml/2006/main" xmlns:r="http://schemas.openxmlformats.org/officeDocument/2006/relationships">
  <dimension ref="A1:H19"/>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7.75" customHeight="1">
      <c r="A3" s="54" t="s">
        <v>310</v>
      </c>
      <c r="B3" s="54"/>
      <c r="C3" s="54"/>
      <c r="D3" s="54"/>
      <c r="E3" s="54"/>
      <c r="F3" s="54"/>
      <c r="G3" s="29"/>
      <c r="H3" s="29"/>
    </row>
    <row r="4" spans="1:8">
      <c r="A4" s="4" t="s">
        <v>3</v>
      </c>
      <c r="B4" s="4" t="s">
        <v>4</v>
      </c>
      <c r="C4" s="4" t="s">
        <v>45</v>
      </c>
      <c r="D4" s="4" t="s">
        <v>60</v>
      </c>
      <c r="E4" s="4" t="s">
        <v>61</v>
      </c>
      <c r="F4" s="4" t="s">
        <v>62</v>
      </c>
    </row>
    <row r="5" spans="1:8" ht="25.5">
      <c r="A5" s="6">
        <v>1</v>
      </c>
      <c r="B5" s="7" t="s">
        <v>63</v>
      </c>
      <c r="C5" s="9">
        <v>6</v>
      </c>
      <c r="D5" s="8" t="s">
        <v>10</v>
      </c>
      <c r="E5" s="8">
        <v>243.77</v>
      </c>
      <c r="F5" s="9">
        <f>C5*E5</f>
        <v>1462.6200000000001</v>
      </c>
    </row>
    <row r="6" spans="1:8" ht="114.75">
      <c r="A6" s="10" t="s">
        <v>64</v>
      </c>
      <c r="B6" s="11" t="s">
        <v>15</v>
      </c>
      <c r="C6" s="12">
        <v>170.11</v>
      </c>
      <c r="D6" s="12" t="s">
        <v>13</v>
      </c>
      <c r="E6" s="12">
        <v>112.53</v>
      </c>
      <c r="F6" s="9">
        <f t="shared" ref="F6:F15" si="0">C6*E6</f>
        <v>19142.478300000002</v>
      </c>
    </row>
    <row r="7" spans="1:8" ht="89.25">
      <c r="A7" s="10" t="s">
        <v>65</v>
      </c>
      <c r="B7" s="13" t="s">
        <v>17</v>
      </c>
      <c r="C7" s="12">
        <v>41.27</v>
      </c>
      <c r="D7" s="12" t="s">
        <v>13</v>
      </c>
      <c r="E7" s="12">
        <v>228.47</v>
      </c>
      <c r="F7" s="9">
        <f t="shared" si="0"/>
        <v>9428.956900000001</v>
      </c>
    </row>
    <row r="8" spans="1:8" ht="63.75">
      <c r="A8" s="10" t="s">
        <v>66</v>
      </c>
      <c r="B8" s="11" t="s">
        <v>19</v>
      </c>
      <c r="C8" s="12">
        <v>68.790000000000006</v>
      </c>
      <c r="D8" s="12" t="s">
        <v>13</v>
      </c>
      <c r="E8" s="12">
        <v>1191.77</v>
      </c>
      <c r="F8" s="9">
        <f t="shared" si="0"/>
        <v>81981.858300000007</v>
      </c>
    </row>
    <row r="9" spans="1:8" ht="102">
      <c r="A9" s="10" t="s">
        <v>102</v>
      </c>
      <c r="B9" s="11" t="s">
        <v>279</v>
      </c>
      <c r="C9" s="12">
        <v>60.03</v>
      </c>
      <c r="D9" s="12" t="s">
        <v>13</v>
      </c>
      <c r="E9" s="12">
        <v>6543.32</v>
      </c>
      <c r="F9" s="9">
        <f t="shared" si="0"/>
        <v>392795.49959999998</v>
      </c>
    </row>
    <row r="10" spans="1:8" ht="18.75">
      <c r="A10" s="10">
        <v>6</v>
      </c>
      <c r="B10" s="31" t="s">
        <v>72</v>
      </c>
      <c r="C10" s="12"/>
      <c r="D10" s="12"/>
      <c r="E10" s="12"/>
      <c r="F10" s="9"/>
    </row>
    <row r="11" spans="1:8" ht="15.75">
      <c r="A11" s="10" t="s">
        <v>33</v>
      </c>
      <c r="B11" s="11" t="s">
        <v>280</v>
      </c>
      <c r="C11" s="12">
        <v>41.27</v>
      </c>
      <c r="D11" s="12" t="s">
        <v>13</v>
      </c>
      <c r="E11" s="12">
        <v>431.75</v>
      </c>
      <c r="F11" s="9">
        <f t="shared" ref="F11" si="1">C11*E11</f>
        <v>17818.322500000002</v>
      </c>
    </row>
    <row r="12" spans="1:8" ht="15.75" customHeight="1">
      <c r="A12" s="10" t="s">
        <v>35</v>
      </c>
      <c r="B12" s="11" t="s">
        <v>74</v>
      </c>
      <c r="C12" s="12">
        <v>25.81</v>
      </c>
      <c r="D12" s="12" t="s">
        <v>13</v>
      </c>
      <c r="E12" s="12">
        <v>710.13</v>
      </c>
      <c r="F12" s="9">
        <f t="shared" si="0"/>
        <v>18328.455299999998</v>
      </c>
    </row>
    <row r="13" spans="1:8" ht="15.75">
      <c r="A13" s="10" t="s">
        <v>37</v>
      </c>
      <c r="B13" s="11" t="s">
        <v>220</v>
      </c>
      <c r="C13" s="12">
        <v>68.790000000000006</v>
      </c>
      <c r="D13" s="12" t="s">
        <v>13</v>
      </c>
      <c r="E13" s="12">
        <v>664.32</v>
      </c>
      <c r="F13" s="9">
        <f t="shared" si="0"/>
        <v>45698.572800000009</v>
      </c>
    </row>
    <row r="14" spans="1:8" ht="15.75">
      <c r="A14" s="10" t="s">
        <v>39</v>
      </c>
      <c r="B14" s="11" t="s">
        <v>76</v>
      </c>
      <c r="C14" s="12">
        <v>51.62</v>
      </c>
      <c r="D14" s="12" t="s">
        <v>13</v>
      </c>
      <c r="E14" s="12">
        <v>391.29</v>
      </c>
      <c r="F14" s="9">
        <f t="shared" si="0"/>
        <v>20198.389800000001</v>
      </c>
    </row>
    <row r="15" spans="1:8" ht="15.75">
      <c r="A15" s="10" t="s">
        <v>41</v>
      </c>
      <c r="B15" s="11" t="s">
        <v>42</v>
      </c>
      <c r="C15" s="12">
        <v>170.11</v>
      </c>
      <c r="D15" s="12" t="s">
        <v>13</v>
      </c>
      <c r="E15" s="12">
        <v>167.71</v>
      </c>
      <c r="F15" s="9">
        <f t="shared" si="0"/>
        <v>28529.148100000002</v>
      </c>
    </row>
    <row r="16" spans="1:8">
      <c r="A16" s="36"/>
      <c r="B16" s="61" t="s">
        <v>221</v>
      </c>
      <c r="C16" s="61"/>
      <c r="D16" s="61"/>
      <c r="E16" s="61"/>
      <c r="F16" s="33">
        <f>SUM(F5:F15)</f>
        <v>635384.30160000001</v>
      </c>
    </row>
    <row r="19" spans="2:6" ht="50.25" customHeight="1">
      <c r="B19" s="56" t="s">
        <v>157</v>
      </c>
      <c r="C19" s="56"/>
      <c r="D19" s="56"/>
      <c r="E19" s="56"/>
      <c r="F19" s="56"/>
    </row>
  </sheetData>
  <mergeCells count="5">
    <mergeCell ref="A1:F1"/>
    <mergeCell ref="A2:F2"/>
    <mergeCell ref="A3:F3"/>
    <mergeCell ref="B16:E16"/>
    <mergeCell ref="B19:F19"/>
  </mergeCells>
  <pageMargins left="0.16" right="0.26" top="0.64" bottom="0.75" header="0.3" footer="0.3"/>
  <pageSetup paperSize="9" orientation="portrait" verticalDpi="0" r:id="rId1"/>
</worksheet>
</file>

<file path=xl/worksheets/sheet49.xml><?xml version="1.0" encoding="utf-8"?>
<worksheet xmlns="http://schemas.openxmlformats.org/spreadsheetml/2006/main" xmlns:r="http://schemas.openxmlformats.org/officeDocument/2006/relationships">
  <dimension ref="A1:I22"/>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268</v>
      </c>
      <c r="B3" s="58"/>
      <c r="C3" s="58"/>
      <c r="D3" s="58"/>
      <c r="E3" s="58"/>
      <c r="F3" s="58"/>
      <c r="G3" s="3"/>
      <c r="H3" s="3"/>
    </row>
    <row r="4" spans="1:9">
      <c r="A4" s="4" t="s">
        <v>3</v>
      </c>
      <c r="B4" s="4" t="s">
        <v>4</v>
      </c>
      <c r="C4" s="5" t="s">
        <v>45</v>
      </c>
      <c r="D4" s="5" t="s">
        <v>6</v>
      </c>
      <c r="E4" s="5" t="s">
        <v>7</v>
      </c>
      <c r="F4" s="5" t="s">
        <v>8</v>
      </c>
    </row>
    <row r="5" spans="1:9" ht="25.5">
      <c r="A5" s="6">
        <v>1</v>
      </c>
      <c r="B5" s="7" t="s">
        <v>259</v>
      </c>
      <c r="C5" s="9">
        <v>4</v>
      </c>
      <c r="D5" s="8" t="s">
        <v>10</v>
      </c>
      <c r="E5" s="8">
        <v>243.77</v>
      </c>
      <c r="F5" s="9">
        <f>E5*C5</f>
        <v>975.08</v>
      </c>
    </row>
    <row r="6" spans="1:9" ht="127.5">
      <c r="A6" s="10" t="s">
        <v>64</v>
      </c>
      <c r="B6" s="11" t="s">
        <v>15</v>
      </c>
      <c r="C6" s="12">
        <v>61.17</v>
      </c>
      <c r="D6" s="12" t="s">
        <v>13</v>
      </c>
      <c r="E6" s="12">
        <v>112.53</v>
      </c>
      <c r="F6" s="9">
        <f t="shared" ref="F6:F15" si="0">E6*C6</f>
        <v>6883.4601000000002</v>
      </c>
    </row>
    <row r="7" spans="1:9" ht="96">
      <c r="A7" s="10" t="s">
        <v>65</v>
      </c>
      <c r="B7" s="43" t="s">
        <v>17</v>
      </c>
      <c r="C7" s="12">
        <v>27.19</v>
      </c>
      <c r="D7" s="12" t="s">
        <v>13</v>
      </c>
      <c r="E7" s="12">
        <v>228.47</v>
      </c>
      <c r="F7" s="9">
        <f t="shared" si="0"/>
        <v>6212.0992999999999</v>
      </c>
    </row>
    <row r="8" spans="1:9" ht="76.5">
      <c r="A8" s="10" t="s">
        <v>66</v>
      </c>
      <c r="B8" s="11" t="s">
        <v>19</v>
      </c>
      <c r="C8" s="12">
        <v>33.979999999999997</v>
      </c>
      <c r="D8" s="12" t="s">
        <v>13</v>
      </c>
      <c r="E8" s="12">
        <v>1191.77</v>
      </c>
      <c r="F8" s="9">
        <f t="shared" si="0"/>
        <v>40496.344599999997</v>
      </c>
    </row>
    <row r="9" spans="1:9" ht="64.5" customHeight="1">
      <c r="A9" s="10" t="s">
        <v>102</v>
      </c>
      <c r="B9" s="11" t="s">
        <v>260</v>
      </c>
      <c r="C9" s="12">
        <v>40.78</v>
      </c>
      <c r="D9" s="12" t="s">
        <v>13</v>
      </c>
      <c r="E9" s="12">
        <v>6543.32</v>
      </c>
      <c r="F9" s="9">
        <f t="shared" si="0"/>
        <v>266836.58960000001</v>
      </c>
    </row>
    <row r="10" spans="1:9">
      <c r="A10" s="10">
        <v>6</v>
      </c>
      <c r="B10" s="15" t="s">
        <v>32</v>
      </c>
      <c r="C10" s="12"/>
      <c r="D10" s="12"/>
      <c r="E10" s="12"/>
      <c r="F10" s="9"/>
    </row>
    <row r="11" spans="1:9" ht="15.75">
      <c r="A11" s="10" t="s">
        <v>33</v>
      </c>
      <c r="B11" s="11" t="s">
        <v>52</v>
      </c>
      <c r="C11" s="12">
        <v>17.510000000000002</v>
      </c>
      <c r="D11" s="12" t="s">
        <v>13</v>
      </c>
      <c r="E11" s="12">
        <v>710.13</v>
      </c>
      <c r="F11" s="9">
        <f t="shared" si="0"/>
        <v>12434.376300000002</v>
      </c>
    </row>
    <row r="12" spans="1:9" ht="15.75">
      <c r="A12" s="10" t="s">
        <v>35</v>
      </c>
      <c r="B12" s="11" t="s">
        <v>261</v>
      </c>
      <c r="C12" s="12">
        <v>27.19</v>
      </c>
      <c r="D12" s="12" t="s">
        <v>13</v>
      </c>
      <c r="E12" s="12">
        <v>431.75</v>
      </c>
      <c r="F12" s="9">
        <f t="shared" si="0"/>
        <v>11739.282500000001</v>
      </c>
    </row>
    <row r="13" spans="1:9" ht="15.75">
      <c r="A13" s="10" t="s">
        <v>37</v>
      </c>
      <c r="B13" s="11" t="s">
        <v>116</v>
      </c>
      <c r="C13" s="12">
        <v>33.979999999999997</v>
      </c>
      <c r="D13" s="12" t="s">
        <v>13</v>
      </c>
      <c r="E13" s="12">
        <v>664.32</v>
      </c>
      <c r="F13" s="9">
        <f t="shared" si="0"/>
        <v>22573.5936</v>
      </c>
    </row>
    <row r="14" spans="1:9" ht="17.25" customHeight="1">
      <c r="A14" s="10" t="s">
        <v>39</v>
      </c>
      <c r="B14" s="11" t="s">
        <v>262</v>
      </c>
      <c r="C14" s="12">
        <v>35.06</v>
      </c>
      <c r="D14" s="12" t="s">
        <v>13</v>
      </c>
      <c r="E14" s="12">
        <v>391.29</v>
      </c>
      <c r="F14" s="9">
        <f t="shared" si="0"/>
        <v>13718.627400000001</v>
      </c>
    </row>
    <row r="15" spans="1:9" ht="17.25" customHeight="1">
      <c r="A15" s="10" t="s">
        <v>41</v>
      </c>
      <c r="B15" s="11" t="s">
        <v>42</v>
      </c>
      <c r="C15" s="12">
        <v>61.17</v>
      </c>
      <c r="D15" s="12" t="s">
        <v>13</v>
      </c>
      <c r="E15" s="12">
        <v>167.71</v>
      </c>
      <c r="F15" s="9">
        <f t="shared" si="0"/>
        <v>10258.8207</v>
      </c>
    </row>
    <row r="16" spans="1:9" s="21" customFormat="1" ht="23.25" customHeight="1">
      <c r="A16" s="17"/>
      <c r="B16" s="18"/>
      <c r="C16" s="59"/>
      <c r="D16" s="59"/>
      <c r="E16" s="60"/>
      <c r="F16" s="20">
        <f>SUM(F5:F15)</f>
        <v>392128.27409999998</v>
      </c>
    </row>
    <row r="17" spans="1:6" s="21" customFormat="1" ht="23.25" customHeight="1">
      <c r="A17" s="25"/>
      <c r="B17" s="26"/>
      <c r="C17" s="27"/>
      <c r="D17" s="27"/>
      <c r="E17" s="27"/>
      <c r="F17" s="28"/>
    </row>
    <row r="18" spans="1:6" ht="62.25" customHeight="1">
      <c r="B18" s="56" t="s">
        <v>43</v>
      </c>
      <c r="C18" s="56"/>
      <c r="D18" s="56"/>
      <c r="E18" s="56"/>
      <c r="F18" s="56"/>
    </row>
    <row r="19" spans="1:6">
      <c r="E19" s="24"/>
    </row>
    <row r="22" spans="1:6" ht="15.75" customHeight="1"/>
  </sheetData>
  <mergeCells count="5">
    <mergeCell ref="A1:F1"/>
    <mergeCell ref="A2:F2"/>
    <mergeCell ref="A3:F3"/>
    <mergeCell ref="C16:E16"/>
    <mergeCell ref="B18:F18"/>
  </mergeCells>
  <pageMargins left="0.26" right="0.15"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dimension ref="A1:I23"/>
  <sheetViews>
    <sheetView topLeftCell="A10" workbookViewId="0">
      <selection activeCell="A19" sqref="A19:XFD19"/>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224</v>
      </c>
      <c r="B3" s="58"/>
      <c r="C3" s="58"/>
      <c r="D3" s="58"/>
      <c r="E3" s="58"/>
      <c r="F3" s="58"/>
      <c r="G3" s="3"/>
      <c r="H3" s="3"/>
    </row>
    <row r="4" spans="1:9">
      <c r="A4" s="4" t="s">
        <v>225</v>
      </c>
      <c r="B4" s="4" t="s">
        <v>4</v>
      </c>
      <c r="C4" s="5" t="s">
        <v>45</v>
      </c>
      <c r="D4" s="5" t="s">
        <v>6</v>
      </c>
      <c r="E4" s="5" t="s">
        <v>7</v>
      </c>
      <c r="F4" s="5" t="s">
        <v>8</v>
      </c>
    </row>
    <row r="5" spans="1:9" ht="25.5">
      <c r="A5" s="12">
        <v>1</v>
      </c>
      <c r="B5" s="11" t="s">
        <v>226</v>
      </c>
      <c r="C5" s="12">
        <v>2</v>
      </c>
      <c r="D5" s="12" t="s">
        <v>10</v>
      </c>
      <c r="E5" s="12">
        <v>243.77</v>
      </c>
      <c r="F5" s="12">
        <f>E5*C5</f>
        <v>487.54</v>
      </c>
    </row>
    <row r="6" spans="1:9" ht="127.5">
      <c r="A6" s="10" t="s">
        <v>47</v>
      </c>
      <c r="B6" s="11" t="s">
        <v>15</v>
      </c>
      <c r="C6" s="12">
        <v>56.982999999999997</v>
      </c>
      <c r="D6" s="12" t="s">
        <v>13</v>
      </c>
      <c r="E6" s="12">
        <v>112.53</v>
      </c>
      <c r="F6" s="12">
        <f t="shared" ref="F6:F17" si="0">E6*C6</f>
        <v>6412.2969899999998</v>
      </c>
    </row>
    <row r="7" spans="1:9" ht="102">
      <c r="A7" s="10" t="s">
        <v>48</v>
      </c>
      <c r="B7" s="13" t="s">
        <v>17</v>
      </c>
      <c r="C7" s="12">
        <v>6.5419999999999998</v>
      </c>
      <c r="D7" s="12" t="s">
        <v>13</v>
      </c>
      <c r="E7" s="12">
        <v>228.47</v>
      </c>
      <c r="F7" s="12">
        <f t="shared" si="0"/>
        <v>1494.65074</v>
      </c>
    </row>
    <row r="8" spans="1:9" ht="76.5">
      <c r="A8" s="10" t="s">
        <v>49</v>
      </c>
      <c r="B8" s="11" t="s">
        <v>19</v>
      </c>
      <c r="C8" s="12">
        <v>10.991</v>
      </c>
      <c r="D8" s="12" t="s">
        <v>13</v>
      </c>
      <c r="E8" s="12">
        <v>1191.77</v>
      </c>
      <c r="F8" s="12">
        <f t="shared" si="0"/>
        <v>13098.744069999999</v>
      </c>
    </row>
    <row r="9" spans="1:9" ht="114" customHeight="1">
      <c r="A9" s="10" t="s">
        <v>50</v>
      </c>
      <c r="B9" s="11" t="s">
        <v>103</v>
      </c>
      <c r="C9" s="12">
        <v>47.43</v>
      </c>
      <c r="D9" s="12" t="s">
        <v>13</v>
      </c>
      <c r="E9" s="12">
        <v>6543.32</v>
      </c>
      <c r="F9" s="12">
        <f t="shared" si="0"/>
        <v>310349.66759999999</v>
      </c>
    </row>
    <row r="10" spans="1:9" ht="94.5">
      <c r="A10" s="10" t="s">
        <v>227</v>
      </c>
      <c r="B10" s="11" t="s">
        <v>228</v>
      </c>
      <c r="C10" s="12">
        <v>6.5419999999999998</v>
      </c>
      <c r="D10" s="12" t="s">
        <v>229</v>
      </c>
      <c r="E10" s="12">
        <v>223.97</v>
      </c>
      <c r="F10" s="12">
        <f t="shared" si="0"/>
        <v>1465.21174</v>
      </c>
    </row>
    <row r="11" spans="1:9">
      <c r="A11" s="10">
        <v>6</v>
      </c>
      <c r="B11" s="15" t="s">
        <v>32</v>
      </c>
      <c r="C11" s="12"/>
      <c r="D11" s="12"/>
      <c r="E11" s="12"/>
      <c r="F11" s="12"/>
    </row>
    <row r="12" spans="1:9" ht="15.75">
      <c r="A12" s="10" t="s">
        <v>33</v>
      </c>
      <c r="B12" s="11" t="s">
        <v>230</v>
      </c>
      <c r="C12" s="12">
        <v>20.395</v>
      </c>
      <c r="D12" s="12" t="s">
        <v>13</v>
      </c>
      <c r="E12" s="12">
        <v>788.13</v>
      </c>
      <c r="F12" s="12">
        <f t="shared" si="0"/>
        <v>16073.91135</v>
      </c>
    </row>
    <row r="13" spans="1:9" ht="15.75">
      <c r="A13" s="10" t="s">
        <v>35</v>
      </c>
      <c r="B13" s="11" t="s">
        <v>231</v>
      </c>
      <c r="C13" s="12">
        <v>9.1590000000000007</v>
      </c>
      <c r="D13" s="12" t="s">
        <v>13</v>
      </c>
      <c r="E13" s="12">
        <v>364.32</v>
      </c>
      <c r="F13" s="12">
        <f t="shared" si="0"/>
        <v>3336.8068800000001</v>
      </c>
    </row>
    <row r="14" spans="1:9" ht="15.75">
      <c r="A14" s="10" t="s">
        <v>37</v>
      </c>
      <c r="B14" s="11" t="s">
        <v>54</v>
      </c>
      <c r="C14" s="12">
        <v>10.991</v>
      </c>
      <c r="D14" s="12" t="s">
        <v>13</v>
      </c>
      <c r="E14" s="12">
        <v>756.83</v>
      </c>
      <c r="F14" s="12">
        <f t="shared" si="0"/>
        <v>8318.3185300000005</v>
      </c>
    </row>
    <row r="15" spans="1:9" ht="17.25" customHeight="1">
      <c r="A15" s="10" t="s">
        <v>39</v>
      </c>
      <c r="B15" s="11" t="s">
        <v>136</v>
      </c>
      <c r="C15" s="12">
        <v>40.79</v>
      </c>
      <c r="D15" s="12" t="s">
        <v>13</v>
      </c>
      <c r="E15" s="12">
        <v>482.26</v>
      </c>
      <c r="F15" s="12">
        <f t="shared" si="0"/>
        <v>19671.385399999999</v>
      </c>
    </row>
    <row r="16" spans="1:9" ht="17.25" customHeight="1">
      <c r="A16" s="10" t="s">
        <v>41</v>
      </c>
      <c r="B16" s="11" t="s">
        <v>232</v>
      </c>
      <c r="C16" s="12">
        <v>6.5419999999999998</v>
      </c>
      <c r="D16" s="12" t="s">
        <v>13</v>
      </c>
      <c r="E16" s="12">
        <v>319.24</v>
      </c>
      <c r="F16" s="12">
        <f t="shared" si="0"/>
        <v>2088.4680800000001</v>
      </c>
    </row>
    <row r="17" spans="1:6" ht="17.25" customHeight="1">
      <c r="A17" s="10" t="s">
        <v>233</v>
      </c>
      <c r="B17" s="11" t="s">
        <v>42</v>
      </c>
      <c r="C17" s="12">
        <v>56.982999999999997</v>
      </c>
      <c r="D17" s="12" t="s">
        <v>13</v>
      </c>
      <c r="E17" s="12">
        <v>167.7</v>
      </c>
      <c r="F17" s="12">
        <f t="shared" si="0"/>
        <v>9556.0490999999984</v>
      </c>
    </row>
    <row r="18" spans="1:6" s="21" customFormat="1" ht="23.25" customHeight="1">
      <c r="A18" s="17"/>
      <c r="B18" s="18"/>
      <c r="C18" s="59"/>
      <c r="D18" s="59"/>
      <c r="E18" s="60"/>
      <c r="F18" s="20">
        <f>SUM(F5:F17)</f>
        <v>392353.05048000003</v>
      </c>
    </row>
    <row r="19" spans="1:6" ht="62.25" customHeight="1">
      <c r="B19" s="56" t="s">
        <v>234</v>
      </c>
      <c r="C19" s="56"/>
      <c r="D19" s="56"/>
      <c r="E19" s="56"/>
      <c r="F19" s="56"/>
    </row>
    <row r="20" spans="1:6">
      <c r="E20" s="24"/>
    </row>
    <row r="23" spans="1:6" ht="15.75" customHeight="1"/>
  </sheetData>
  <mergeCells count="5">
    <mergeCell ref="A1:F1"/>
    <mergeCell ref="A2:F2"/>
    <mergeCell ref="A3:F3"/>
    <mergeCell ref="C18:E18"/>
    <mergeCell ref="B19:F19"/>
  </mergeCells>
  <pageMargins left="0.32" right="0.18" top="0.37" bottom="0.16" header="0.3" footer="0.16"/>
  <pageSetup paperSize="9" orientation="portrait" verticalDpi="0" r:id="rId1"/>
</worksheet>
</file>

<file path=xl/worksheets/sheet50.xml><?xml version="1.0" encoding="utf-8"?>
<worksheet xmlns="http://schemas.openxmlformats.org/spreadsheetml/2006/main" xmlns:r="http://schemas.openxmlformats.org/officeDocument/2006/relationships">
  <dimension ref="A1:I22"/>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258</v>
      </c>
      <c r="B3" s="58"/>
      <c r="C3" s="58"/>
      <c r="D3" s="58"/>
      <c r="E3" s="58"/>
      <c r="F3" s="58"/>
      <c r="G3" s="3"/>
      <c r="H3" s="3"/>
    </row>
    <row r="4" spans="1:9">
      <c r="A4" s="4" t="s">
        <v>3</v>
      </c>
      <c r="B4" s="4" t="s">
        <v>4</v>
      </c>
      <c r="C4" s="5" t="s">
        <v>45</v>
      </c>
      <c r="D4" s="5" t="s">
        <v>6</v>
      </c>
      <c r="E4" s="5" t="s">
        <v>7</v>
      </c>
      <c r="F4" s="5" t="s">
        <v>8</v>
      </c>
    </row>
    <row r="5" spans="1:9" ht="25.5">
      <c r="A5" s="6">
        <v>1</v>
      </c>
      <c r="B5" s="7" t="s">
        <v>259</v>
      </c>
      <c r="C5" s="9">
        <v>5</v>
      </c>
      <c r="D5" s="8" t="s">
        <v>10</v>
      </c>
      <c r="E5" s="8">
        <v>243.77</v>
      </c>
      <c r="F5" s="9">
        <f>E5*C5</f>
        <v>1218.8500000000001</v>
      </c>
    </row>
    <row r="6" spans="1:9" ht="127.5">
      <c r="A6" s="10" t="s">
        <v>64</v>
      </c>
      <c r="B6" s="11" t="s">
        <v>15</v>
      </c>
      <c r="C6" s="9">
        <v>85.58</v>
      </c>
      <c r="D6" s="12" t="s">
        <v>13</v>
      </c>
      <c r="E6" s="12">
        <v>112.53</v>
      </c>
      <c r="F6" s="9">
        <f t="shared" ref="F6:F15" si="0">E6*C6</f>
        <v>9630.3173999999999</v>
      </c>
    </row>
    <row r="7" spans="1:9" ht="96">
      <c r="A7" s="10" t="s">
        <v>65</v>
      </c>
      <c r="B7" s="43" t="s">
        <v>17</v>
      </c>
      <c r="C7" s="9">
        <v>34.049999999999997</v>
      </c>
      <c r="D7" s="12" t="s">
        <v>13</v>
      </c>
      <c r="E7" s="12">
        <v>228.47</v>
      </c>
      <c r="F7" s="9">
        <f t="shared" si="0"/>
        <v>7779.4034999999994</v>
      </c>
    </row>
    <row r="8" spans="1:9" ht="76.5">
      <c r="A8" s="10" t="s">
        <v>66</v>
      </c>
      <c r="B8" s="11" t="s">
        <v>19</v>
      </c>
      <c r="C8" s="9">
        <v>56.76</v>
      </c>
      <c r="D8" s="12" t="s">
        <v>13</v>
      </c>
      <c r="E8" s="12">
        <v>1191.77</v>
      </c>
      <c r="F8" s="9">
        <f t="shared" si="0"/>
        <v>67644.8652</v>
      </c>
    </row>
    <row r="9" spans="1:9" ht="64.5" customHeight="1">
      <c r="A9" s="10" t="s">
        <v>102</v>
      </c>
      <c r="B9" s="11" t="s">
        <v>260</v>
      </c>
      <c r="C9" s="9">
        <v>52.39</v>
      </c>
      <c r="D9" s="12" t="s">
        <v>13</v>
      </c>
      <c r="E9" s="12">
        <v>6543.32</v>
      </c>
      <c r="F9" s="9">
        <f t="shared" si="0"/>
        <v>342804.53479999996</v>
      </c>
    </row>
    <row r="10" spans="1:9">
      <c r="A10" s="10">
        <v>6</v>
      </c>
      <c r="B10" s="15" t="s">
        <v>32</v>
      </c>
      <c r="C10" s="9"/>
      <c r="D10" s="12"/>
      <c r="E10" s="12"/>
      <c r="F10" s="9"/>
    </row>
    <row r="11" spans="1:9" ht="15.75">
      <c r="A11" s="10" t="s">
        <v>33</v>
      </c>
      <c r="B11" s="11" t="s">
        <v>52</v>
      </c>
      <c r="C11" s="9">
        <v>22.5</v>
      </c>
      <c r="D11" s="12" t="s">
        <v>13</v>
      </c>
      <c r="E11" s="12">
        <v>710.13</v>
      </c>
      <c r="F11" s="9">
        <f t="shared" si="0"/>
        <v>15977.924999999999</v>
      </c>
    </row>
    <row r="12" spans="1:9" ht="15.75">
      <c r="A12" s="10" t="s">
        <v>35</v>
      </c>
      <c r="B12" s="11" t="s">
        <v>261</v>
      </c>
      <c r="C12" s="9">
        <v>34.049999999999997</v>
      </c>
      <c r="D12" s="12" t="s">
        <v>13</v>
      </c>
      <c r="E12" s="12">
        <v>431.75</v>
      </c>
      <c r="F12" s="9">
        <f t="shared" si="0"/>
        <v>14701.0875</v>
      </c>
    </row>
    <row r="13" spans="1:9" ht="15.75">
      <c r="A13" s="10" t="s">
        <v>37</v>
      </c>
      <c r="B13" s="11" t="s">
        <v>116</v>
      </c>
      <c r="C13" s="9">
        <v>56.76</v>
      </c>
      <c r="D13" s="12" t="s">
        <v>13</v>
      </c>
      <c r="E13" s="12">
        <v>664.32</v>
      </c>
      <c r="F13" s="9">
        <f t="shared" si="0"/>
        <v>37706.803200000002</v>
      </c>
    </row>
    <row r="14" spans="1:9" ht="17.25" customHeight="1">
      <c r="A14" s="10" t="s">
        <v>39</v>
      </c>
      <c r="B14" s="11" t="s">
        <v>262</v>
      </c>
      <c r="C14" s="9">
        <v>45</v>
      </c>
      <c r="D14" s="12" t="s">
        <v>13</v>
      </c>
      <c r="E14" s="12">
        <v>391.29</v>
      </c>
      <c r="F14" s="9">
        <f t="shared" si="0"/>
        <v>17608.05</v>
      </c>
    </row>
    <row r="15" spans="1:9" ht="17.25" customHeight="1">
      <c r="A15" s="10" t="s">
        <v>41</v>
      </c>
      <c r="B15" s="11" t="s">
        <v>42</v>
      </c>
      <c r="C15" s="9">
        <v>85.58</v>
      </c>
      <c r="D15" s="12" t="s">
        <v>13</v>
      </c>
      <c r="E15" s="12">
        <v>167.71</v>
      </c>
      <c r="F15" s="9">
        <f t="shared" si="0"/>
        <v>14352.621800000001</v>
      </c>
    </row>
    <row r="16" spans="1:9" s="21" customFormat="1" ht="23.25" customHeight="1">
      <c r="A16" s="17"/>
      <c r="B16" s="18"/>
      <c r="C16" s="59"/>
      <c r="D16" s="59"/>
      <c r="E16" s="60"/>
      <c r="F16" s="20">
        <f>SUM(F5:F15)</f>
        <v>529424.4584</v>
      </c>
    </row>
    <row r="17" spans="1:6" s="21" customFormat="1" ht="23.25" customHeight="1">
      <c r="A17" s="25"/>
      <c r="B17" s="26"/>
      <c r="C17" s="27"/>
      <c r="D17" s="27"/>
      <c r="E17" s="27"/>
      <c r="F17" s="28"/>
    </row>
    <row r="18" spans="1:6" ht="62.25" customHeight="1">
      <c r="B18" s="56" t="s">
        <v>186</v>
      </c>
      <c r="C18" s="56"/>
      <c r="D18" s="56"/>
      <c r="E18" s="56"/>
      <c r="F18" s="56"/>
    </row>
    <row r="19" spans="1:6">
      <c r="E19" s="24"/>
    </row>
    <row r="22" spans="1:6" ht="15.75" customHeight="1"/>
  </sheetData>
  <mergeCells count="5">
    <mergeCell ref="A1:F1"/>
    <mergeCell ref="A2:F2"/>
    <mergeCell ref="A3:F3"/>
    <mergeCell ref="C16:E16"/>
    <mergeCell ref="B18:F18"/>
  </mergeCells>
  <pageMargins left="0.24" right="0.24" top="0.75" bottom="0.75" header="0.51" footer="0.3"/>
  <pageSetup paperSize="9" orientation="portrait" verticalDpi="0" r:id="rId1"/>
</worksheet>
</file>

<file path=xl/worksheets/sheet51.xml><?xml version="1.0" encoding="utf-8"?>
<worksheet xmlns="http://schemas.openxmlformats.org/spreadsheetml/2006/main" xmlns:r="http://schemas.openxmlformats.org/officeDocument/2006/relationships">
  <dimension ref="A1:M19"/>
  <sheetViews>
    <sheetView workbookViewId="0">
      <selection activeCell="B7" sqref="B7"/>
    </sheetView>
  </sheetViews>
  <sheetFormatPr defaultRowHeight="15"/>
  <cols>
    <col min="1" max="1" width="7.7109375" customWidth="1"/>
    <col min="2" max="2" width="40.5703125" customWidth="1"/>
    <col min="3" max="7" width="10.28515625" hidden="1" customWidth="1"/>
    <col min="8" max="8" width="10.28515625" customWidth="1"/>
    <col min="9" max="9" width="8.85546875" customWidth="1"/>
    <col min="10" max="10" width="11.5703125" customWidth="1"/>
    <col min="11" max="11" width="14.5703125" customWidth="1"/>
  </cols>
  <sheetData>
    <row r="1" spans="1:13" ht="18.75">
      <c r="A1" s="50" t="s">
        <v>0</v>
      </c>
      <c r="B1" s="51"/>
      <c r="C1" s="51"/>
      <c r="D1" s="51"/>
      <c r="E1" s="51"/>
      <c r="F1" s="51"/>
      <c r="G1" s="51"/>
      <c r="H1" s="51"/>
      <c r="I1" s="51"/>
      <c r="J1" s="51"/>
      <c r="K1" s="51"/>
      <c r="L1" s="2"/>
      <c r="M1" s="2"/>
    </row>
    <row r="2" spans="1:13" ht="18.75">
      <c r="A2" s="52" t="s">
        <v>1</v>
      </c>
      <c r="B2" s="53"/>
      <c r="C2" s="53"/>
      <c r="D2" s="53"/>
      <c r="E2" s="53"/>
      <c r="F2" s="53"/>
      <c r="G2" s="53"/>
      <c r="H2" s="53"/>
      <c r="I2" s="53"/>
      <c r="J2" s="53"/>
      <c r="K2" s="53"/>
      <c r="L2" s="2"/>
      <c r="M2" s="2"/>
    </row>
    <row r="3" spans="1:13" ht="41.25" customHeight="1">
      <c r="A3" s="72" t="s">
        <v>312</v>
      </c>
      <c r="B3" s="73"/>
      <c r="C3" s="73"/>
      <c r="D3" s="73"/>
      <c r="E3" s="73"/>
      <c r="F3" s="73"/>
      <c r="G3" s="73"/>
      <c r="H3" s="73"/>
      <c r="I3" s="73"/>
      <c r="J3" s="73"/>
      <c r="K3" s="74"/>
      <c r="L3" s="29"/>
      <c r="M3" s="29"/>
    </row>
    <row r="4" spans="1:13">
      <c r="A4" s="4" t="s">
        <v>3</v>
      </c>
      <c r="B4" s="4" t="s">
        <v>4</v>
      </c>
      <c r="C4" s="4">
        <v>1</v>
      </c>
      <c r="D4" s="4">
        <v>2</v>
      </c>
      <c r="E4" s="4">
        <v>3</v>
      </c>
      <c r="F4" s="4"/>
      <c r="H4" s="4" t="s">
        <v>45</v>
      </c>
      <c r="I4" s="4" t="s">
        <v>60</v>
      </c>
      <c r="J4" s="4" t="s">
        <v>61</v>
      </c>
      <c r="K4" s="4" t="s">
        <v>62</v>
      </c>
    </row>
    <row r="5" spans="1:13" ht="25.5">
      <c r="A5" s="6">
        <v>1</v>
      </c>
      <c r="B5" s="7" t="s">
        <v>63</v>
      </c>
      <c r="C5" s="9">
        <v>8</v>
      </c>
      <c r="D5" s="8" t="s">
        <v>10</v>
      </c>
      <c r="E5" s="8">
        <v>243.77</v>
      </c>
      <c r="F5" s="8">
        <v>4</v>
      </c>
      <c r="G5" s="9">
        <v>1</v>
      </c>
      <c r="H5" s="9">
        <f>G5*F5</f>
        <v>4</v>
      </c>
      <c r="I5" s="10" t="s">
        <v>10</v>
      </c>
      <c r="J5" s="10">
        <v>243.77</v>
      </c>
      <c r="K5" s="9">
        <f>J5*H5</f>
        <v>975.08</v>
      </c>
    </row>
    <row r="6" spans="1:13" ht="114.75">
      <c r="A6" s="10" t="s">
        <v>47</v>
      </c>
      <c r="B6" s="11" t="s">
        <v>15</v>
      </c>
      <c r="C6" s="12">
        <f>20.8*1.2</f>
        <v>24.96</v>
      </c>
      <c r="D6" s="12">
        <v>36.94</v>
      </c>
      <c r="E6" s="12">
        <v>36.94</v>
      </c>
      <c r="F6" s="8">
        <v>4</v>
      </c>
      <c r="G6" s="9">
        <v>23.13</v>
      </c>
      <c r="H6" s="9">
        <f t="shared" ref="H6:H15" si="0">G6*F6</f>
        <v>92.52</v>
      </c>
      <c r="I6" s="12" t="s">
        <v>13</v>
      </c>
      <c r="J6" s="12">
        <v>112.53</v>
      </c>
      <c r="K6" s="9">
        <f t="shared" ref="K6:K15" si="1">J6*H6</f>
        <v>10411.275599999999</v>
      </c>
    </row>
    <row r="7" spans="1:13" ht="89.25">
      <c r="A7" s="10" t="s">
        <v>48</v>
      </c>
      <c r="B7" s="13" t="s">
        <v>17</v>
      </c>
      <c r="C7" s="12">
        <f>7.08*1.2</f>
        <v>8.4960000000000004</v>
      </c>
      <c r="D7" s="12">
        <v>8.5</v>
      </c>
      <c r="E7" s="12">
        <v>8.5</v>
      </c>
      <c r="F7" s="8">
        <v>4</v>
      </c>
      <c r="G7" s="9">
        <v>9.1999999999999993</v>
      </c>
      <c r="H7" s="9">
        <f t="shared" si="0"/>
        <v>36.799999999999997</v>
      </c>
      <c r="I7" s="12" t="s">
        <v>13</v>
      </c>
      <c r="J7" s="12">
        <v>228.47</v>
      </c>
      <c r="K7" s="9">
        <f t="shared" si="1"/>
        <v>8407.6959999999999</v>
      </c>
    </row>
    <row r="8" spans="1:13" ht="76.5">
      <c r="A8" s="10" t="s">
        <v>49</v>
      </c>
      <c r="B8" s="11" t="s">
        <v>19</v>
      </c>
      <c r="C8" s="12">
        <f>11.9*1.2</f>
        <v>14.28</v>
      </c>
      <c r="D8" s="12">
        <v>14.28</v>
      </c>
      <c r="E8" s="12">
        <v>14.28</v>
      </c>
      <c r="F8" s="8">
        <v>4</v>
      </c>
      <c r="G8" s="9">
        <v>15.34</v>
      </c>
      <c r="H8" s="9">
        <f t="shared" si="0"/>
        <v>61.36</v>
      </c>
      <c r="I8" s="12" t="s">
        <v>13</v>
      </c>
      <c r="J8" s="12">
        <v>1191.77</v>
      </c>
      <c r="K8" s="9">
        <f t="shared" si="1"/>
        <v>73127.007199999993</v>
      </c>
    </row>
    <row r="9" spans="1:13" ht="114.75">
      <c r="A9" s="10" t="s">
        <v>50</v>
      </c>
      <c r="B9" s="11" t="s">
        <v>103</v>
      </c>
      <c r="C9" s="12">
        <f>11.33*1.2</f>
        <v>13.596</v>
      </c>
      <c r="D9" s="12">
        <v>14.2</v>
      </c>
      <c r="E9" s="12">
        <v>14.2</v>
      </c>
      <c r="F9" s="8">
        <v>4</v>
      </c>
      <c r="G9" s="9">
        <v>14.16</v>
      </c>
      <c r="H9" s="9">
        <f t="shared" si="0"/>
        <v>56.64</v>
      </c>
      <c r="I9" s="12" t="s">
        <v>13</v>
      </c>
      <c r="J9" s="12">
        <v>6543.32</v>
      </c>
      <c r="K9" s="9">
        <f t="shared" si="1"/>
        <v>370613.64480000001</v>
      </c>
    </row>
    <row r="10" spans="1:13" ht="18.75">
      <c r="A10" s="10">
        <v>5</v>
      </c>
      <c r="B10" s="31" t="s">
        <v>72</v>
      </c>
      <c r="C10" s="46"/>
      <c r="D10" s="46"/>
      <c r="E10" s="46"/>
      <c r="F10" s="8"/>
      <c r="G10" s="9"/>
      <c r="H10" s="9"/>
      <c r="I10" s="12"/>
      <c r="J10" s="12"/>
      <c r="K10" s="9"/>
    </row>
    <row r="11" spans="1:13" ht="15.75" customHeight="1">
      <c r="A11" s="10" t="s">
        <v>33</v>
      </c>
      <c r="B11" s="11" t="s">
        <v>218</v>
      </c>
      <c r="C11" s="12">
        <f>7.08*1.2</f>
        <v>8.4960000000000004</v>
      </c>
      <c r="D11" s="12">
        <v>6.09</v>
      </c>
      <c r="E11" s="12">
        <v>6.09</v>
      </c>
      <c r="F11" s="8">
        <v>4</v>
      </c>
      <c r="G11" s="9">
        <v>6.08</v>
      </c>
      <c r="H11" s="9">
        <f t="shared" si="0"/>
        <v>24.32</v>
      </c>
      <c r="I11" s="12" t="s">
        <v>13</v>
      </c>
      <c r="J11" s="12">
        <v>710.13</v>
      </c>
      <c r="K11" s="9">
        <f t="shared" si="1"/>
        <v>17270.3616</v>
      </c>
    </row>
    <row r="12" spans="1:13" ht="15.75" customHeight="1">
      <c r="A12" s="10" t="s">
        <v>35</v>
      </c>
      <c r="B12" s="11" t="s">
        <v>219</v>
      </c>
      <c r="C12" s="12">
        <f>7.08*1.2</f>
        <v>8.4960000000000004</v>
      </c>
      <c r="D12" s="12">
        <v>6.09</v>
      </c>
      <c r="E12" s="12">
        <v>6.09</v>
      </c>
      <c r="F12" s="8">
        <v>4</v>
      </c>
      <c r="G12" s="9">
        <v>9.1999999999999993</v>
      </c>
      <c r="H12" s="9">
        <f t="shared" si="0"/>
        <v>36.799999999999997</v>
      </c>
      <c r="I12" s="12" t="s">
        <v>13</v>
      </c>
      <c r="J12" s="12">
        <v>431.75</v>
      </c>
      <c r="K12" s="9">
        <f t="shared" si="1"/>
        <v>15888.4</v>
      </c>
    </row>
    <row r="13" spans="1:13" ht="15.75">
      <c r="A13" s="10" t="s">
        <v>37</v>
      </c>
      <c r="B13" s="11" t="s">
        <v>220</v>
      </c>
      <c r="C13" s="12">
        <f>11.9*1.2</f>
        <v>14.28</v>
      </c>
      <c r="D13" s="12">
        <v>14.28</v>
      </c>
      <c r="E13" s="12">
        <v>14.28</v>
      </c>
      <c r="F13" s="8">
        <v>4</v>
      </c>
      <c r="G13" s="9">
        <v>15.34</v>
      </c>
      <c r="H13" s="9">
        <f t="shared" si="0"/>
        <v>61.36</v>
      </c>
      <c r="I13" s="12" t="s">
        <v>13</v>
      </c>
      <c r="J13" s="12">
        <v>664.32</v>
      </c>
      <c r="K13" s="9">
        <f t="shared" si="1"/>
        <v>40762.675200000005</v>
      </c>
    </row>
    <row r="14" spans="1:13" ht="15.75">
      <c r="A14" s="10" t="s">
        <v>39</v>
      </c>
      <c r="B14" s="11" t="s">
        <v>76</v>
      </c>
      <c r="C14" s="12">
        <f>9.74*1.2</f>
        <v>11.688000000000001</v>
      </c>
      <c r="D14" s="12">
        <v>12.18</v>
      </c>
      <c r="E14" s="12">
        <v>12.18</v>
      </c>
      <c r="F14" s="8">
        <v>4</v>
      </c>
      <c r="G14" s="9">
        <v>12.16</v>
      </c>
      <c r="H14" s="9">
        <f t="shared" si="0"/>
        <v>48.64</v>
      </c>
      <c r="I14" s="12" t="s">
        <v>13</v>
      </c>
      <c r="J14" s="12">
        <v>391.29</v>
      </c>
      <c r="K14" s="9">
        <f t="shared" si="1"/>
        <v>19032.345600000001</v>
      </c>
    </row>
    <row r="15" spans="1:13" ht="15.75">
      <c r="A15" s="10" t="s">
        <v>41</v>
      </c>
      <c r="B15" s="11" t="s">
        <v>42</v>
      </c>
      <c r="C15" s="12">
        <f>20.8*1.2</f>
        <v>24.96</v>
      </c>
      <c r="D15" s="12">
        <v>36.94</v>
      </c>
      <c r="E15" s="12">
        <v>36.94</v>
      </c>
      <c r="F15" s="8">
        <v>4</v>
      </c>
      <c r="G15" s="9">
        <v>23.13</v>
      </c>
      <c r="H15" s="9">
        <f t="shared" si="0"/>
        <v>92.52</v>
      </c>
      <c r="I15" s="12" t="s">
        <v>13</v>
      </c>
      <c r="J15" s="12">
        <v>167.7</v>
      </c>
      <c r="K15" s="9">
        <f t="shared" si="1"/>
        <v>15515.603999999998</v>
      </c>
    </row>
    <row r="16" spans="1:13">
      <c r="A16" s="36"/>
      <c r="B16" s="61" t="s">
        <v>221</v>
      </c>
      <c r="C16" s="61"/>
      <c r="D16" s="61"/>
      <c r="E16" s="61"/>
      <c r="F16" s="61"/>
      <c r="G16" s="61"/>
      <c r="H16" s="61"/>
      <c r="I16" s="61"/>
      <c r="J16" s="61"/>
      <c r="K16" s="33">
        <f>SUM(K5:K15)</f>
        <v>572004.09000000008</v>
      </c>
    </row>
    <row r="19" spans="2:11" ht="50.25" customHeight="1">
      <c r="B19" s="56" t="s">
        <v>186</v>
      </c>
      <c r="C19" s="56"/>
      <c r="D19" s="56"/>
      <c r="E19" s="56"/>
      <c r="F19" s="56"/>
      <c r="G19" s="56"/>
      <c r="H19" s="56"/>
      <c r="I19" s="56"/>
      <c r="J19" s="56"/>
      <c r="K19" s="56"/>
    </row>
  </sheetData>
  <mergeCells count="5">
    <mergeCell ref="A1:K1"/>
    <mergeCell ref="A2:K2"/>
    <mergeCell ref="A3:K3"/>
    <mergeCell ref="B16:J16"/>
    <mergeCell ref="B19:K19"/>
  </mergeCells>
  <pageMargins left="0.28000000000000003" right="0.16" top="0.75" bottom="0.75" header="0.3" footer="0.3"/>
  <pageSetup paperSize="9" orientation="portrait" verticalDpi="0" r:id="rId1"/>
</worksheet>
</file>

<file path=xl/worksheets/sheet52.xml><?xml version="1.0" encoding="utf-8"?>
<worksheet xmlns="http://schemas.openxmlformats.org/spreadsheetml/2006/main" xmlns:r="http://schemas.openxmlformats.org/officeDocument/2006/relationships">
  <dimension ref="A1:I27"/>
  <sheetViews>
    <sheetView topLeftCell="A19" workbookViewId="0">
      <selection activeCell="B23" sqref="B23:F2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23.25" customHeight="1">
      <c r="A3" s="54" t="s">
        <v>158</v>
      </c>
      <c r="B3" s="58"/>
      <c r="C3" s="58"/>
      <c r="D3" s="58"/>
      <c r="E3" s="58"/>
      <c r="F3" s="58"/>
      <c r="G3" s="3"/>
      <c r="H3" s="3"/>
    </row>
    <row r="4" spans="1:9">
      <c r="A4" s="4" t="s">
        <v>3</v>
      </c>
      <c r="B4" s="4" t="s">
        <v>4</v>
      </c>
      <c r="C4" s="5" t="s">
        <v>45</v>
      </c>
      <c r="D4" s="5" t="s">
        <v>6</v>
      </c>
      <c r="E4" s="5" t="s">
        <v>7</v>
      </c>
      <c r="F4" s="5" t="s">
        <v>8</v>
      </c>
    </row>
    <row r="5" spans="1:9" ht="108.75" customHeight="1">
      <c r="A5" s="10" t="s">
        <v>159</v>
      </c>
      <c r="B5" s="11" t="s">
        <v>160</v>
      </c>
      <c r="C5" s="12">
        <v>2.7</v>
      </c>
      <c r="D5" s="12" t="s">
        <v>13</v>
      </c>
      <c r="E5" s="12">
        <v>4011.07</v>
      </c>
      <c r="F5" s="9">
        <f>E5*C5</f>
        <v>10829.889000000001</v>
      </c>
    </row>
    <row r="6" spans="1:9" ht="76.5">
      <c r="A6" s="10" t="s">
        <v>161</v>
      </c>
      <c r="B6" s="11" t="s">
        <v>162</v>
      </c>
      <c r="C6" s="12">
        <v>33.46</v>
      </c>
      <c r="D6" s="12" t="s">
        <v>26</v>
      </c>
      <c r="E6" s="12">
        <v>125.34</v>
      </c>
      <c r="F6" s="9">
        <f t="shared" ref="F6:F20" si="0">E6*C6</f>
        <v>4193.8764000000001</v>
      </c>
    </row>
    <row r="7" spans="1:9" ht="63.75">
      <c r="A7" s="10" t="s">
        <v>163</v>
      </c>
      <c r="B7" s="11" t="s">
        <v>164</v>
      </c>
      <c r="C7" s="12">
        <v>703.35</v>
      </c>
      <c r="D7" s="12" t="s">
        <v>26</v>
      </c>
      <c r="E7" s="12">
        <v>87.35</v>
      </c>
      <c r="F7" s="9">
        <f t="shared" si="0"/>
        <v>61437.622499999998</v>
      </c>
    </row>
    <row r="8" spans="1:9" ht="76.5">
      <c r="A8" s="10" t="s">
        <v>165</v>
      </c>
      <c r="B8" s="11" t="s">
        <v>166</v>
      </c>
      <c r="C8" s="12">
        <v>703.35</v>
      </c>
      <c r="D8" s="12" t="s">
        <v>26</v>
      </c>
      <c r="E8" s="12">
        <v>59.81</v>
      </c>
      <c r="F8" s="9">
        <f t="shared" si="0"/>
        <v>42067.363499999999</v>
      </c>
    </row>
    <row r="9" spans="1:9" ht="25.5">
      <c r="A9" s="10" t="s">
        <v>167</v>
      </c>
      <c r="B9" s="11" t="s">
        <v>168</v>
      </c>
      <c r="C9" s="12">
        <v>394.8</v>
      </c>
      <c r="D9" s="12" t="s">
        <v>26</v>
      </c>
      <c r="E9" s="12">
        <v>71.489999999999995</v>
      </c>
      <c r="F9" s="9">
        <f t="shared" si="0"/>
        <v>28224.252</v>
      </c>
    </row>
    <row r="10" spans="1:9" ht="89.25">
      <c r="A10" s="10" t="s">
        <v>169</v>
      </c>
      <c r="B10" s="11" t="s">
        <v>170</v>
      </c>
      <c r="C10" s="12">
        <v>122.3</v>
      </c>
      <c r="D10" s="12" t="s">
        <v>26</v>
      </c>
      <c r="E10" s="12">
        <v>961.03</v>
      </c>
      <c r="F10" s="9">
        <f t="shared" si="0"/>
        <v>117533.969</v>
      </c>
    </row>
    <row r="11" spans="1:9" ht="38.25">
      <c r="A11" s="10" t="s">
        <v>171</v>
      </c>
      <c r="B11" s="11" t="s">
        <v>172</v>
      </c>
      <c r="C11" s="12">
        <v>1.95</v>
      </c>
      <c r="D11" s="12" t="s">
        <v>26</v>
      </c>
      <c r="E11" s="12">
        <v>1981.96</v>
      </c>
      <c r="F11" s="9">
        <f t="shared" si="0"/>
        <v>3864.8220000000001</v>
      </c>
    </row>
    <row r="12" spans="1:9" ht="140.25">
      <c r="A12" s="10" t="s">
        <v>173</v>
      </c>
      <c r="B12" s="11" t="s">
        <v>174</v>
      </c>
      <c r="C12" s="12">
        <v>1.95</v>
      </c>
      <c r="D12" s="12" t="s">
        <v>26</v>
      </c>
      <c r="E12" s="12">
        <v>2984.13</v>
      </c>
      <c r="F12" s="9">
        <f t="shared" si="0"/>
        <v>5819.0535</v>
      </c>
    </row>
    <row r="13" spans="1:9" ht="96" customHeight="1">
      <c r="A13" s="10" t="s">
        <v>175</v>
      </c>
      <c r="B13" s="11" t="s">
        <v>176</v>
      </c>
      <c r="C13" s="12">
        <v>59.3</v>
      </c>
      <c r="D13" s="12" t="s">
        <v>26</v>
      </c>
      <c r="E13" s="12">
        <v>67.72</v>
      </c>
      <c r="F13" s="9">
        <f t="shared" si="0"/>
        <v>4015.7959999999998</v>
      </c>
    </row>
    <row r="14" spans="1:9" ht="51">
      <c r="A14" s="10" t="s">
        <v>177</v>
      </c>
      <c r="B14" s="11" t="s">
        <v>178</v>
      </c>
      <c r="C14" s="12">
        <v>78.16</v>
      </c>
      <c r="D14" s="12" t="s">
        <v>26</v>
      </c>
      <c r="E14" s="12">
        <v>1119.4000000000001</v>
      </c>
      <c r="F14" s="9">
        <f t="shared" si="0"/>
        <v>87492.304000000004</v>
      </c>
    </row>
    <row r="15" spans="1:9" ht="63.75">
      <c r="A15" s="10" t="s">
        <v>179</v>
      </c>
      <c r="B15" s="11" t="s">
        <v>180</v>
      </c>
      <c r="C15" s="12">
        <v>239.78</v>
      </c>
      <c r="D15" s="12" t="s">
        <v>26</v>
      </c>
      <c r="E15" s="12">
        <v>356.94</v>
      </c>
      <c r="F15" s="9">
        <f t="shared" si="0"/>
        <v>85587.073199999999</v>
      </c>
    </row>
    <row r="16" spans="1:9" ht="51">
      <c r="A16" s="10" t="s">
        <v>181</v>
      </c>
      <c r="B16" s="11" t="s">
        <v>182</v>
      </c>
      <c r="C16" s="12">
        <v>77.739999999999995</v>
      </c>
      <c r="D16" s="12" t="s">
        <v>26</v>
      </c>
      <c r="E16" s="12">
        <v>669.4</v>
      </c>
      <c r="F16" s="9">
        <f t="shared" si="0"/>
        <v>52039.155999999995</v>
      </c>
    </row>
    <row r="17" spans="1:6" ht="51">
      <c r="A17" s="10" t="s">
        <v>183</v>
      </c>
      <c r="B17" s="11" t="s">
        <v>184</v>
      </c>
      <c r="C17" s="12">
        <v>77.739999999999995</v>
      </c>
      <c r="D17" s="12" t="s">
        <v>115</v>
      </c>
      <c r="E17" s="12">
        <v>118.7</v>
      </c>
      <c r="F17" s="9">
        <f t="shared" si="0"/>
        <v>9227.7379999999994</v>
      </c>
    </row>
    <row r="18" spans="1:6">
      <c r="A18" s="10">
        <v>14</v>
      </c>
      <c r="B18" s="11" t="s">
        <v>32</v>
      </c>
      <c r="C18" s="12"/>
      <c r="D18" s="12"/>
      <c r="E18" s="12"/>
      <c r="F18" s="9"/>
    </row>
    <row r="19" spans="1:6" ht="15.75">
      <c r="A19" s="10" t="s">
        <v>33</v>
      </c>
      <c r="B19" s="11" t="s">
        <v>52</v>
      </c>
      <c r="C19" s="12">
        <v>1.44</v>
      </c>
      <c r="D19" s="12" t="s">
        <v>13</v>
      </c>
      <c r="E19" s="12">
        <v>710.13</v>
      </c>
      <c r="F19" s="9">
        <f t="shared" si="0"/>
        <v>1022.5871999999999</v>
      </c>
    </row>
    <row r="20" spans="1:6" ht="15.75">
      <c r="A20" s="10" t="s">
        <v>37</v>
      </c>
      <c r="B20" s="11" t="s">
        <v>185</v>
      </c>
      <c r="C20" s="12">
        <v>1.1000000000000001</v>
      </c>
      <c r="D20" s="12" t="s">
        <v>13</v>
      </c>
      <c r="E20" s="12">
        <v>720.81</v>
      </c>
      <c r="F20" s="9">
        <f t="shared" si="0"/>
        <v>792.89099999999996</v>
      </c>
    </row>
    <row r="21" spans="1:6" s="21" customFormat="1">
      <c r="A21" s="17"/>
      <c r="B21" s="18"/>
      <c r="C21" s="59"/>
      <c r="D21" s="59"/>
      <c r="E21" s="60"/>
      <c r="F21" s="20">
        <f>SUM(F5:F20)</f>
        <v>514148.3933</v>
      </c>
    </row>
    <row r="22" spans="1:6" s="21" customFormat="1">
      <c r="A22" s="25"/>
      <c r="B22" s="26"/>
      <c r="C22" s="27"/>
      <c r="D22" s="27"/>
      <c r="E22" s="27"/>
      <c r="F22" s="28"/>
    </row>
    <row r="23" spans="1:6" ht="15" customHeight="1">
      <c r="B23" s="56" t="s">
        <v>186</v>
      </c>
      <c r="C23" s="56"/>
      <c r="D23" s="56"/>
      <c r="E23" s="56"/>
      <c r="F23" s="56"/>
    </row>
    <row r="24" spans="1:6">
      <c r="B24" s="56"/>
      <c r="C24" s="56"/>
      <c r="D24" s="56"/>
      <c r="E24" s="56"/>
      <c r="F24" s="56"/>
    </row>
    <row r="25" spans="1:6">
      <c r="B25" s="56"/>
      <c r="C25" s="56"/>
      <c r="D25" s="56"/>
      <c r="E25" s="56"/>
      <c r="F25" s="56"/>
    </row>
    <row r="26" spans="1:6">
      <c r="B26" s="56"/>
      <c r="C26" s="56"/>
      <c r="D26" s="56"/>
      <c r="E26" s="56"/>
      <c r="F26" s="56"/>
    </row>
    <row r="27" spans="1:6">
      <c r="B27" s="56"/>
      <c r="C27" s="56"/>
      <c r="D27" s="56"/>
      <c r="E27" s="56"/>
      <c r="F27" s="56"/>
    </row>
  </sheetData>
  <mergeCells count="5">
    <mergeCell ref="A1:F1"/>
    <mergeCell ref="A2:F2"/>
    <mergeCell ref="A3:F3"/>
    <mergeCell ref="C21:E21"/>
    <mergeCell ref="B23:F27"/>
  </mergeCells>
  <pageMargins left="0.32" right="0.22" top="0.75" bottom="0.75" header="0.3" footer="0.3"/>
  <pageSetup paperSize="9" orientation="portrait" verticalDpi="0" r:id="rId1"/>
</worksheet>
</file>

<file path=xl/worksheets/sheet53.xml><?xml version="1.0" encoding="utf-8"?>
<worksheet xmlns="http://schemas.openxmlformats.org/spreadsheetml/2006/main" xmlns:r="http://schemas.openxmlformats.org/officeDocument/2006/relationships">
  <dimension ref="A1:I25"/>
  <sheetViews>
    <sheetView topLeftCell="A2" workbookViewId="0">
      <selection activeCell="E7" sqref="E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7.5" customHeight="1">
      <c r="A3" s="54" t="s">
        <v>110</v>
      </c>
      <c r="B3" s="58"/>
      <c r="C3" s="58"/>
      <c r="D3" s="58"/>
      <c r="E3" s="58"/>
      <c r="F3" s="58"/>
      <c r="G3" s="3"/>
      <c r="H3" s="3"/>
    </row>
    <row r="4" spans="1:9">
      <c r="A4" s="4" t="s">
        <v>3</v>
      </c>
      <c r="B4" s="4" t="s">
        <v>4</v>
      </c>
      <c r="C4" s="5" t="s">
        <v>45</v>
      </c>
      <c r="D4" s="5" t="s">
        <v>6</v>
      </c>
      <c r="E4" s="5" t="s">
        <v>7</v>
      </c>
      <c r="F4" s="5" t="s">
        <v>8</v>
      </c>
    </row>
    <row r="5" spans="1:9" ht="127.5">
      <c r="A5" s="10" t="s">
        <v>47</v>
      </c>
      <c r="B5" s="11" t="s">
        <v>15</v>
      </c>
      <c r="C5" s="12">
        <v>78.510000000000005</v>
      </c>
      <c r="D5" s="12" t="s">
        <v>13</v>
      </c>
      <c r="E5" s="12">
        <v>112.53</v>
      </c>
      <c r="F5" s="9">
        <f t="shared" ref="F5:F18" si="0">E5*C5</f>
        <v>8834.7303000000011</v>
      </c>
    </row>
    <row r="6" spans="1:9" ht="102">
      <c r="A6" s="10" t="s">
        <v>48</v>
      </c>
      <c r="B6" s="13" t="s">
        <v>17</v>
      </c>
      <c r="C6" s="12">
        <v>6.38</v>
      </c>
      <c r="D6" s="12" t="s">
        <v>13</v>
      </c>
      <c r="E6" s="12">
        <v>228.47</v>
      </c>
      <c r="F6" s="9">
        <f t="shared" si="0"/>
        <v>1457.6386</v>
      </c>
    </row>
    <row r="7" spans="1:9" ht="76.5">
      <c r="A7" s="10" t="s">
        <v>49</v>
      </c>
      <c r="B7" s="11" t="s">
        <v>19</v>
      </c>
      <c r="C7" s="12">
        <v>10.71</v>
      </c>
      <c r="D7" s="12" t="s">
        <v>13</v>
      </c>
      <c r="E7" s="12">
        <v>1191.77</v>
      </c>
      <c r="F7" s="9">
        <f t="shared" si="0"/>
        <v>12763.8567</v>
      </c>
    </row>
    <row r="8" spans="1:9" ht="114" customHeight="1">
      <c r="A8" s="10" t="s">
        <v>111</v>
      </c>
      <c r="B8" s="11" t="s">
        <v>68</v>
      </c>
      <c r="C8" s="12">
        <v>7.8</v>
      </c>
      <c r="D8" s="12" t="s">
        <v>13</v>
      </c>
      <c r="E8" s="12">
        <v>5913.66</v>
      </c>
      <c r="F8" s="9">
        <f t="shared" si="0"/>
        <v>46126.547999999995</v>
      </c>
    </row>
    <row r="9" spans="1:9" ht="114" customHeight="1">
      <c r="A9" s="10" t="s">
        <v>112</v>
      </c>
      <c r="B9" s="11" t="s">
        <v>23</v>
      </c>
      <c r="C9" s="12">
        <v>33.99</v>
      </c>
      <c r="D9" s="12" t="s">
        <v>13</v>
      </c>
      <c r="E9" s="12">
        <v>2788.17</v>
      </c>
      <c r="F9" s="9">
        <f t="shared" si="0"/>
        <v>94769.898300000001</v>
      </c>
    </row>
    <row r="10" spans="1:9" ht="78" customHeight="1">
      <c r="A10" s="10" t="s">
        <v>113</v>
      </c>
      <c r="B10" s="11" t="s">
        <v>25</v>
      </c>
      <c r="C10" s="12">
        <v>176.5</v>
      </c>
      <c r="D10" s="12" t="s">
        <v>26</v>
      </c>
      <c r="E10" s="12">
        <v>259.29000000000002</v>
      </c>
      <c r="F10" s="9">
        <f t="shared" si="0"/>
        <v>45764.685000000005</v>
      </c>
    </row>
    <row r="11" spans="1:9" ht="78" customHeight="1">
      <c r="A11" s="10" t="s">
        <v>114</v>
      </c>
      <c r="B11" s="11" t="s">
        <v>28</v>
      </c>
      <c r="C11" s="12">
        <v>12.75</v>
      </c>
      <c r="D11" s="12" t="s">
        <v>115</v>
      </c>
      <c r="E11" s="12">
        <v>6219.21</v>
      </c>
      <c r="F11" s="9">
        <f t="shared" si="0"/>
        <v>79294.927500000005</v>
      </c>
    </row>
    <row r="12" spans="1:9" ht="114" customHeight="1">
      <c r="A12" s="10" t="s">
        <v>29</v>
      </c>
      <c r="B12" s="11" t="s">
        <v>30</v>
      </c>
      <c r="C12" s="12">
        <v>1.35</v>
      </c>
      <c r="D12" s="12" t="s">
        <v>31</v>
      </c>
      <c r="E12" s="12">
        <v>53433.91</v>
      </c>
      <c r="F12" s="9">
        <f t="shared" si="0"/>
        <v>72135.778500000015</v>
      </c>
    </row>
    <row r="13" spans="1:9">
      <c r="A13" s="10">
        <v>11</v>
      </c>
      <c r="B13" s="15" t="s">
        <v>32</v>
      </c>
      <c r="C13" s="12"/>
      <c r="D13" s="12"/>
      <c r="E13" s="12"/>
      <c r="F13" s="9"/>
    </row>
    <row r="14" spans="1:9" ht="15.75">
      <c r="A14" s="10" t="s">
        <v>33</v>
      </c>
      <c r="B14" s="11" t="s">
        <v>52</v>
      </c>
      <c r="C14" s="12">
        <v>25.24</v>
      </c>
      <c r="D14" s="12" t="s">
        <v>13</v>
      </c>
      <c r="E14" s="12">
        <v>710.13</v>
      </c>
      <c r="F14" s="9">
        <f t="shared" si="0"/>
        <v>17923.681199999999</v>
      </c>
    </row>
    <row r="15" spans="1:9" ht="15.75">
      <c r="A15" s="10" t="s">
        <v>35</v>
      </c>
      <c r="B15" s="11" t="s">
        <v>104</v>
      </c>
      <c r="C15" s="12">
        <v>6.38</v>
      </c>
      <c r="D15" s="12" t="s">
        <v>13</v>
      </c>
      <c r="E15" s="12">
        <v>431.75</v>
      </c>
      <c r="F15" s="9">
        <f t="shared" si="0"/>
        <v>2754.5650000000001</v>
      </c>
    </row>
    <row r="16" spans="1:9" ht="15.75">
      <c r="A16" s="10" t="s">
        <v>37</v>
      </c>
      <c r="B16" s="11" t="s">
        <v>116</v>
      </c>
      <c r="C16" s="12">
        <v>44.7</v>
      </c>
      <c r="D16" s="12" t="s">
        <v>13</v>
      </c>
      <c r="E16" s="12">
        <v>664.32</v>
      </c>
      <c r="F16" s="9">
        <f t="shared" si="0"/>
        <v>29695.104000000003</v>
      </c>
    </row>
    <row r="17" spans="1:6" ht="17.25" customHeight="1">
      <c r="A17" s="10" t="s">
        <v>39</v>
      </c>
      <c r="B17" s="11" t="s">
        <v>117</v>
      </c>
      <c r="C17" s="12">
        <v>18</v>
      </c>
      <c r="D17" s="12" t="s">
        <v>13</v>
      </c>
      <c r="E17" s="12">
        <v>391.29</v>
      </c>
      <c r="F17" s="9">
        <f t="shared" si="0"/>
        <v>7043.22</v>
      </c>
    </row>
    <row r="18" spans="1:6" ht="17.25" customHeight="1">
      <c r="A18" s="10" t="s">
        <v>56</v>
      </c>
      <c r="B18" s="11" t="s">
        <v>42</v>
      </c>
      <c r="C18" s="12">
        <v>78.510000000000005</v>
      </c>
      <c r="D18" s="12" t="s">
        <v>13</v>
      </c>
      <c r="E18" s="12">
        <v>167.7</v>
      </c>
      <c r="F18" s="9">
        <f t="shared" si="0"/>
        <v>13166.127</v>
      </c>
    </row>
    <row r="19" spans="1:6" s="21" customFormat="1" ht="23.25" customHeight="1">
      <c r="A19" s="17"/>
      <c r="B19" s="18"/>
      <c r="C19" s="59"/>
      <c r="D19" s="59"/>
      <c r="E19" s="60"/>
      <c r="F19" s="20">
        <f>SUM(F5:F18)</f>
        <v>431730.76009999996</v>
      </c>
    </row>
    <row r="20" spans="1:6" s="21" customFormat="1" ht="23.25" customHeight="1">
      <c r="A20" s="25"/>
      <c r="B20" s="26"/>
      <c r="C20" s="27"/>
      <c r="D20" s="27"/>
      <c r="E20" s="27"/>
      <c r="F20" s="28"/>
    </row>
    <row r="21" spans="1:6" ht="62.25" customHeight="1">
      <c r="B21" s="56" t="s">
        <v>43</v>
      </c>
      <c r="C21" s="56"/>
      <c r="D21" s="56"/>
      <c r="E21" s="56"/>
      <c r="F21" s="56"/>
    </row>
    <row r="22" spans="1:6">
      <c r="E22" s="24"/>
    </row>
    <row r="25" spans="1:6" ht="15.75" customHeight="1"/>
  </sheetData>
  <mergeCells count="5">
    <mergeCell ref="A1:F1"/>
    <mergeCell ref="A2:F2"/>
    <mergeCell ref="A3:F3"/>
    <mergeCell ref="C19:E19"/>
    <mergeCell ref="B21:F21"/>
  </mergeCells>
  <pageMargins left="0.3" right="0.15" top="0.75" bottom="0.28999999999999998" header="0.3" footer="0.16"/>
  <pageSetup paperSize="9" orientation="portrait" verticalDpi="0" r:id="rId1"/>
</worksheet>
</file>

<file path=xl/worksheets/sheet54.xml><?xml version="1.0" encoding="utf-8"?>
<worksheet xmlns="http://schemas.openxmlformats.org/spreadsheetml/2006/main" xmlns:r="http://schemas.openxmlformats.org/officeDocument/2006/relationships">
  <dimension ref="A1:L21"/>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108</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127.5">
      <c r="A5" s="12" t="s">
        <v>47</v>
      </c>
      <c r="B5" s="12" t="s">
        <v>15</v>
      </c>
      <c r="C5" s="12">
        <v>8.49</v>
      </c>
      <c r="D5" s="12">
        <v>50</v>
      </c>
      <c r="E5" s="12">
        <v>90</v>
      </c>
      <c r="F5" s="12">
        <v>8.5399999999999991</v>
      </c>
      <c r="G5" s="12" t="s">
        <v>13</v>
      </c>
      <c r="H5" s="12">
        <v>112.53</v>
      </c>
      <c r="I5" s="12">
        <f t="shared" ref="I5:I14" si="0">H5*F5</f>
        <v>961.00619999999992</v>
      </c>
    </row>
    <row r="6" spans="1:12" ht="102">
      <c r="A6" s="10" t="s">
        <v>48</v>
      </c>
      <c r="B6" s="13" t="s">
        <v>17</v>
      </c>
      <c r="C6" s="12">
        <v>4.25</v>
      </c>
      <c r="D6" s="12">
        <v>50</v>
      </c>
      <c r="E6" s="12">
        <v>90</v>
      </c>
      <c r="F6" s="12">
        <v>6.38</v>
      </c>
      <c r="G6" s="12" t="s">
        <v>13</v>
      </c>
      <c r="H6" s="12">
        <v>228.47</v>
      </c>
      <c r="I6" s="12">
        <f t="shared" si="0"/>
        <v>1457.6386</v>
      </c>
    </row>
    <row r="7" spans="1:12" ht="76.5">
      <c r="A7" s="10" t="s">
        <v>49</v>
      </c>
      <c r="B7" s="11" t="s">
        <v>19</v>
      </c>
      <c r="C7" s="12">
        <v>7.08</v>
      </c>
      <c r="D7" s="12">
        <v>50</v>
      </c>
      <c r="E7" s="12">
        <v>90</v>
      </c>
      <c r="F7" s="12">
        <v>10.71</v>
      </c>
      <c r="G7" s="12" t="s">
        <v>13</v>
      </c>
      <c r="H7" s="12">
        <v>1191.77</v>
      </c>
      <c r="I7" s="12">
        <f t="shared" si="0"/>
        <v>12763.8567</v>
      </c>
    </row>
    <row r="8" spans="1:12" ht="127.5">
      <c r="A8" s="10" t="s">
        <v>50</v>
      </c>
      <c r="B8" s="11" t="s">
        <v>103</v>
      </c>
      <c r="C8" s="12">
        <v>8.5</v>
      </c>
      <c r="D8" s="12">
        <v>50</v>
      </c>
      <c r="E8" s="12">
        <v>90</v>
      </c>
      <c r="F8" s="12">
        <v>45.3</v>
      </c>
      <c r="G8" s="12" t="s">
        <v>13</v>
      </c>
      <c r="H8" s="12">
        <v>6543.32</v>
      </c>
      <c r="I8" s="12">
        <f t="shared" si="0"/>
        <v>296412.39599999995</v>
      </c>
    </row>
    <row r="9" spans="1:12">
      <c r="A9" s="10">
        <v>5</v>
      </c>
      <c r="B9" s="15" t="s">
        <v>32</v>
      </c>
      <c r="C9" s="12"/>
      <c r="D9" s="12">
        <v>50</v>
      </c>
      <c r="E9" s="12">
        <v>90</v>
      </c>
      <c r="F9" s="12"/>
      <c r="G9" s="12"/>
      <c r="H9" s="12"/>
      <c r="I9" s="12"/>
    </row>
    <row r="10" spans="1:12" ht="15.75">
      <c r="A10" s="10" t="s">
        <v>33</v>
      </c>
      <c r="B10" s="11" t="s">
        <v>52</v>
      </c>
      <c r="C10" s="12">
        <v>3.65</v>
      </c>
      <c r="D10" s="12">
        <v>50</v>
      </c>
      <c r="E10" s="12">
        <v>90</v>
      </c>
      <c r="F10" s="12">
        <v>19.47</v>
      </c>
      <c r="G10" s="12" t="s">
        <v>13</v>
      </c>
      <c r="H10" s="12">
        <v>710.13</v>
      </c>
      <c r="I10" s="12">
        <f t="shared" si="0"/>
        <v>13826.231099999999</v>
      </c>
    </row>
    <row r="11" spans="1:12" ht="15.75">
      <c r="A11" s="10" t="s">
        <v>35</v>
      </c>
      <c r="B11" s="11" t="s">
        <v>104</v>
      </c>
      <c r="C11" s="12">
        <v>4.25</v>
      </c>
      <c r="D11" s="12">
        <v>50</v>
      </c>
      <c r="E11" s="12">
        <v>90</v>
      </c>
      <c r="F11" s="12">
        <v>6.38</v>
      </c>
      <c r="G11" s="12" t="s">
        <v>13</v>
      </c>
      <c r="H11" s="12">
        <v>431.75</v>
      </c>
      <c r="I11" s="12">
        <f t="shared" si="0"/>
        <v>2754.5650000000001</v>
      </c>
    </row>
    <row r="12" spans="1:12" ht="15.75">
      <c r="A12" s="10" t="s">
        <v>37</v>
      </c>
      <c r="B12" s="11" t="s">
        <v>105</v>
      </c>
      <c r="C12" s="12">
        <v>7.08</v>
      </c>
      <c r="D12" s="12">
        <v>50</v>
      </c>
      <c r="E12" s="12">
        <v>90</v>
      </c>
      <c r="F12" s="12">
        <v>10.7</v>
      </c>
      <c r="G12" s="12" t="s">
        <v>13</v>
      </c>
      <c r="H12" s="12">
        <v>664.32</v>
      </c>
      <c r="I12" s="12">
        <f t="shared" si="0"/>
        <v>7108.2240000000002</v>
      </c>
    </row>
    <row r="13" spans="1:12" ht="15.75">
      <c r="A13" s="10" t="s">
        <v>39</v>
      </c>
      <c r="B13" s="11" t="s">
        <v>106</v>
      </c>
      <c r="C13" s="12">
        <v>7.3</v>
      </c>
      <c r="D13" s="12">
        <v>50</v>
      </c>
      <c r="E13" s="12">
        <v>90</v>
      </c>
      <c r="F13" s="12">
        <v>38.950000000000003</v>
      </c>
      <c r="G13" s="12" t="s">
        <v>13</v>
      </c>
      <c r="H13" s="12">
        <v>391.29</v>
      </c>
      <c r="I13" s="12">
        <f t="shared" si="0"/>
        <v>15240.745500000003</v>
      </c>
    </row>
    <row r="14" spans="1:12" ht="17.25" customHeight="1">
      <c r="A14" s="10" t="s">
        <v>56</v>
      </c>
      <c r="B14" s="11" t="s">
        <v>42</v>
      </c>
      <c r="C14" s="12">
        <v>8.49</v>
      </c>
      <c r="D14" s="12">
        <v>50</v>
      </c>
      <c r="E14" s="12">
        <v>90</v>
      </c>
      <c r="F14" s="12">
        <v>8.5399999999999991</v>
      </c>
      <c r="G14" s="12" t="s">
        <v>13</v>
      </c>
      <c r="H14" s="12">
        <v>167.7</v>
      </c>
      <c r="I14" s="12">
        <f t="shared" si="0"/>
        <v>1432.1579999999997</v>
      </c>
    </row>
    <row r="15" spans="1:12" ht="17.25" customHeight="1">
      <c r="A15" s="17"/>
      <c r="B15" s="18"/>
      <c r="C15" s="59"/>
      <c r="D15" s="59"/>
      <c r="E15" s="59"/>
      <c r="F15" s="59"/>
      <c r="G15" s="59"/>
      <c r="H15" s="60"/>
      <c r="I15" s="20">
        <f>SUM(I5:I14)</f>
        <v>351956.82109999994</v>
      </c>
    </row>
    <row r="16" spans="1:12" s="21" customFormat="1" ht="23.25" customHeight="1">
      <c r="A16" s="25"/>
      <c r="B16" s="26"/>
      <c r="C16" s="27"/>
      <c r="D16" s="27"/>
      <c r="E16" s="27"/>
      <c r="F16" s="27"/>
      <c r="G16" s="27"/>
      <c r="H16" s="27"/>
      <c r="I16" s="28"/>
    </row>
    <row r="17" spans="2:9" ht="62.25" customHeight="1">
      <c r="B17" s="56" t="s">
        <v>109</v>
      </c>
      <c r="C17" s="56"/>
      <c r="D17" s="56"/>
      <c r="E17" s="56"/>
      <c r="F17" s="56"/>
      <c r="G17" s="56"/>
      <c r="H17" s="56"/>
      <c r="I17" s="56"/>
    </row>
    <row r="18" spans="2:9">
      <c r="H18" s="24"/>
    </row>
    <row r="21" spans="2:9" ht="15.75" customHeight="1"/>
  </sheetData>
  <mergeCells count="5">
    <mergeCell ref="A1:I1"/>
    <mergeCell ref="A2:I2"/>
    <mergeCell ref="A3:I3"/>
    <mergeCell ref="C15:H15"/>
    <mergeCell ref="B17:I17"/>
  </mergeCells>
  <pageMargins left="0.3" right="0.24" top="0.75" bottom="0.75" header="0.3" footer="0.3"/>
  <pageSetup paperSize="9" orientation="portrait" verticalDpi="0" r:id="rId1"/>
</worksheet>
</file>

<file path=xl/worksheets/sheet55.xml><?xml version="1.0" encoding="utf-8"?>
<worksheet xmlns="http://schemas.openxmlformats.org/spreadsheetml/2006/main" xmlns:r="http://schemas.openxmlformats.org/officeDocument/2006/relationships">
  <dimension ref="A1:K21"/>
  <sheetViews>
    <sheetView workbookViewId="0">
      <selection activeCell="A3" sqref="A3:H3"/>
    </sheetView>
  </sheetViews>
  <sheetFormatPr defaultRowHeight="15"/>
  <cols>
    <col min="1" max="1" width="7.7109375" customWidth="1"/>
    <col min="2" max="2" width="37.7109375" customWidth="1"/>
    <col min="3" max="3" width="10.5703125" hidden="1" customWidth="1"/>
    <col min="4" max="4" width="11.140625" hidden="1" customWidth="1"/>
    <col min="5" max="5" width="11.140625" customWidth="1"/>
    <col min="6" max="6" width="11.28515625" customWidth="1"/>
    <col min="7" max="7" width="9.7109375" customWidth="1"/>
    <col min="8" max="8" width="16" customWidth="1"/>
  </cols>
  <sheetData>
    <row r="1" spans="1:11" ht="21">
      <c r="A1" s="57" t="s">
        <v>0</v>
      </c>
      <c r="B1" s="57"/>
      <c r="C1" s="57"/>
      <c r="D1" s="57"/>
      <c r="E1" s="57"/>
      <c r="F1" s="57"/>
      <c r="G1" s="57"/>
      <c r="H1" s="57"/>
      <c r="I1" s="1"/>
      <c r="J1" s="1"/>
      <c r="K1" s="1"/>
    </row>
    <row r="2" spans="1:11" ht="18.75">
      <c r="A2" s="57" t="s">
        <v>1</v>
      </c>
      <c r="B2" s="57"/>
      <c r="C2" s="57"/>
      <c r="D2" s="57"/>
      <c r="E2" s="57"/>
      <c r="F2" s="57"/>
      <c r="G2" s="57"/>
      <c r="H2" s="57"/>
      <c r="I2" s="2"/>
      <c r="J2" s="2"/>
      <c r="K2" s="2"/>
    </row>
    <row r="3" spans="1:11" ht="62.25" customHeight="1">
      <c r="A3" s="54" t="s">
        <v>156</v>
      </c>
      <c r="B3" s="58"/>
      <c r="C3" s="58"/>
      <c r="D3" s="58"/>
      <c r="E3" s="58"/>
      <c r="F3" s="58"/>
      <c r="G3" s="58"/>
      <c r="H3" s="58"/>
      <c r="I3" s="3"/>
      <c r="J3" s="3"/>
    </row>
    <row r="4" spans="1:11">
      <c r="A4" s="4" t="s">
        <v>3</v>
      </c>
      <c r="B4" s="4" t="s">
        <v>4</v>
      </c>
      <c r="C4" s="4">
        <v>1</v>
      </c>
      <c r="D4" s="4">
        <v>2</v>
      </c>
      <c r="E4" s="4" t="s">
        <v>59</v>
      </c>
      <c r="F4" s="5" t="s">
        <v>6</v>
      </c>
      <c r="G4" s="5" t="s">
        <v>7</v>
      </c>
      <c r="H4" s="5" t="s">
        <v>8</v>
      </c>
    </row>
    <row r="5" spans="1:11" ht="127.5">
      <c r="A5" s="10" t="s">
        <v>47</v>
      </c>
      <c r="B5" s="11" t="s">
        <v>15</v>
      </c>
      <c r="C5" s="12">
        <v>76.459999999999994</v>
      </c>
      <c r="D5" s="12">
        <v>6.51</v>
      </c>
      <c r="E5" s="12">
        <f>C5+D5</f>
        <v>82.97</v>
      </c>
      <c r="F5" s="12" t="s">
        <v>13</v>
      </c>
      <c r="G5" s="12">
        <v>112.53</v>
      </c>
      <c r="H5" s="9">
        <f>G5*E5</f>
        <v>9336.6141000000007</v>
      </c>
    </row>
    <row r="6" spans="1:11" ht="96">
      <c r="A6" s="10" t="s">
        <v>48</v>
      </c>
      <c r="B6" s="43" t="s">
        <v>17</v>
      </c>
      <c r="C6" s="44">
        <v>26.55</v>
      </c>
      <c r="D6" s="44">
        <v>3.26</v>
      </c>
      <c r="E6" s="12">
        <f t="shared" ref="E6:E14" si="0">C6+D6</f>
        <v>29.810000000000002</v>
      </c>
      <c r="F6" s="12" t="s">
        <v>13</v>
      </c>
      <c r="G6" s="12">
        <v>228.47</v>
      </c>
      <c r="H6" s="9">
        <f>G6*E6</f>
        <v>6810.6907000000001</v>
      </c>
    </row>
    <row r="7" spans="1:11" ht="76.5">
      <c r="A7" s="10" t="s">
        <v>49</v>
      </c>
      <c r="B7" s="11" t="s">
        <v>19</v>
      </c>
      <c r="C7" s="12">
        <v>44.25</v>
      </c>
      <c r="D7" s="12">
        <v>5.43</v>
      </c>
      <c r="E7" s="12">
        <f t="shared" si="0"/>
        <v>49.68</v>
      </c>
      <c r="F7" s="12" t="s">
        <v>13</v>
      </c>
      <c r="G7" s="12">
        <v>1191.77</v>
      </c>
      <c r="H7" s="9">
        <f>G7*E7</f>
        <v>59207.133600000001</v>
      </c>
    </row>
    <row r="8" spans="1:11" ht="127.5">
      <c r="A8" s="10" t="s">
        <v>50</v>
      </c>
      <c r="B8" s="11" t="s">
        <v>103</v>
      </c>
      <c r="C8" s="12">
        <v>46.72</v>
      </c>
      <c r="D8" s="12">
        <v>32.56</v>
      </c>
      <c r="E8" s="12">
        <f t="shared" si="0"/>
        <v>79.28</v>
      </c>
      <c r="F8" s="12" t="s">
        <v>13</v>
      </c>
      <c r="G8" s="12">
        <v>6543.32</v>
      </c>
      <c r="H8" s="9">
        <f>G8*E8</f>
        <v>518754.40959999996</v>
      </c>
    </row>
    <row r="9" spans="1:11">
      <c r="A9" s="10">
        <v>5</v>
      </c>
      <c r="B9" s="15" t="s">
        <v>32</v>
      </c>
      <c r="C9" s="16"/>
      <c r="D9" s="16"/>
      <c r="E9" s="12"/>
      <c r="F9" s="12"/>
      <c r="G9" s="12"/>
      <c r="H9" s="9"/>
    </row>
    <row r="10" spans="1:11" ht="15.75">
      <c r="A10" s="10" t="s">
        <v>33</v>
      </c>
      <c r="B10" s="11" t="s">
        <v>52</v>
      </c>
      <c r="C10" s="12">
        <v>20.09</v>
      </c>
      <c r="D10" s="12">
        <v>14</v>
      </c>
      <c r="E10" s="12">
        <f t="shared" si="0"/>
        <v>34.090000000000003</v>
      </c>
      <c r="F10" s="12" t="s">
        <v>13</v>
      </c>
      <c r="G10" s="12">
        <v>710.13</v>
      </c>
      <c r="H10" s="9">
        <f>G10*E10</f>
        <v>24208.331700000002</v>
      </c>
    </row>
    <row r="11" spans="1:11" ht="15.75">
      <c r="A11" s="10" t="s">
        <v>35</v>
      </c>
      <c r="B11" s="11" t="s">
        <v>104</v>
      </c>
      <c r="C11" s="12">
        <v>26.55</v>
      </c>
      <c r="D11" s="12">
        <v>3.26</v>
      </c>
      <c r="E11" s="12">
        <f t="shared" si="0"/>
        <v>29.810000000000002</v>
      </c>
      <c r="F11" s="12" t="s">
        <v>13</v>
      </c>
      <c r="G11" s="12">
        <v>431.75</v>
      </c>
      <c r="H11" s="9">
        <f>G11*E11</f>
        <v>12870.467500000001</v>
      </c>
    </row>
    <row r="12" spans="1:11" ht="15.75">
      <c r="A12" s="10" t="s">
        <v>37</v>
      </c>
      <c r="B12" s="11" t="s">
        <v>116</v>
      </c>
      <c r="C12" s="12">
        <v>44.25</v>
      </c>
      <c r="D12" s="12">
        <v>5.43</v>
      </c>
      <c r="E12" s="12">
        <f t="shared" si="0"/>
        <v>49.68</v>
      </c>
      <c r="F12" s="12" t="s">
        <v>13</v>
      </c>
      <c r="G12" s="12">
        <v>664.25</v>
      </c>
      <c r="H12" s="9">
        <f>G12*E12</f>
        <v>32999.94</v>
      </c>
    </row>
    <row r="13" spans="1:11" ht="17.25" customHeight="1">
      <c r="A13" s="10" t="s">
        <v>39</v>
      </c>
      <c r="B13" s="11" t="s">
        <v>106</v>
      </c>
      <c r="C13" s="12">
        <v>40.18</v>
      </c>
      <c r="D13" s="12">
        <v>28.01</v>
      </c>
      <c r="E13" s="12">
        <f t="shared" si="0"/>
        <v>68.19</v>
      </c>
      <c r="F13" s="12" t="s">
        <v>13</v>
      </c>
      <c r="G13" s="12">
        <v>391.29</v>
      </c>
      <c r="H13" s="9">
        <f>G13*E13</f>
        <v>26682.0651</v>
      </c>
    </row>
    <row r="14" spans="1:11" ht="17.25" customHeight="1">
      <c r="A14" s="10" t="s">
        <v>41</v>
      </c>
      <c r="B14" s="11" t="s">
        <v>42</v>
      </c>
      <c r="C14" s="12">
        <v>76.459999999999994</v>
      </c>
      <c r="D14" s="12">
        <v>6.51</v>
      </c>
      <c r="E14" s="12">
        <f t="shared" si="0"/>
        <v>82.97</v>
      </c>
      <c r="F14" s="12" t="s">
        <v>13</v>
      </c>
      <c r="G14" s="12">
        <v>167.71</v>
      </c>
      <c r="H14" s="9">
        <f>G14*E14</f>
        <v>13914.8987</v>
      </c>
    </row>
    <row r="15" spans="1:11" s="21" customFormat="1" ht="23.25" customHeight="1">
      <c r="A15" s="17"/>
      <c r="B15" s="18"/>
      <c r="C15" s="19"/>
      <c r="D15" s="19"/>
      <c r="E15" s="19"/>
      <c r="F15" s="59"/>
      <c r="G15" s="60"/>
      <c r="H15" s="20">
        <f>SUM(H5:H14)</f>
        <v>704784.55099999998</v>
      </c>
    </row>
    <row r="16" spans="1:11" s="21" customFormat="1" ht="23.25" customHeight="1">
      <c r="A16" s="25"/>
      <c r="B16" s="26"/>
      <c r="C16" s="26"/>
      <c r="D16" s="26"/>
      <c r="E16" s="26"/>
      <c r="F16" s="27"/>
      <c r="G16" s="27"/>
      <c r="H16" s="28"/>
    </row>
    <row r="17" spans="2:8" ht="62.25" customHeight="1">
      <c r="B17" s="56" t="s">
        <v>157</v>
      </c>
      <c r="C17" s="56"/>
      <c r="D17" s="56"/>
      <c r="E17" s="56"/>
      <c r="F17" s="56"/>
      <c r="G17" s="56"/>
      <c r="H17" s="56"/>
    </row>
    <row r="18" spans="2:8">
      <c r="G18" s="24"/>
    </row>
    <row r="21" spans="2:8" ht="15.75" customHeight="1"/>
  </sheetData>
  <mergeCells count="5">
    <mergeCell ref="A1:H1"/>
    <mergeCell ref="A2:H2"/>
    <mergeCell ref="A3:H3"/>
    <mergeCell ref="F15:G15"/>
    <mergeCell ref="B17:H17"/>
  </mergeCells>
  <pageMargins left="0.22" right="0.15" top="0.41" bottom="0.75" header="0.3" footer="0.3"/>
  <pageSetup paperSize="9" orientation="portrait" verticalDpi="0" r:id="rId1"/>
</worksheet>
</file>

<file path=xl/worksheets/sheet56.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44.25" customHeight="1">
      <c r="A3" s="54" t="s">
        <v>134</v>
      </c>
      <c r="B3" s="58"/>
      <c r="C3" s="58"/>
      <c r="D3" s="58"/>
      <c r="E3" s="58"/>
      <c r="F3" s="58"/>
      <c r="G3" s="3"/>
      <c r="H3" s="3"/>
    </row>
    <row r="4" spans="1:9">
      <c r="A4" s="4" t="s">
        <v>3</v>
      </c>
      <c r="B4" s="4" t="s">
        <v>4</v>
      </c>
      <c r="C4" s="5" t="s">
        <v>45</v>
      </c>
      <c r="D4" s="5" t="s">
        <v>6</v>
      </c>
      <c r="E4" s="5" t="s">
        <v>7</v>
      </c>
      <c r="F4" s="5" t="s">
        <v>8</v>
      </c>
    </row>
    <row r="5" spans="1:9" ht="127.5">
      <c r="A5" s="10" t="s">
        <v>47</v>
      </c>
      <c r="B5" s="11" t="s">
        <v>15</v>
      </c>
      <c r="C5" s="12">
        <v>47.15</v>
      </c>
      <c r="D5" s="12" t="s">
        <v>13</v>
      </c>
      <c r="E5" s="12">
        <v>112.53</v>
      </c>
      <c r="F5" s="9">
        <f t="shared" ref="F5:F14" si="0">E5*C5</f>
        <v>5305.7894999999999</v>
      </c>
    </row>
    <row r="6" spans="1:9" ht="102">
      <c r="A6" s="10" t="s">
        <v>48</v>
      </c>
      <c r="B6" s="13" t="s">
        <v>17</v>
      </c>
      <c r="C6" s="12">
        <v>15.15</v>
      </c>
      <c r="D6" s="12" t="s">
        <v>13</v>
      </c>
      <c r="E6" s="12">
        <v>228.47</v>
      </c>
      <c r="F6" s="9">
        <f t="shared" si="0"/>
        <v>3461.3205000000003</v>
      </c>
    </row>
    <row r="7" spans="1:9" ht="76.5">
      <c r="A7" s="10" t="s">
        <v>49</v>
      </c>
      <c r="B7" s="11" t="s">
        <v>19</v>
      </c>
      <c r="C7" s="12">
        <v>25.45</v>
      </c>
      <c r="D7" s="12" t="s">
        <v>13</v>
      </c>
      <c r="E7" s="12">
        <v>1191.77</v>
      </c>
      <c r="F7" s="9">
        <f t="shared" si="0"/>
        <v>30330.5465</v>
      </c>
    </row>
    <row r="8" spans="1:9" ht="114" customHeight="1">
      <c r="A8" s="10" t="s">
        <v>50</v>
      </c>
      <c r="B8" s="11" t="s">
        <v>103</v>
      </c>
      <c r="C8" s="12">
        <v>56.63</v>
      </c>
      <c r="D8" s="12" t="s">
        <v>13</v>
      </c>
      <c r="E8" s="12">
        <v>6543.32</v>
      </c>
      <c r="F8" s="9">
        <f t="shared" si="0"/>
        <v>370548.21159999998</v>
      </c>
    </row>
    <row r="9" spans="1:9">
      <c r="A9" s="10">
        <v>5</v>
      </c>
      <c r="B9" s="15" t="s">
        <v>32</v>
      </c>
      <c r="C9" s="12"/>
      <c r="D9" s="12"/>
      <c r="E9" s="12"/>
      <c r="F9" s="9"/>
    </row>
    <row r="10" spans="1:9" ht="15.75">
      <c r="A10" s="10" t="s">
        <v>33</v>
      </c>
      <c r="B10" s="11" t="s">
        <v>131</v>
      </c>
      <c r="C10" s="12">
        <v>24.35</v>
      </c>
      <c r="D10" s="12" t="s">
        <v>13</v>
      </c>
      <c r="E10" s="12">
        <v>710.13</v>
      </c>
      <c r="F10" s="9">
        <f t="shared" si="0"/>
        <v>17291.665499999999</v>
      </c>
    </row>
    <row r="11" spans="1:9" ht="15.75">
      <c r="A11" s="10" t="s">
        <v>35</v>
      </c>
      <c r="B11" s="11" t="s">
        <v>135</v>
      </c>
      <c r="C11" s="12">
        <v>15.15</v>
      </c>
      <c r="D11" s="12" t="s">
        <v>13</v>
      </c>
      <c r="E11" s="12">
        <v>431.75</v>
      </c>
      <c r="F11" s="9">
        <f t="shared" si="0"/>
        <v>6541.0124999999998</v>
      </c>
    </row>
    <row r="12" spans="1:9" ht="15.75">
      <c r="A12" s="10" t="s">
        <v>37</v>
      </c>
      <c r="B12" s="11" t="s">
        <v>54</v>
      </c>
      <c r="C12" s="12">
        <v>25.45</v>
      </c>
      <c r="D12" s="12" t="s">
        <v>13</v>
      </c>
      <c r="E12" s="12">
        <v>664.32</v>
      </c>
      <c r="F12" s="9">
        <f t="shared" si="0"/>
        <v>16906.944</v>
      </c>
    </row>
    <row r="13" spans="1:9" ht="17.25" customHeight="1">
      <c r="A13" s="10" t="s">
        <v>39</v>
      </c>
      <c r="B13" s="11" t="s">
        <v>136</v>
      </c>
      <c r="C13" s="12">
        <v>48.7</v>
      </c>
      <c r="D13" s="12" t="s">
        <v>13</v>
      </c>
      <c r="E13" s="12">
        <v>391.29</v>
      </c>
      <c r="F13" s="9">
        <f t="shared" si="0"/>
        <v>19055.823</v>
      </c>
    </row>
    <row r="14" spans="1:9" ht="17.25" customHeight="1">
      <c r="A14" s="10" t="s">
        <v>56</v>
      </c>
      <c r="B14" s="11" t="s">
        <v>42</v>
      </c>
      <c r="C14" s="12">
        <v>47.15</v>
      </c>
      <c r="D14" s="12" t="s">
        <v>13</v>
      </c>
      <c r="E14" s="12">
        <v>167.7</v>
      </c>
      <c r="F14" s="9">
        <f t="shared" si="0"/>
        <v>7907.0549999999994</v>
      </c>
    </row>
    <row r="15" spans="1:9" s="21" customFormat="1" ht="23.25" customHeight="1">
      <c r="A15" s="17"/>
      <c r="B15" s="18"/>
      <c r="C15" s="59"/>
      <c r="D15" s="59"/>
      <c r="E15" s="60"/>
      <c r="F15" s="20">
        <f>SUM(F5:F14)</f>
        <v>477348.36809999996</v>
      </c>
    </row>
    <row r="16" spans="1:9" s="21" customFormat="1" ht="23.25" customHeight="1">
      <c r="A16" s="25"/>
      <c r="B16" s="26"/>
      <c r="C16" s="27"/>
      <c r="D16" s="27"/>
      <c r="E16" s="27"/>
      <c r="F16" s="28"/>
    </row>
    <row r="17" spans="2:6" ht="62.25" customHeight="1">
      <c r="B17" s="56" t="s">
        <v>137</v>
      </c>
      <c r="C17" s="56"/>
      <c r="D17" s="56"/>
      <c r="E17" s="56"/>
      <c r="F17" s="56"/>
    </row>
    <row r="18" spans="2:6">
      <c r="E18" s="24"/>
    </row>
    <row r="21" spans="2:6" ht="15.75" customHeight="1"/>
  </sheetData>
  <mergeCells count="5">
    <mergeCell ref="A1:F1"/>
    <mergeCell ref="A2:F2"/>
    <mergeCell ref="A3:F3"/>
    <mergeCell ref="C15:E15"/>
    <mergeCell ref="B17:F17"/>
  </mergeCells>
  <pageMargins left="0.28000000000000003" right="0.26" top="0.39" bottom="0.75" header="0.22" footer="0.3"/>
  <pageSetup paperSize="9" orientation="portrait" verticalDpi="0" r:id="rId1"/>
</worksheet>
</file>

<file path=xl/worksheets/sheet57.xml><?xml version="1.0" encoding="utf-8"?>
<worksheet xmlns="http://schemas.openxmlformats.org/spreadsheetml/2006/main" xmlns:r="http://schemas.openxmlformats.org/officeDocument/2006/relationships">
  <dimension ref="A1:L21"/>
  <sheetViews>
    <sheetView workbookViewId="0">
      <selection activeCell="G4" sqref="G4"/>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248</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127.5">
      <c r="A5" s="12" t="s">
        <v>47</v>
      </c>
      <c r="B5" s="12" t="s">
        <v>15</v>
      </c>
      <c r="C5" s="12">
        <v>8.49</v>
      </c>
      <c r="D5" s="12">
        <v>50</v>
      </c>
      <c r="E5" s="12">
        <v>90</v>
      </c>
      <c r="F5" s="12">
        <v>176.53</v>
      </c>
      <c r="G5" s="12" t="s">
        <v>13</v>
      </c>
      <c r="H5" s="12">
        <v>112.53</v>
      </c>
      <c r="I5" s="12">
        <f t="shared" ref="I5:I14" si="0">H5*F5</f>
        <v>19864.920900000001</v>
      </c>
    </row>
    <row r="6" spans="1:12" ht="102">
      <c r="A6" s="10" t="s">
        <v>48</v>
      </c>
      <c r="B6" s="13" t="s">
        <v>17</v>
      </c>
      <c r="C6" s="12">
        <v>4.25</v>
      </c>
      <c r="D6" s="12">
        <v>50</v>
      </c>
      <c r="E6" s="12">
        <v>90</v>
      </c>
      <c r="F6" s="12">
        <v>46.72</v>
      </c>
      <c r="G6" s="12" t="s">
        <v>13</v>
      </c>
      <c r="H6" s="12">
        <v>228.47</v>
      </c>
      <c r="I6" s="12">
        <f t="shared" si="0"/>
        <v>10674.118399999999</v>
      </c>
    </row>
    <row r="7" spans="1:12" ht="76.5">
      <c r="A7" s="10" t="s">
        <v>49</v>
      </c>
      <c r="B7" s="11" t="s">
        <v>19</v>
      </c>
      <c r="C7" s="12">
        <v>7.08</v>
      </c>
      <c r="D7" s="12">
        <v>50</v>
      </c>
      <c r="E7" s="12">
        <v>90</v>
      </c>
      <c r="F7" s="12">
        <v>77.87</v>
      </c>
      <c r="G7" s="12" t="s">
        <v>13</v>
      </c>
      <c r="H7" s="12">
        <v>1191.77</v>
      </c>
      <c r="I7" s="12">
        <f t="shared" si="0"/>
        <v>92803.1299</v>
      </c>
    </row>
    <row r="8" spans="1:12" ht="127.5">
      <c r="A8" s="10" t="s">
        <v>50</v>
      </c>
      <c r="B8" s="11" t="s">
        <v>103</v>
      </c>
      <c r="C8" s="12">
        <v>8.5</v>
      </c>
      <c r="D8" s="12">
        <v>50</v>
      </c>
      <c r="E8" s="12">
        <v>90</v>
      </c>
      <c r="F8" s="12">
        <v>77.87</v>
      </c>
      <c r="G8" s="12" t="s">
        <v>13</v>
      </c>
      <c r="H8" s="12">
        <v>6543.32</v>
      </c>
      <c r="I8" s="12">
        <f t="shared" si="0"/>
        <v>509528.3284</v>
      </c>
    </row>
    <row r="9" spans="1:12">
      <c r="A9" s="10">
        <v>5</v>
      </c>
      <c r="B9" s="15" t="s">
        <v>32</v>
      </c>
      <c r="C9" s="12"/>
      <c r="D9" s="12">
        <v>50</v>
      </c>
      <c r="E9" s="12">
        <v>90</v>
      </c>
      <c r="F9" s="12"/>
      <c r="G9" s="12"/>
      <c r="H9" s="12"/>
      <c r="I9" s="12"/>
    </row>
    <row r="10" spans="1:12" ht="15.75">
      <c r="A10" s="10" t="s">
        <v>33</v>
      </c>
      <c r="B10" s="11" t="s">
        <v>52</v>
      </c>
      <c r="C10" s="12">
        <v>3.65</v>
      </c>
      <c r="D10" s="12">
        <v>50</v>
      </c>
      <c r="E10" s="12">
        <v>90</v>
      </c>
      <c r="F10" s="12">
        <v>33.49</v>
      </c>
      <c r="G10" s="12" t="s">
        <v>13</v>
      </c>
      <c r="H10" s="12">
        <v>710.13</v>
      </c>
      <c r="I10" s="12">
        <f t="shared" si="0"/>
        <v>23782.253700000001</v>
      </c>
    </row>
    <row r="11" spans="1:12" ht="15.75">
      <c r="A11" s="10" t="s">
        <v>35</v>
      </c>
      <c r="B11" s="11" t="s">
        <v>104</v>
      </c>
      <c r="C11" s="12">
        <v>4.25</v>
      </c>
      <c r="D11" s="12">
        <v>50</v>
      </c>
      <c r="E11" s="12">
        <v>90</v>
      </c>
      <c r="F11" s="12">
        <v>46.72</v>
      </c>
      <c r="G11" s="12" t="s">
        <v>13</v>
      </c>
      <c r="H11" s="12">
        <v>431.75</v>
      </c>
      <c r="I11" s="12">
        <f t="shared" si="0"/>
        <v>20171.36</v>
      </c>
    </row>
    <row r="12" spans="1:12" ht="15.75">
      <c r="A12" s="10" t="s">
        <v>37</v>
      </c>
      <c r="B12" s="11" t="s">
        <v>105</v>
      </c>
      <c r="C12" s="12">
        <v>7.08</v>
      </c>
      <c r="D12" s="12">
        <v>50</v>
      </c>
      <c r="E12" s="12">
        <v>90</v>
      </c>
      <c r="F12" s="12">
        <v>77.87</v>
      </c>
      <c r="G12" s="12" t="s">
        <v>13</v>
      </c>
      <c r="H12" s="12">
        <v>664.32</v>
      </c>
      <c r="I12" s="12">
        <f t="shared" si="0"/>
        <v>51730.59840000001</v>
      </c>
    </row>
    <row r="13" spans="1:12" ht="17.25" customHeight="1">
      <c r="A13" s="10" t="s">
        <v>39</v>
      </c>
      <c r="B13" s="11" t="s">
        <v>106</v>
      </c>
      <c r="C13" s="12">
        <v>7.3</v>
      </c>
      <c r="D13" s="12">
        <v>50</v>
      </c>
      <c r="E13" s="12">
        <v>90</v>
      </c>
      <c r="F13" s="12">
        <v>66.97</v>
      </c>
      <c r="G13" s="12" t="s">
        <v>13</v>
      </c>
      <c r="H13" s="12">
        <v>391.29</v>
      </c>
      <c r="I13" s="12">
        <f t="shared" si="0"/>
        <v>26204.691300000002</v>
      </c>
    </row>
    <row r="14" spans="1:12" ht="17.25" customHeight="1">
      <c r="A14" s="10" t="s">
        <v>56</v>
      </c>
      <c r="B14" s="11" t="s">
        <v>42</v>
      </c>
      <c r="C14" s="12">
        <v>8.49</v>
      </c>
      <c r="D14" s="12">
        <v>50</v>
      </c>
      <c r="E14" s="12">
        <v>90</v>
      </c>
      <c r="F14" s="12">
        <v>176.53</v>
      </c>
      <c r="G14" s="12" t="s">
        <v>13</v>
      </c>
      <c r="H14" s="12">
        <v>167.7</v>
      </c>
      <c r="I14" s="12">
        <f t="shared" si="0"/>
        <v>29604.080999999998</v>
      </c>
    </row>
    <row r="15" spans="1:12" s="21" customFormat="1" ht="23.25" customHeight="1">
      <c r="A15" s="17"/>
      <c r="B15" s="18"/>
      <c r="C15" s="59"/>
      <c r="D15" s="59"/>
      <c r="E15" s="59"/>
      <c r="F15" s="59"/>
      <c r="G15" s="59"/>
      <c r="H15" s="60"/>
      <c r="I15" s="20">
        <f>SUM(I5:I14)</f>
        <v>784363.48199999996</v>
      </c>
    </row>
    <row r="16" spans="1:12" s="21" customFormat="1" ht="23.25" customHeight="1">
      <c r="A16" s="25"/>
      <c r="B16" s="26"/>
      <c r="C16" s="27"/>
      <c r="D16" s="27"/>
      <c r="E16" s="27"/>
      <c r="F16" s="27"/>
      <c r="G16" s="27"/>
      <c r="H16" s="27"/>
      <c r="I16" s="28"/>
    </row>
    <row r="17" spans="2:9" ht="62.25" customHeight="1">
      <c r="B17" s="56" t="s">
        <v>153</v>
      </c>
      <c r="C17" s="56"/>
      <c r="D17" s="56"/>
      <c r="E17" s="56"/>
      <c r="F17" s="56"/>
      <c r="G17" s="56"/>
      <c r="H17" s="56"/>
      <c r="I17" s="56"/>
    </row>
    <row r="18" spans="2:9">
      <c r="H18" s="24"/>
    </row>
    <row r="21" spans="2:9" ht="15.75" customHeight="1"/>
  </sheetData>
  <mergeCells count="5">
    <mergeCell ref="A1:I1"/>
    <mergeCell ref="A2:I2"/>
    <mergeCell ref="A3:I3"/>
    <mergeCell ref="C15:H15"/>
    <mergeCell ref="B17:I17"/>
  </mergeCells>
  <pageMargins left="0.3" right="0.22" top="0.75" bottom="0.75" header="0.3" footer="0.3"/>
  <pageSetup paperSize="9" orientation="portrait" verticalDpi="0" r:id="rId1"/>
</worksheet>
</file>

<file path=xl/worksheets/sheet58.xml><?xml version="1.0" encoding="utf-8"?>
<worksheet xmlns="http://schemas.openxmlformats.org/spreadsheetml/2006/main" xmlns:r="http://schemas.openxmlformats.org/officeDocument/2006/relationships">
  <dimension ref="A1:L21"/>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247</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127.5">
      <c r="A5" s="12" t="s">
        <v>47</v>
      </c>
      <c r="B5" s="12" t="s">
        <v>15</v>
      </c>
      <c r="C5" s="12">
        <v>8.49</v>
      </c>
      <c r="D5" s="12">
        <v>50</v>
      </c>
      <c r="E5" s="12">
        <v>90</v>
      </c>
      <c r="F5" s="12">
        <v>144.4</v>
      </c>
      <c r="G5" s="12" t="s">
        <v>13</v>
      </c>
      <c r="H5" s="12">
        <v>112.53</v>
      </c>
      <c r="I5" s="12">
        <f t="shared" ref="I5:I14" si="0">H5*F5</f>
        <v>16249.332</v>
      </c>
    </row>
    <row r="6" spans="1:12" ht="102">
      <c r="A6" s="10" t="s">
        <v>48</v>
      </c>
      <c r="B6" s="13" t="s">
        <v>17</v>
      </c>
      <c r="C6" s="12">
        <v>4.25</v>
      </c>
      <c r="D6" s="12">
        <v>50</v>
      </c>
      <c r="E6" s="12">
        <v>90</v>
      </c>
      <c r="F6" s="12">
        <v>38.28</v>
      </c>
      <c r="G6" s="12" t="s">
        <v>13</v>
      </c>
      <c r="H6" s="12">
        <v>228.47</v>
      </c>
      <c r="I6" s="12">
        <f t="shared" si="0"/>
        <v>8745.8315999999995</v>
      </c>
    </row>
    <row r="7" spans="1:12" ht="76.5">
      <c r="A7" s="10" t="s">
        <v>49</v>
      </c>
      <c r="B7" s="11" t="s">
        <v>19</v>
      </c>
      <c r="C7" s="12">
        <v>7.08</v>
      </c>
      <c r="D7" s="12">
        <v>50</v>
      </c>
      <c r="E7" s="12">
        <v>90</v>
      </c>
      <c r="F7" s="12">
        <v>63.71</v>
      </c>
      <c r="G7" s="12" t="s">
        <v>13</v>
      </c>
      <c r="H7" s="12">
        <v>1191.77</v>
      </c>
      <c r="I7" s="12">
        <f t="shared" si="0"/>
        <v>75927.666700000002</v>
      </c>
    </row>
    <row r="8" spans="1:12" ht="127.5">
      <c r="A8" s="10" t="s">
        <v>50</v>
      </c>
      <c r="B8" s="11" t="s">
        <v>103</v>
      </c>
      <c r="C8" s="12">
        <v>8.5</v>
      </c>
      <c r="D8" s="12">
        <v>50</v>
      </c>
      <c r="E8" s="12">
        <v>90</v>
      </c>
      <c r="F8" s="12">
        <v>63.713000000000001</v>
      </c>
      <c r="G8" s="12" t="s">
        <v>13</v>
      </c>
      <c r="H8" s="12">
        <v>6543.32</v>
      </c>
      <c r="I8" s="12">
        <f t="shared" si="0"/>
        <v>416894.54716000002</v>
      </c>
    </row>
    <row r="9" spans="1:12">
      <c r="A9" s="10">
        <v>5</v>
      </c>
      <c r="B9" s="15" t="s">
        <v>32</v>
      </c>
      <c r="C9" s="12"/>
      <c r="D9" s="12">
        <v>50</v>
      </c>
      <c r="E9" s="12">
        <v>90</v>
      </c>
      <c r="F9" s="12"/>
      <c r="G9" s="12"/>
      <c r="H9" s="12"/>
      <c r="I9" s="12"/>
    </row>
    <row r="10" spans="1:12" ht="15.75">
      <c r="A10" s="10" t="s">
        <v>33</v>
      </c>
      <c r="B10" s="11" t="s">
        <v>52</v>
      </c>
      <c r="C10" s="12">
        <v>3.65</v>
      </c>
      <c r="D10" s="12">
        <v>50</v>
      </c>
      <c r="E10" s="12">
        <v>90</v>
      </c>
      <c r="F10" s="12">
        <v>27.4</v>
      </c>
      <c r="G10" s="12" t="s">
        <v>13</v>
      </c>
      <c r="H10" s="12">
        <v>710.13</v>
      </c>
      <c r="I10" s="12">
        <f t="shared" si="0"/>
        <v>19457.561999999998</v>
      </c>
    </row>
    <row r="11" spans="1:12" ht="15.75">
      <c r="A11" s="10" t="s">
        <v>35</v>
      </c>
      <c r="B11" s="11" t="s">
        <v>104</v>
      </c>
      <c r="C11" s="12">
        <v>4.25</v>
      </c>
      <c r="D11" s="12">
        <v>50</v>
      </c>
      <c r="E11" s="12">
        <v>90</v>
      </c>
      <c r="F11" s="12">
        <v>38.228000000000002</v>
      </c>
      <c r="G11" s="12" t="s">
        <v>13</v>
      </c>
      <c r="H11" s="12">
        <v>431.75</v>
      </c>
      <c r="I11" s="12">
        <f t="shared" si="0"/>
        <v>16504.939000000002</v>
      </c>
    </row>
    <row r="12" spans="1:12" ht="15.75">
      <c r="A12" s="10" t="s">
        <v>37</v>
      </c>
      <c r="B12" s="11" t="s">
        <v>105</v>
      </c>
      <c r="C12" s="12">
        <v>7.08</v>
      </c>
      <c r="D12" s="12">
        <v>50</v>
      </c>
      <c r="E12" s="12">
        <v>90</v>
      </c>
      <c r="F12" s="12">
        <v>63.71</v>
      </c>
      <c r="G12" s="12" t="s">
        <v>13</v>
      </c>
      <c r="H12" s="12">
        <v>664.32</v>
      </c>
      <c r="I12" s="12">
        <f t="shared" si="0"/>
        <v>42323.827200000007</v>
      </c>
    </row>
    <row r="13" spans="1:12" ht="17.25" customHeight="1">
      <c r="A13" s="10" t="s">
        <v>39</v>
      </c>
      <c r="B13" s="11" t="s">
        <v>106</v>
      </c>
      <c r="C13" s="12">
        <v>7.3</v>
      </c>
      <c r="D13" s="12">
        <v>50</v>
      </c>
      <c r="E13" s="12">
        <v>90</v>
      </c>
      <c r="F13" s="12">
        <v>54.79</v>
      </c>
      <c r="G13" s="12" t="s">
        <v>13</v>
      </c>
      <c r="H13" s="12">
        <v>391.29</v>
      </c>
      <c r="I13" s="12">
        <f t="shared" si="0"/>
        <v>21438.7791</v>
      </c>
    </row>
    <row r="14" spans="1:12" ht="17.25" customHeight="1">
      <c r="A14" s="10" t="s">
        <v>56</v>
      </c>
      <c r="B14" s="11" t="s">
        <v>42</v>
      </c>
      <c r="C14" s="12">
        <v>8.49</v>
      </c>
      <c r="D14" s="12">
        <v>50</v>
      </c>
      <c r="E14" s="12">
        <v>90</v>
      </c>
      <c r="F14" s="12">
        <v>144.4</v>
      </c>
      <c r="G14" s="12" t="s">
        <v>13</v>
      </c>
      <c r="H14" s="12">
        <v>167.7</v>
      </c>
      <c r="I14" s="12">
        <f t="shared" si="0"/>
        <v>24215.88</v>
      </c>
    </row>
    <row r="15" spans="1:12" s="21" customFormat="1" ht="23.25" customHeight="1">
      <c r="A15" s="17"/>
      <c r="B15" s="18"/>
      <c r="C15" s="59"/>
      <c r="D15" s="59"/>
      <c r="E15" s="59"/>
      <c r="F15" s="59"/>
      <c r="G15" s="59"/>
      <c r="H15" s="60"/>
      <c r="I15" s="20">
        <f>SUM(I5:I14)</f>
        <v>641758.36476000014</v>
      </c>
    </row>
    <row r="16" spans="1:12" s="21" customFormat="1" ht="23.25" customHeight="1">
      <c r="A16" s="25"/>
      <c r="B16" s="26"/>
      <c r="C16" s="27"/>
      <c r="D16" s="27"/>
      <c r="E16" s="27"/>
      <c r="F16" s="27"/>
      <c r="G16" s="27"/>
      <c r="H16" s="27"/>
      <c r="I16" s="28"/>
    </row>
    <row r="17" spans="2:9" ht="62.25" customHeight="1">
      <c r="B17" s="56" t="s">
        <v>151</v>
      </c>
      <c r="C17" s="56"/>
      <c r="D17" s="56"/>
      <c r="E17" s="56"/>
      <c r="F17" s="56"/>
      <c r="G17" s="56"/>
      <c r="H17" s="56"/>
      <c r="I17" s="56"/>
    </row>
    <row r="18" spans="2:9">
      <c r="H18" s="24"/>
    </row>
    <row r="21" spans="2:9" ht="15.75" customHeight="1"/>
  </sheetData>
  <mergeCells count="5">
    <mergeCell ref="A1:I1"/>
    <mergeCell ref="A2:I2"/>
    <mergeCell ref="A3:I3"/>
    <mergeCell ref="C15:H15"/>
    <mergeCell ref="B17:I17"/>
  </mergeCells>
  <pageMargins left="0.16" right="0.18" top="0.75" bottom="0.75" header="0.3" footer="0.3"/>
  <pageSetup paperSize="9" orientation="portrait" verticalDpi="0" r:id="rId1"/>
</worksheet>
</file>

<file path=xl/worksheets/sheet59.xml><?xml version="1.0" encoding="utf-8"?>
<worksheet xmlns="http://schemas.openxmlformats.org/spreadsheetml/2006/main" xmlns:r="http://schemas.openxmlformats.org/officeDocument/2006/relationships">
  <dimension ref="A1:I26"/>
  <sheetViews>
    <sheetView topLeftCell="A13"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75" customHeight="1">
      <c r="A3" s="54" t="s">
        <v>187</v>
      </c>
      <c r="B3" s="58"/>
      <c r="C3" s="58"/>
      <c r="D3" s="58"/>
      <c r="E3" s="58"/>
      <c r="F3" s="58"/>
      <c r="G3" s="3"/>
      <c r="H3" s="3"/>
    </row>
    <row r="4" spans="1:9">
      <c r="A4" s="4" t="s">
        <v>3</v>
      </c>
      <c r="B4" s="4" t="s">
        <v>4</v>
      </c>
      <c r="C4" s="5" t="s">
        <v>45</v>
      </c>
      <c r="D4" s="5" t="s">
        <v>6</v>
      </c>
      <c r="E4" s="5" t="s">
        <v>7</v>
      </c>
      <c r="F4" s="5" t="s">
        <v>8</v>
      </c>
    </row>
    <row r="5" spans="1:9" ht="25.5">
      <c r="A5" s="6">
        <v>1</v>
      </c>
      <c r="B5" s="7" t="s">
        <v>188</v>
      </c>
      <c r="C5" s="9">
        <v>10</v>
      </c>
      <c r="D5" s="8" t="s">
        <v>10</v>
      </c>
      <c r="E5" s="8">
        <v>243.77</v>
      </c>
      <c r="F5" s="9">
        <f>E5*C5</f>
        <v>2437.7000000000003</v>
      </c>
    </row>
    <row r="6" spans="1:9" ht="127.5">
      <c r="A6" s="10" t="s">
        <v>64</v>
      </c>
      <c r="B6" s="11" t="s">
        <v>15</v>
      </c>
      <c r="C6" s="12">
        <v>79.430000000000007</v>
      </c>
      <c r="D6" s="12" t="s">
        <v>13</v>
      </c>
      <c r="E6" s="12">
        <v>112.53</v>
      </c>
      <c r="F6" s="9">
        <f t="shared" ref="F6:F19" si="0">E6*C6</f>
        <v>8938.2579000000005</v>
      </c>
    </row>
    <row r="7" spans="1:9" ht="102">
      <c r="A7" s="10" t="s">
        <v>65</v>
      </c>
      <c r="B7" s="13" t="s">
        <v>17</v>
      </c>
      <c r="C7" s="12">
        <v>1.26</v>
      </c>
      <c r="D7" s="12" t="s">
        <v>13</v>
      </c>
      <c r="E7" s="12">
        <v>228.47</v>
      </c>
      <c r="F7" s="9">
        <f t="shared" si="0"/>
        <v>287.87220000000002</v>
      </c>
    </row>
    <row r="8" spans="1:9" ht="76.5">
      <c r="A8" s="10" t="s">
        <v>66</v>
      </c>
      <c r="B8" s="11" t="s">
        <v>19</v>
      </c>
      <c r="C8" s="12">
        <v>1.59</v>
      </c>
      <c r="D8" s="12" t="s">
        <v>13</v>
      </c>
      <c r="E8" s="12">
        <v>1191.77</v>
      </c>
      <c r="F8" s="9">
        <f t="shared" si="0"/>
        <v>1894.9143000000001</v>
      </c>
    </row>
    <row r="9" spans="1:9" ht="114" customHeight="1">
      <c r="A9" s="10" t="s">
        <v>189</v>
      </c>
      <c r="B9" s="11" t="s">
        <v>68</v>
      </c>
      <c r="C9" s="12">
        <v>16.93</v>
      </c>
      <c r="D9" s="12" t="s">
        <v>13</v>
      </c>
      <c r="E9" s="12">
        <v>5913.66</v>
      </c>
      <c r="F9" s="9">
        <f t="shared" si="0"/>
        <v>100118.2638</v>
      </c>
    </row>
    <row r="10" spans="1:9" ht="114" customHeight="1">
      <c r="A10" s="10" t="s">
        <v>69</v>
      </c>
      <c r="B10" s="11" t="s">
        <v>23</v>
      </c>
      <c r="C10" s="12">
        <v>72.55</v>
      </c>
      <c r="D10" s="12" t="s">
        <v>13</v>
      </c>
      <c r="E10" s="12">
        <v>2788.17</v>
      </c>
      <c r="F10" s="9">
        <f t="shared" si="0"/>
        <v>202281.7335</v>
      </c>
    </row>
    <row r="11" spans="1:9" ht="78" customHeight="1">
      <c r="A11" s="10" t="s">
        <v>70</v>
      </c>
      <c r="B11" s="11" t="s">
        <v>25</v>
      </c>
      <c r="C11" s="12">
        <v>532.99</v>
      </c>
      <c r="D11" s="12" t="s">
        <v>26</v>
      </c>
      <c r="E11" s="12">
        <v>259.29000000000002</v>
      </c>
      <c r="F11" s="9">
        <f t="shared" si="0"/>
        <v>138198.97710000002</v>
      </c>
    </row>
    <row r="12" spans="1:9" ht="78" customHeight="1">
      <c r="A12" s="10" t="s">
        <v>120</v>
      </c>
      <c r="B12" s="11" t="s">
        <v>28</v>
      </c>
      <c r="C12" s="12">
        <v>5.95</v>
      </c>
      <c r="D12" s="12" t="s">
        <v>115</v>
      </c>
      <c r="E12" s="12">
        <v>6219.21</v>
      </c>
      <c r="F12" s="9">
        <f t="shared" si="0"/>
        <v>37004.299500000001</v>
      </c>
    </row>
    <row r="13" spans="1:9" ht="114" customHeight="1">
      <c r="A13" s="10" t="s">
        <v>121</v>
      </c>
      <c r="B13" s="11" t="s">
        <v>30</v>
      </c>
      <c r="C13" s="12">
        <v>0.73499999999999999</v>
      </c>
      <c r="D13" s="12" t="s">
        <v>31</v>
      </c>
      <c r="E13" s="12">
        <v>53433.91</v>
      </c>
      <c r="F13" s="9">
        <f t="shared" si="0"/>
        <v>39273.923849999999</v>
      </c>
    </row>
    <row r="14" spans="1:9">
      <c r="A14" s="10">
        <v>10</v>
      </c>
      <c r="B14" s="15" t="s">
        <v>32</v>
      </c>
      <c r="C14" s="12"/>
      <c r="D14" s="12"/>
      <c r="E14" s="12"/>
      <c r="F14" s="9"/>
    </row>
    <row r="15" spans="1:9" ht="15.75">
      <c r="A15" s="10" t="s">
        <v>33</v>
      </c>
      <c r="B15" s="11" t="s">
        <v>52</v>
      </c>
      <c r="C15" s="12">
        <v>54.79</v>
      </c>
      <c r="D15" s="12" t="s">
        <v>13</v>
      </c>
      <c r="E15" s="12">
        <v>710.13</v>
      </c>
      <c r="F15" s="9">
        <f t="shared" si="0"/>
        <v>38908.022700000001</v>
      </c>
    </row>
    <row r="16" spans="1:9" ht="15.75">
      <c r="A16" s="10" t="s">
        <v>35</v>
      </c>
      <c r="B16" s="11" t="s">
        <v>104</v>
      </c>
      <c r="C16" s="12">
        <v>1.26</v>
      </c>
      <c r="D16" s="12" t="s">
        <v>13</v>
      </c>
      <c r="E16" s="12">
        <v>431.75</v>
      </c>
      <c r="F16" s="9">
        <f t="shared" si="0"/>
        <v>544.005</v>
      </c>
    </row>
    <row r="17" spans="1:6" ht="15.75">
      <c r="A17" s="10" t="s">
        <v>37</v>
      </c>
      <c r="B17" s="11" t="s">
        <v>116</v>
      </c>
      <c r="C17" s="12">
        <v>74.14</v>
      </c>
      <c r="D17" s="12" t="s">
        <v>13</v>
      </c>
      <c r="E17" s="12">
        <v>664.32</v>
      </c>
      <c r="F17" s="9">
        <f t="shared" si="0"/>
        <v>49252.684800000003</v>
      </c>
    </row>
    <row r="18" spans="1:6" ht="17.25" customHeight="1">
      <c r="A18" s="10" t="s">
        <v>39</v>
      </c>
      <c r="B18" s="11" t="s">
        <v>117</v>
      </c>
      <c r="C18" s="12">
        <v>20.36</v>
      </c>
      <c r="D18" s="12" t="s">
        <v>13</v>
      </c>
      <c r="E18" s="12">
        <v>391.29</v>
      </c>
      <c r="F18" s="9">
        <f t="shared" si="0"/>
        <v>7966.6644000000006</v>
      </c>
    </row>
    <row r="19" spans="1:6" ht="17.25" customHeight="1">
      <c r="A19" s="10" t="s">
        <v>56</v>
      </c>
      <c r="B19" s="11" t="s">
        <v>42</v>
      </c>
      <c r="C19" s="12">
        <v>79.430000000000007</v>
      </c>
      <c r="D19" s="12" t="s">
        <v>13</v>
      </c>
      <c r="E19" s="12">
        <v>167.7</v>
      </c>
      <c r="F19" s="9">
        <f t="shared" si="0"/>
        <v>13320.411</v>
      </c>
    </row>
    <row r="20" spans="1:6" s="21" customFormat="1" ht="23.25" customHeight="1">
      <c r="A20" s="17"/>
      <c r="B20" s="18"/>
      <c r="C20" s="59"/>
      <c r="D20" s="59"/>
      <c r="E20" s="60"/>
      <c r="F20" s="20">
        <f>SUM(F5:F19)</f>
        <v>640427.73005000001</v>
      </c>
    </row>
    <row r="21" spans="1:6" s="21" customFormat="1" ht="23.25" customHeight="1">
      <c r="A21" s="25"/>
      <c r="B21" s="26"/>
      <c r="C21" s="27"/>
      <c r="D21" s="27"/>
      <c r="E21" s="27"/>
      <c r="F21" s="28"/>
    </row>
    <row r="22" spans="1:6" ht="62.25" customHeight="1">
      <c r="B22" s="56" t="s">
        <v>190</v>
      </c>
      <c r="C22" s="56"/>
      <c r="D22" s="56"/>
      <c r="E22" s="56"/>
      <c r="F22" s="56"/>
    </row>
    <row r="23" spans="1:6">
      <c r="E23" s="24"/>
    </row>
    <row r="26" spans="1:6" ht="15.75" customHeight="1"/>
  </sheetData>
  <mergeCells count="5">
    <mergeCell ref="A1:F1"/>
    <mergeCell ref="A2:F2"/>
    <mergeCell ref="A3:F3"/>
    <mergeCell ref="C20:E20"/>
    <mergeCell ref="B22:F22"/>
  </mergeCells>
  <pageMargins left="0.34" right="0.15"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dimension ref="A1:L20"/>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203</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25.5">
      <c r="A5" s="12">
        <v>1</v>
      </c>
      <c r="B5" s="12" t="s">
        <v>46</v>
      </c>
      <c r="C5" s="12">
        <v>1</v>
      </c>
      <c r="D5" s="12">
        <v>50</v>
      </c>
      <c r="E5" s="12">
        <v>90</v>
      </c>
      <c r="F5" s="12">
        <v>5</v>
      </c>
      <c r="G5" s="12" t="s">
        <v>10</v>
      </c>
      <c r="H5" s="12">
        <v>206.17</v>
      </c>
      <c r="I5" s="12">
        <f>H5*F5</f>
        <v>1030.8499999999999</v>
      </c>
    </row>
    <row r="6" spans="1:12" ht="127.5">
      <c r="A6" s="12" t="s">
        <v>64</v>
      </c>
      <c r="B6" s="12" t="s">
        <v>15</v>
      </c>
      <c r="C6" s="12">
        <v>8.49</v>
      </c>
      <c r="D6" s="12">
        <v>50</v>
      </c>
      <c r="E6" s="12">
        <v>90</v>
      </c>
      <c r="F6" s="12">
        <v>80.430000000000007</v>
      </c>
      <c r="G6" s="12" t="s">
        <v>13</v>
      </c>
      <c r="H6" s="12">
        <v>94.78</v>
      </c>
      <c r="I6" s="12">
        <f t="shared" ref="I6:I14" si="0">H6*F6</f>
        <v>7623.1554000000006</v>
      </c>
    </row>
    <row r="7" spans="1:12" ht="102">
      <c r="A7" s="10" t="s">
        <v>65</v>
      </c>
      <c r="B7" s="13" t="s">
        <v>17</v>
      </c>
      <c r="C7" s="12">
        <v>4.25</v>
      </c>
      <c r="D7" s="12">
        <v>50</v>
      </c>
      <c r="E7" s="12">
        <v>90</v>
      </c>
      <c r="F7" s="12">
        <v>40.22</v>
      </c>
      <c r="G7" s="12" t="s">
        <v>13</v>
      </c>
      <c r="H7" s="12">
        <v>207.67</v>
      </c>
      <c r="I7" s="12">
        <f t="shared" si="0"/>
        <v>8352.4874</v>
      </c>
    </row>
    <row r="8" spans="1:12" ht="76.5">
      <c r="A8" s="10" t="s">
        <v>66</v>
      </c>
      <c r="B8" s="11" t="s">
        <v>19</v>
      </c>
      <c r="C8" s="12">
        <v>7.08</v>
      </c>
      <c r="D8" s="12">
        <v>50</v>
      </c>
      <c r="E8" s="12">
        <v>90</v>
      </c>
      <c r="F8" s="12">
        <v>67.02</v>
      </c>
      <c r="G8" s="12" t="s">
        <v>13</v>
      </c>
      <c r="H8" s="12">
        <v>992.68</v>
      </c>
      <c r="I8" s="12">
        <f t="shared" si="0"/>
        <v>66529.4136</v>
      </c>
    </row>
    <row r="9" spans="1:12" ht="127.5">
      <c r="A9" s="10" t="s">
        <v>102</v>
      </c>
      <c r="B9" s="11" t="s">
        <v>103</v>
      </c>
      <c r="C9" s="12">
        <v>8.5</v>
      </c>
      <c r="D9" s="12">
        <v>50</v>
      </c>
      <c r="E9" s="12">
        <v>90</v>
      </c>
      <c r="F9" s="12">
        <v>66.27</v>
      </c>
      <c r="G9" s="12" t="s">
        <v>13</v>
      </c>
      <c r="H9" s="12">
        <v>6031</v>
      </c>
      <c r="I9" s="12">
        <f t="shared" si="0"/>
        <v>399674.37</v>
      </c>
    </row>
    <row r="10" spans="1:12">
      <c r="A10" s="10">
        <v>6</v>
      </c>
      <c r="B10" s="15" t="s">
        <v>32</v>
      </c>
      <c r="C10" s="12"/>
      <c r="D10" s="12">
        <v>50</v>
      </c>
      <c r="E10" s="12">
        <v>90</v>
      </c>
      <c r="F10" s="12"/>
      <c r="G10" s="12"/>
      <c r="H10" s="12"/>
      <c r="I10" s="12"/>
    </row>
    <row r="11" spans="1:12" ht="15.75">
      <c r="A11" s="10" t="s">
        <v>33</v>
      </c>
      <c r="B11" s="11" t="s">
        <v>104</v>
      </c>
      <c r="C11" s="12">
        <v>4.25</v>
      </c>
      <c r="D11" s="12">
        <v>50</v>
      </c>
      <c r="E11" s="12">
        <v>90</v>
      </c>
      <c r="F11" s="12">
        <v>68.45</v>
      </c>
      <c r="G11" s="12" t="s">
        <v>13</v>
      </c>
      <c r="H11" s="12">
        <v>346.85</v>
      </c>
      <c r="I11" s="12">
        <f t="shared" si="0"/>
        <v>23741.882500000003</v>
      </c>
    </row>
    <row r="12" spans="1:12" ht="15.75">
      <c r="A12" s="10" t="s">
        <v>37</v>
      </c>
      <c r="B12" s="11" t="s">
        <v>105</v>
      </c>
      <c r="C12" s="12">
        <v>7.08</v>
      </c>
      <c r="D12" s="12">
        <v>50</v>
      </c>
      <c r="E12" s="12">
        <v>90</v>
      </c>
      <c r="F12" s="12">
        <v>67.02</v>
      </c>
      <c r="G12" s="12" t="s">
        <v>13</v>
      </c>
      <c r="H12" s="12">
        <v>647.59</v>
      </c>
      <c r="I12" s="12">
        <f t="shared" si="0"/>
        <v>43401.481800000001</v>
      </c>
    </row>
    <row r="13" spans="1:12" ht="17.25" customHeight="1">
      <c r="A13" s="10" t="s">
        <v>39</v>
      </c>
      <c r="B13" s="11" t="s">
        <v>106</v>
      </c>
      <c r="C13" s="12">
        <v>7.3</v>
      </c>
      <c r="D13" s="12">
        <v>50</v>
      </c>
      <c r="E13" s="12">
        <v>90</v>
      </c>
      <c r="F13" s="12">
        <v>56.86</v>
      </c>
      <c r="G13" s="12" t="s">
        <v>13</v>
      </c>
      <c r="H13" s="12">
        <v>462.56</v>
      </c>
      <c r="I13" s="12">
        <f t="shared" si="0"/>
        <v>26301.161599999999</v>
      </c>
    </row>
    <row r="14" spans="1:12" ht="17.25" customHeight="1">
      <c r="A14" s="10" t="s">
        <v>41</v>
      </c>
      <c r="B14" s="11" t="s">
        <v>42</v>
      </c>
      <c r="C14" s="12">
        <v>8.49</v>
      </c>
      <c r="D14" s="12">
        <v>50</v>
      </c>
      <c r="E14" s="12">
        <v>90</v>
      </c>
      <c r="F14" s="12">
        <v>72.38</v>
      </c>
      <c r="G14" s="12" t="s">
        <v>13</v>
      </c>
      <c r="H14" s="12">
        <v>156.12</v>
      </c>
      <c r="I14" s="12">
        <f t="shared" si="0"/>
        <v>11299.9656</v>
      </c>
    </row>
    <row r="15" spans="1:12" s="21" customFormat="1" ht="23.25" customHeight="1">
      <c r="A15" s="17"/>
      <c r="B15" s="18"/>
      <c r="C15" s="59"/>
      <c r="D15" s="59"/>
      <c r="E15" s="59"/>
      <c r="F15" s="59"/>
      <c r="G15" s="59"/>
      <c r="H15" s="60"/>
      <c r="I15" s="20">
        <f>SUM(I5:I14)</f>
        <v>587954.76789999998</v>
      </c>
    </row>
    <row r="16" spans="1:12" ht="62.25" customHeight="1">
      <c r="B16" s="56" t="s">
        <v>153</v>
      </c>
      <c r="C16" s="56"/>
      <c r="D16" s="56"/>
      <c r="E16" s="56"/>
      <c r="F16" s="56"/>
      <c r="G16" s="56"/>
      <c r="H16" s="56"/>
      <c r="I16" s="56"/>
    </row>
    <row r="17" spans="8:8">
      <c r="H17" s="24"/>
    </row>
    <row r="20" spans="8:8" ht="15.75" customHeight="1"/>
  </sheetData>
  <mergeCells count="5">
    <mergeCell ref="A1:I1"/>
    <mergeCell ref="A2:I2"/>
    <mergeCell ref="A3:I3"/>
    <mergeCell ref="C15:H15"/>
    <mergeCell ref="B16:I16"/>
  </mergeCells>
  <pageMargins left="0.24" right="0.43" top="0.74" bottom="0.75" header="0.3" footer="0.3"/>
  <pageSetup paperSize="9" orientation="portrait" verticalDpi="0" r:id="rId1"/>
</worksheet>
</file>

<file path=xl/worksheets/sheet60.xml><?xml version="1.0" encoding="utf-8"?>
<worksheet xmlns="http://schemas.openxmlformats.org/spreadsheetml/2006/main" xmlns:r="http://schemas.openxmlformats.org/officeDocument/2006/relationships">
  <dimension ref="A1:L21"/>
  <sheetViews>
    <sheetView workbookViewId="0">
      <selection activeCell="I15" sqref="I15"/>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249</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127.5">
      <c r="A5" s="12" t="s">
        <v>47</v>
      </c>
      <c r="B5" s="12" t="s">
        <v>15</v>
      </c>
      <c r="C5" s="12">
        <v>8.49</v>
      </c>
      <c r="D5" s="12">
        <v>50</v>
      </c>
      <c r="E5" s="12">
        <v>90</v>
      </c>
      <c r="F5" s="12">
        <v>101.95</v>
      </c>
      <c r="G5" s="12" t="s">
        <v>13</v>
      </c>
      <c r="H5" s="12">
        <v>112.53</v>
      </c>
      <c r="I5" s="12">
        <f t="shared" ref="I5:I14" si="0">H5*F5</f>
        <v>11472.433500000001</v>
      </c>
    </row>
    <row r="6" spans="1:12" ht="102">
      <c r="A6" s="10" t="s">
        <v>48</v>
      </c>
      <c r="B6" s="13" t="s">
        <v>17</v>
      </c>
      <c r="C6" s="12">
        <v>4.25</v>
      </c>
      <c r="D6" s="12">
        <v>50</v>
      </c>
      <c r="E6" s="12">
        <v>90</v>
      </c>
      <c r="F6" s="12">
        <v>38.229999999999997</v>
      </c>
      <c r="G6" s="12" t="s">
        <v>13</v>
      </c>
      <c r="H6" s="12">
        <v>228.47</v>
      </c>
      <c r="I6" s="12">
        <f t="shared" si="0"/>
        <v>8734.4080999999987</v>
      </c>
    </row>
    <row r="7" spans="1:12" ht="76.5">
      <c r="A7" s="10" t="s">
        <v>49</v>
      </c>
      <c r="B7" s="11" t="s">
        <v>19</v>
      </c>
      <c r="C7" s="12">
        <v>7.08</v>
      </c>
      <c r="D7" s="12">
        <v>50</v>
      </c>
      <c r="E7" s="12">
        <v>90</v>
      </c>
      <c r="F7" s="12">
        <v>63.72</v>
      </c>
      <c r="G7" s="12" t="s">
        <v>13</v>
      </c>
      <c r="H7" s="12">
        <v>1191.77</v>
      </c>
      <c r="I7" s="12">
        <f t="shared" si="0"/>
        <v>75939.584399999992</v>
      </c>
    </row>
    <row r="8" spans="1:12" ht="127.5">
      <c r="A8" s="10" t="s">
        <v>50</v>
      </c>
      <c r="B8" s="11" t="s">
        <v>103</v>
      </c>
      <c r="C8" s="12">
        <v>8.5</v>
      </c>
      <c r="D8" s="12">
        <v>50</v>
      </c>
      <c r="E8" s="12">
        <v>90</v>
      </c>
      <c r="F8" s="12">
        <v>63.72</v>
      </c>
      <c r="G8" s="12" t="s">
        <v>13</v>
      </c>
      <c r="H8" s="12">
        <v>6543.32</v>
      </c>
      <c r="I8" s="12">
        <f t="shared" si="0"/>
        <v>416940.3504</v>
      </c>
    </row>
    <row r="9" spans="1:12">
      <c r="A9" s="10">
        <v>5</v>
      </c>
      <c r="B9" s="15" t="s">
        <v>32</v>
      </c>
      <c r="C9" s="12"/>
      <c r="D9" s="12">
        <v>50</v>
      </c>
      <c r="E9" s="12">
        <v>90</v>
      </c>
      <c r="F9" s="12"/>
      <c r="G9" s="12"/>
      <c r="H9" s="12"/>
      <c r="I9" s="12"/>
    </row>
    <row r="10" spans="1:12" ht="15.75">
      <c r="A10" s="10" t="s">
        <v>33</v>
      </c>
      <c r="B10" s="11" t="s">
        <v>52</v>
      </c>
      <c r="C10" s="12">
        <v>3.65</v>
      </c>
      <c r="D10" s="12">
        <v>50</v>
      </c>
      <c r="E10" s="12">
        <v>90</v>
      </c>
      <c r="F10" s="12">
        <v>27.4</v>
      </c>
      <c r="G10" s="12" t="s">
        <v>13</v>
      </c>
      <c r="H10" s="12">
        <v>710.13</v>
      </c>
      <c r="I10" s="12">
        <f t="shared" si="0"/>
        <v>19457.561999999998</v>
      </c>
    </row>
    <row r="11" spans="1:12" ht="15.75">
      <c r="A11" s="10" t="s">
        <v>35</v>
      </c>
      <c r="B11" s="11" t="s">
        <v>104</v>
      </c>
      <c r="C11" s="12">
        <v>4.25</v>
      </c>
      <c r="D11" s="12">
        <v>50</v>
      </c>
      <c r="E11" s="12">
        <v>90</v>
      </c>
      <c r="F11" s="12">
        <v>38.229999999999997</v>
      </c>
      <c r="G11" s="12" t="s">
        <v>13</v>
      </c>
      <c r="H11" s="12">
        <v>431.75</v>
      </c>
      <c r="I11" s="12">
        <f t="shared" si="0"/>
        <v>16505.802499999998</v>
      </c>
    </row>
    <row r="12" spans="1:12" ht="15.75">
      <c r="A12" s="10" t="s">
        <v>37</v>
      </c>
      <c r="B12" s="11" t="s">
        <v>105</v>
      </c>
      <c r="C12" s="12">
        <v>7.08</v>
      </c>
      <c r="D12" s="12">
        <v>50</v>
      </c>
      <c r="E12" s="12">
        <v>90</v>
      </c>
      <c r="F12" s="12">
        <v>63.72</v>
      </c>
      <c r="G12" s="12" t="s">
        <v>13</v>
      </c>
      <c r="H12" s="12">
        <v>664.32</v>
      </c>
      <c r="I12" s="12">
        <f t="shared" si="0"/>
        <v>42330.470400000006</v>
      </c>
    </row>
    <row r="13" spans="1:12" ht="15.75">
      <c r="A13" s="10" t="s">
        <v>39</v>
      </c>
      <c r="B13" s="11" t="s">
        <v>106</v>
      </c>
      <c r="C13" s="12">
        <v>7.3</v>
      </c>
      <c r="D13" s="12">
        <v>50</v>
      </c>
      <c r="E13" s="12">
        <v>90</v>
      </c>
      <c r="F13" s="12">
        <v>54.8</v>
      </c>
      <c r="G13" s="12" t="s">
        <v>13</v>
      </c>
      <c r="H13" s="12">
        <v>391.29</v>
      </c>
      <c r="I13" s="12">
        <f t="shared" si="0"/>
        <v>21442.691999999999</v>
      </c>
    </row>
    <row r="14" spans="1:12" ht="17.25" customHeight="1">
      <c r="A14" s="10" t="s">
        <v>56</v>
      </c>
      <c r="B14" s="11" t="s">
        <v>42</v>
      </c>
      <c r="C14" s="12">
        <v>8.49</v>
      </c>
      <c r="D14" s="12">
        <v>50</v>
      </c>
      <c r="E14" s="12">
        <v>90</v>
      </c>
      <c r="F14" s="12">
        <v>101.95</v>
      </c>
      <c r="G14" s="12" t="s">
        <v>13</v>
      </c>
      <c r="H14" s="12">
        <v>167.7</v>
      </c>
      <c r="I14" s="12">
        <f t="shared" si="0"/>
        <v>17097.014999999999</v>
      </c>
    </row>
    <row r="15" spans="1:12" ht="17.25" customHeight="1">
      <c r="A15" s="17"/>
      <c r="B15" s="18"/>
      <c r="C15" s="59"/>
      <c r="D15" s="59"/>
      <c r="E15" s="59"/>
      <c r="F15" s="59"/>
      <c r="G15" s="59"/>
      <c r="H15" s="60"/>
      <c r="I15" s="20">
        <f>SUM(I5:I14)</f>
        <v>629920.31830000004</v>
      </c>
    </row>
    <row r="16" spans="1:12" s="21" customFormat="1" ht="23.25" customHeight="1">
      <c r="A16" s="25"/>
      <c r="B16" s="26"/>
      <c r="C16" s="27"/>
      <c r="D16" s="27"/>
      <c r="E16" s="27"/>
      <c r="F16" s="27"/>
      <c r="G16" s="27"/>
      <c r="H16" s="27"/>
      <c r="I16" s="28"/>
    </row>
    <row r="17" spans="2:9" ht="62.25" customHeight="1">
      <c r="B17" s="56" t="s">
        <v>151</v>
      </c>
      <c r="C17" s="56"/>
      <c r="D17" s="56"/>
      <c r="E17" s="56"/>
      <c r="F17" s="56"/>
      <c r="G17" s="56"/>
      <c r="H17" s="56"/>
      <c r="I17" s="56"/>
    </row>
    <row r="18" spans="2:9">
      <c r="H18" s="24"/>
    </row>
    <row r="21" spans="2:9" ht="15.75" customHeight="1"/>
  </sheetData>
  <mergeCells count="5">
    <mergeCell ref="A1:I1"/>
    <mergeCell ref="A2:I2"/>
    <mergeCell ref="A3:I3"/>
    <mergeCell ref="C15:H15"/>
    <mergeCell ref="B17:I17"/>
  </mergeCells>
  <pageMargins left="0.28000000000000003" right="0.24" top="0.75" bottom="0.75" header="0.3" footer="0.3"/>
  <pageSetup paperSize="9" orientation="portrait" verticalDpi="0" r:id="rId1"/>
</worksheet>
</file>

<file path=xl/worksheets/sheet61.xml><?xml version="1.0" encoding="utf-8"?>
<worksheet xmlns="http://schemas.openxmlformats.org/spreadsheetml/2006/main" xmlns:r="http://schemas.openxmlformats.org/officeDocument/2006/relationships">
  <dimension ref="A1:I21"/>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154</v>
      </c>
      <c r="B3" s="58"/>
      <c r="C3" s="58"/>
      <c r="D3" s="58"/>
      <c r="E3" s="58"/>
      <c r="F3" s="58"/>
      <c r="G3" s="3"/>
      <c r="H3" s="3"/>
    </row>
    <row r="4" spans="1:9">
      <c r="A4" s="4" t="s">
        <v>3</v>
      </c>
      <c r="B4" s="4" t="s">
        <v>4</v>
      </c>
      <c r="C4" s="5" t="s">
        <v>45</v>
      </c>
      <c r="D4" s="5" t="s">
        <v>6</v>
      </c>
      <c r="E4" s="5" t="s">
        <v>7</v>
      </c>
      <c r="F4" s="5" t="s">
        <v>8</v>
      </c>
    </row>
    <row r="5" spans="1:9" ht="127.5">
      <c r="A5" s="10" t="s">
        <v>47</v>
      </c>
      <c r="B5" s="11" t="s">
        <v>15</v>
      </c>
      <c r="C5" s="12">
        <v>75.900000000000006</v>
      </c>
      <c r="D5" s="12" t="s">
        <v>13</v>
      </c>
      <c r="E5" s="12">
        <v>112.53</v>
      </c>
      <c r="F5" s="9">
        <f t="shared" ref="F5:F14" si="0">E5*C5</f>
        <v>8541.027</v>
      </c>
    </row>
    <row r="6" spans="1:9" ht="96">
      <c r="A6" s="10" t="s">
        <v>48</v>
      </c>
      <c r="B6" s="43" t="s">
        <v>17</v>
      </c>
      <c r="C6" s="12">
        <v>28.32</v>
      </c>
      <c r="D6" s="12" t="s">
        <v>13</v>
      </c>
      <c r="E6" s="12">
        <v>228.47</v>
      </c>
      <c r="F6" s="9">
        <f t="shared" si="0"/>
        <v>6470.2704000000003</v>
      </c>
    </row>
    <row r="7" spans="1:9" ht="76.5">
      <c r="A7" s="10" t="s">
        <v>49</v>
      </c>
      <c r="B7" s="11" t="s">
        <v>19</v>
      </c>
      <c r="C7" s="12">
        <v>47.2</v>
      </c>
      <c r="D7" s="12" t="s">
        <v>13</v>
      </c>
      <c r="E7" s="12">
        <v>1191.77</v>
      </c>
      <c r="F7" s="9">
        <f t="shared" si="0"/>
        <v>56251.544000000002</v>
      </c>
    </row>
    <row r="8" spans="1:9" ht="127.5">
      <c r="A8" s="10" t="s">
        <v>50</v>
      </c>
      <c r="B8" s="11" t="s">
        <v>103</v>
      </c>
      <c r="C8" s="12">
        <v>56.64</v>
      </c>
      <c r="D8" s="12" t="s">
        <v>13</v>
      </c>
      <c r="E8" s="12">
        <v>6543.32</v>
      </c>
      <c r="F8" s="9">
        <f t="shared" si="0"/>
        <v>370613.64480000001</v>
      </c>
    </row>
    <row r="9" spans="1:9">
      <c r="A9" s="10">
        <v>5</v>
      </c>
      <c r="B9" s="15" t="s">
        <v>32</v>
      </c>
      <c r="C9" s="12"/>
      <c r="D9" s="12"/>
      <c r="E9" s="12"/>
      <c r="F9" s="9"/>
    </row>
    <row r="10" spans="1:9" ht="15.75">
      <c r="A10" s="10" t="s">
        <v>33</v>
      </c>
      <c r="B10" s="11" t="s">
        <v>52</v>
      </c>
      <c r="C10" s="12">
        <v>24.36</v>
      </c>
      <c r="D10" s="12" t="s">
        <v>13</v>
      </c>
      <c r="E10" s="12">
        <v>710.13</v>
      </c>
      <c r="F10" s="9">
        <f t="shared" si="0"/>
        <v>17298.766800000001</v>
      </c>
    </row>
    <row r="11" spans="1:9" ht="15.75">
      <c r="A11" s="10" t="s">
        <v>35</v>
      </c>
      <c r="B11" s="11" t="s">
        <v>104</v>
      </c>
      <c r="C11" s="12">
        <v>28.32</v>
      </c>
      <c r="D11" s="12" t="s">
        <v>13</v>
      </c>
      <c r="E11" s="12">
        <v>431.75</v>
      </c>
      <c r="F11" s="9">
        <f t="shared" si="0"/>
        <v>12227.16</v>
      </c>
    </row>
    <row r="12" spans="1:9" ht="15.75">
      <c r="A12" s="10" t="s">
        <v>37</v>
      </c>
      <c r="B12" s="11" t="s">
        <v>116</v>
      </c>
      <c r="C12" s="12">
        <v>47.2</v>
      </c>
      <c r="D12" s="12" t="s">
        <v>13</v>
      </c>
      <c r="E12" s="12">
        <v>664.32</v>
      </c>
      <c r="F12" s="9">
        <f t="shared" si="0"/>
        <v>31355.904000000006</v>
      </c>
    </row>
    <row r="13" spans="1:9" ht="17.25" customHeight="1">
      <c r="A13" s="10" t="s">
        <v>39</v>
      </c>
      <c r="B13" s="11" t="s">
        <v>155</v>
      </c>
      <c r="C13" s="12">
        <v>48.71</v>
      </c>
      <c r="D13" s="12" t="s">
        <v>13</v>
      </c>
      <c r="E13" s="12">
        <v>391.29</v>
      </c>
      <c r="F13" s="9">
        <f t="shared" si="0"/>
        <v>19059.7359</v>
      </c>
    </row>
    <row r="14" spans="1:9" ht="17.25" customHeight="1">
      <c r="A14" s="10" t="s">
        <v>41</v>
      </c>
      <c r="B14" s="11" t="s">
        <v>42</v>
      </c>
      <c r="C14" s="12">
        <v>75.900000000000006</v>
      </c>
      <c r="D14" s="12" t="s">
        <v>13</v>
      </c>
      <c r="E14" s="12">
        <v>167.71</v>
      </c>
      <c r="F14" s="9">
        <f t="shared" si="0"/>
        <v>12729.189000000002</v>
      </c>
    </row>
    <row r="15" spans="1:9" s="21" customFormat="1" ht="23.25" customHeight="1">
      <c r="A15" s="17"/>
      <c r="B15" s="18"/>
      <c r="C15" s="59"/>
      <c r="D15" s="59"/>
      <c r="E15" s="60"/>
      <c r="F15" s="20">
        <f>SUM(F5:F14)</f>
        <v>534547.24190000002</v>
      </c>
    </row>
    <row r="16" spans="1:9" s="21" customFormat="1" ht="23.25" customHeight="1">
      <c r="A16" s="25"/>
      <c r="B16" s="26"/>
      <c r="C16" s="27"/>
      <c r="D16" s="27"/>
      <c r="E16" s="27"/>
      <c r="F16" s="28"/>
    </row>
    <row r="17" spans="2:6" ht="62.25" customHeight="1">
      <c r="B17" s="56" t="s">
        <v>43</v>
      </c>
      <c r="C17" s="56"/>
      <c r="D17" s="56"/>
      <c r="E17" s="56"/>
      <c r="F17" s="56"/>
    </row>
    <row r="18" spans="2:6">
      <c r="E18" s="24"/>
    </row>
    <row r="21" spans="2:6" ht="15.75" customHeight="1"/>
  </sheetData>
  <mergeCells count="5">
    <mergeCell ref="A1:F1"/>
    <mergeCell ref="A2:F2"/>
    <mergeCell ref="A3:F3"/>
    <mergeCell ref="C15:E15"/>
    <mergeCell ref="B17:F17"/>
  </mergeCells>
  <pageMargins left="0.26" right="0.15" top="0.75" bottom="0.75" header="0.3" footer="0.3"/>
  <pageSetup paperSize="9" orientation="portrait" verticalDpi="0" r:id="rId1"/>
</worksheet>
</file>

<file path=xl/worksheets/sheet62.xml><?xml version="1.0" encoding="utf-8"?>
<worksheet xmlns="http://schemas.openxmlformats.org/spreadsheetml/2006/main" xmlns:r="http://schemas.openxmlformats.org/officeDocument/2006/relationships">
  <dimension ref="A1:I26"/>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75" customHeight="1">
      <c r="A3" s="54" t="s">
        <v>191</v>
      </c>
      <c r="B3" s="58"/>
      <c r="C3" s="58"/>
      <c r="D3" s="58"/>
      <c r="E3" s="58"/>
      <c r="F3" s="58"/>
      <c r="G3" s="3"/>
      <c r="H3" s="3"/>
    </row>
    <row r="4" spans="1:9">
      <c r="A4" s="4" t="s">
        <v>3</v>
      </c>
      <c r="B4" s="4" t="s">
        <v>4</v>
      </c>
      <c r="C4" s="5" t="s">
        <v>45</v>
      </c>
      <c r="D4" s="5" t="s">
        <v>6</v>
      </c>
      <c r="E4" s="5" t="s">
        <v>7</v>
      </c>
      <c r="F4" s="5" t="s">
        <v>8</v>
      </c>
    </row>
    <row r="5" spans="1:9" ht="25.5">
      <c r="A5" s="6">
        <v>1</v>
      </c>
      <c r="B5" s="7" t="s">
        <v>119</v>
      </c>
      <c r="C5" s="9">
        <v>10</v>
      </c>
      <c r="D5" s="8" t="s">
        <v>10</v>
      </c>
      <c r="E5" s="8">
        <v>243.77</v>
      </c>
      <c r="F5" s="9">
        <f>E5*C5</f>
        <v>2437.7000000000003</v>
      </c>
    </row>
    <row r="6" spans="1:9" ht="127.5">
      <c r="A6" s="10" t="s">
        <v>64</v>
      </c>
      <c r="B6" s="11" t="s">
        <v>15</v>
      </c>
      <c r="C6" s="12">
        <v>156.12</v>
      </c>
      <c r="D6" s="12" t="s">
        <v>13</v>
      </c>
      <c r="E6" s="12">
        <v>112.53</v>
      </c>
      <c r="F6" s="9">
        <f t="shared" ref="F6:F19" si="0">E6*C6</f>
        <v>17568.1836</v>
      </c>
    </row>
    <row r="7" spans="1:9" ht="102">
      <c r="A7" s="10" t="s">
        <v>65</v>
      </c>
      <c r="B7" s="13" t="s">
        <v>17</v>
      </c>
      <c r="C7" s="12">
        <v>15.9</v>
      </c>
      <c r="D7" s="12" t="s">
        <v>13</v>
      </c>
      <c r="E7" s="12">
        <v>228.47</v>
      </c>
      <c r="F7" s="9">
        <f t="shared" si="0"/>
        <v>3632.6730000000002</v>
      </c>
    </row>
    <row r="8" spans="1:9" ht="76.5">
      <c r="A8" s="10" t="s">
        <v>66</v>
      </c>
      <c r="B8" s="11" t="s">
        <v>19</v>
      </c>
      <c r="C8" s="12">
        <v>26.71</v>
      </c>
      <c r="D8" s="12" t="s">
        <v>13</v>
      </c>
      <c r="E8" s="12">
        <v>1191.77</v>
      </c>
      <c r="F8" s="9">
        <f t="shared" si="0"/>
        <v>31832.1767</v>
      </c>
    </row>
    <row r="9" spans="1:9" ht="114" customHeight="1">
      <c r="A9" s="10" t="s">
        <v>67</v>
      </c>
      <c r="B9" s="11" t="s">
        <v>68</v>
      </c>
      <c r="C9" s="12">
        <v>21.8</v>
      </c>
      <c r="D9" s="12" t="s">
        <v>13</v>
      </c>
      <c r="E9" s="12">
        <v>5913.66</v>
      </c>
      <c r="F9" s="9">
        <f>E9*C9</f>
        <v>128917.788</v>
      </c>
    </row>
    <row r="10" spans="1:9" ht="114" customHeight="1">
      <c r="A10" s="10" t="s">
        <v>69</v>
      </c>
      <c r="B10" s="11" t="s">
        <v>23</v>
      </c>
      <c r="C10" s="12">
        <v>70.349999999999994</v>
      </c>
      <c r="D10" s="12" t="s">
        <v>13</v>
      </c>
      <c r="E10" s="12">
        <v>2788.17</v>
      </c>
      <c r="F10" s="9">
        <f t="shared" si="0"/>
        <v>196147.75949999999</v>
      </c>
    </row>
    <row r="11" spans="1:9" ht="78" customHeight="1">
      <c r="A11" s="10" t="s">
        <v>70</v>
      </c>
      <c r="B11" s="11" t="s">
        <v>25</v>
      </c>
      <c r="C11" s="12">
        <v>448</v>
      </c>
      <c r="D11" s="12" t="s">
        <v>26</v>
      </c>
      <c r="E11" s="12">
        <v>259.29000000000002</v>
      </c>
      <c r="F11" s="9">
        <f t="shared" si="0"/>
        <v>116161.92000000001</v>
      </c>
    </row>
    <row r="12" spans="1:9" ht="78" customHeight="1">
      <c r="A12" s="10" t="s">
        <v>120</v>
      </c>
      <c r="B12" s="11" t="s">
        <v>28</v>
      </c>
      <c r="C12" s="12">
        <v>7.78</v>
      </c>
      <c r="D12" s="12" t="s">
        <v>115</v>
      </c>
      <c r="E12" s="12">
        <v>6219.21</v>
      </c>
      <c r="F12" s="9">
        <f t="shared" si="0"/>
        <v>48385.453800000003</v>
      </c>
    </row>
    <row r="13" spans="1:9" ht="114" customHeight="1">
      <c r="A13" s="10" t="s">
        <v>121</v>
      </c>
      <c r="B13" s="11" t="s">
        <v>30</v>
      </c>
      <c r="C13" s="12">
        <v>0.97</v>
      </c>
      <c r="D13" s="12" t="s">
        <v>31</v>
      </c>
      <c r="E13" s="12">
        <v>53433.91</v>
      </c>
      <c r="F13" s="9">
        <f t="shared" si="0"/>
        <v>51830.892700000004</v>
      </c>
    </row>
    <row r="14" spans="1:9">
      <c r="A14" s="10">
        <v>10</v>
      </c>
      <c r="B14" s="15" t="s">
        <v>32</v>
      </c>
      <c r="C14" s="12"/>
      <c r="D14" s="12"/>
      <c r="E14" s="12"/>
      <c r="F14" s="9"/>
    </row>
    <row r="15" spans="1:9" ht="15.75">
      <c r="A15" s="10" t="s">
        <v>33</v>
      </c>
      <c r="B15" s="11" t="s">
        <v>52</v>
      </c>
      <c r="C15" s="12">
        <v>47.95</v>
      </c>
      <c r="D15" s="12" t="s">
        <v>13</v>
      </c>
      <c r="E15" s="12">
        <v>710.13</v>
      </c>
      <c r="F15" s="9">
        <f t="shared" si="0"/>
        <v>34050.733500000002</v>
      </c>
    </row>
    <row r="16" spans="1:9" ht="15.75">
      <c r="A16" s="10" t="s">
        <v>35</v>
      </c>
      <c r="B16" s="11" t="s">
        <v>104</v>
      </c>
      <c r="C16" s="12">
        <v>15.9</v>
      </c>
      <c r="D16" s="12" t="s">
        <v>13</v>
      </c>
      <c r="E16" s="12">
        <v>431.75</v>
      </c>
      <c r="F16" s="9">
        <f t="shared" si="0"/>
        <v>6864.8249999999998</v>
      </c>
    </row>
    <row r="17" spans="1:6" ht="15.75">
      <c r="A17" s="10" t="s">
        <v>37</v>
      </c>
      <c r="B17" s="11" t="s">
        <v>116</v>
      </c>
      <c r="C17" s="12">
        <v>97.1</v>
      </c>
      <c r="D17" s="12" t="s">
        <v>13</v>
      </c>
      <c r="E17" s="12">
        <v>664.32</v>
      </c>
      <c r="F17" s="9">
        <f t="shared" si="0"/>
        <v>64505.472000000002</v>
      </c>
    </row>
    <row r="18" spans="1:6" ht="17.25" customHeight="1">
      <c r="A18" s="10" t="s">
        <v>39</v>
      </c>
      <c r="B18" s="11" t="s">
        <v>117</v>
      </c>
      <c r="C18" s="12">
        <v>26.3</v>
      </c>
      <c r="D18" s="12" t="s">
        <v>13</v>
      </c>
      <c r="E18" s="12">
        <v>391.29</v>
      </c>
      <c r="F18" s="9">
        <f t="shared" si="0"/>
        <v>10290.927000000001</v>
      </c>
    </row>
    <row r="19" spans="1:6" ht="17.25" customHeight="1">
      <c r="A19" s="10" t="s">
        <v>56</v>
      </c>
      <c r="B19" s="11" t="s">
        <v>42</v>
      </c>
      <c r="C19" s="12">
        <v>156.12</v>
      </c>
      <c r="D19" s="12" t="s">
        <v>13</v>
      </c>
      <c r="E19" s="12">
        <v>167.7</v>
      </c>
      <c r="F19" s="9">
        <f t="shared" si="0"/>
        <v>26181.324000000001</v>
      </c>
    </row>
    <row r="20" spans="1:6" s="21" customFormat="1" ht="23.25" customHeight="1">
      <c r="A20" s="17"/>
      <c r="B20" s="18"/>
      <c r="C20" s="59"/>
      <c r="D20" s="59"/>
      <c r="E20" s="60"/>
      <c r="F20" s="20">
        <f>SUM(F5:F19)</f>
        <v>738807.8287999999</v>
      </c>
    </row>
    <row r="21" spans="1:6" s="21" customFormat="1" ht="23.25" customHeight="1">
      <c r="A21" s="25"/>
      <c r="B21" s="26"/>
      <c r="C21" s="27"/>
      <c r="D21" s="27"/>
      <c r="E21" s="27"/>
      <c r="F21" s="28"/>
    </row>
    <row r="22" spans="1:6" ht="62.25" customHeight="1">
      <c r="B22" s="56" t="s">
        <v>43</v>
      </c>
      <c r="C22" s="56"/>
      <c r="D22" s="56"/>
      <c r="E22" s="56"/>
      <c r="F22" s="56"/>
    </row>
    <row r="23" spans="1:6">
      <c r="E23" s="24"/>
    </row>
    <row r="26" spans="1:6" ht="15.75" customHeight="1"/>
  </sheetData>
  <mergeCells count="5">
    <mergeCell ref="A1:F1"/>
    <mergeCell ref="A2:F2"/>
    <mergeCell ref="A3:F3"/>
    <mergeCell ref="C20:E20"/>
    <mergeCell ref="B22:F22"/>
  </mergeCells>
  <pageMargins left="0.39" right="0.15" top="0.75" bottom="0.75" header="0.3" footer="0.3"/>
  <pageSetup paperSize="9" orientation="portrait" verticalDpi="0" r:id="rId1"/>
</worksheet>
</file>

<file path=xl/worksheets/sheet63.xml><?xml version="1.0" encoding="utf-8"?>
<worksheet xmlns="http://schemas.openxmlformats.org/spreadsheetml/2006/main" xmlns:r="http://schemas.openxmlformats.org/officeDocument/2006/relationships">
  <dimension ref="A1:I26"/>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75" customHeight="1">
      <c r="A3" s="54" t="s">
        <v>118</v>
      </c>
      <c r="B3" s="58"/>
      <c r="C3" s="58"/>
      <c r="D3" s="58"/>
      <c r="E3" s="58"/>
      <c r="F3" s="58"/>
      <c r="G3" s="3"/>
      <c r="H3" s="3"/>
    </row>
    <row r="4" spans="1:9">
      <c r="A4" s="4" t="s">
        <v>3</v>
      </c>
      <c r="B4" s="4" t="s">
        <v>4</v>
      </c>
      <c r="C4" s="5" t="s">
        <v>45</v>
      </c>
      <c r="D4" s="5" t="s">
        <v>6</v>
      </c>
      <c r="E4" s="5" t="s">
        <v>7</v>
      </c>
      <c r="F4" s="5" t="s">
        <v>8</v>
      </c>
    </row>
    <row r="5" spans="1:9" ht="25.5">
      <c r="A5" s="6">
        <v>1</v>
      </c>
      <c r="B5" s="7" t="s">
        <v>119</v>
      </c>
      <c r="C5" s="9">
        <v>10</v>
      </c>
      <c r="D5" s="8" t="s">
        <v>10</v>
      </c>
      <c r="E5" s="8">
        <v>243.77</v>
      </c>
      <c r="F5" s="9">
        <f>E5*C5</f>
        <v>2437.7000000000003</v>
      </c>
    </row>
    <row r="6" spans="1:9" ht="127.5">
      <c r="A6" s="10" t="s">
        <v>64</v>
      </c>
      <c r="B6" s="11" t="s">
        <v>15</v>
      </c>
      <c r="C6" s="12">
        <v>62.73</v>
      </c>
      <c r="D6" s="12" t="s">
        <v>13</v>
      </c>
      <c r="E6" s="12">
        <v>112.53</v>
      </c>
      <c r="F6" s="9">
        <f t="shared" ref="F6:F19" si="0">E6*C6</f>
        <v>7059.0068999999994</v>
      </c>
    </row>
    <row r="7" spans="1:9" ht="102">
      <c r="A7" s="10" t="s">
        <v>65</v>
      </c>
      <c r="B7" s="13" t="s">
        <v>17</v>
      </c>
      <c r="C7" s="12">
        <v>5.32</v>
      </c>
      <c r="D7" s="12" t="s">
        <v>13</v>
      </c>
      <c r="E7" s="12">
        <v>228.47</v>
      </c>
      <c r="F7" s="9">
        <f t="shared" si="0"/>
        <v>1215.4604000000002</v>
      </c>
    </row>
    <row r="8" spans="1:9" ht="76.5">
      <c r="A8" s="10" t="s">
        <v>66</v>
      </c>
      <c r="B8" s="11" t="s">
        <v>19</v>
      </c>
      <c r="C8" s="12">
        <v>8.93</v>
      </c>
      <c r="D8" s="12" t="s">
        <v>13</v>
      </c>
      <c r="E8" s="12">
        <v>1191.77</v>
      </c>
      <c r="F8" s="9">
        <f t="shared" si="0"/>
        <v>10642.506099999999</v>
      </c>
    </row>
    <row r="9" spans="1:9" ht="114" customHeight="1">
      <c r="A9" s="10" t="s">
        <v>67</v>
      </c>
      <c r="B9" s="11" t="s">
        <v>68</v>
      </c>
      <c r="C9" s="12">
        <v>7.1</v>
      </c>
      <c r="D9" s="12" t="s">
        <v>13</v>
      </c>
      <c r="E9" s="12">
        <v>5913.66</v>
      </c>
      <c r="F9" s="9">
        <f>E9*C9</f>
        <v>41986.985999999997</v>
      </c>
    </row>
    <row r="10" spans="1:9" ht="114" customHeight="1">
      <c r="A10" s="10" t="s">
        <v>69</v>
      </c>
      <c r="B10" s="11" t="s">
        <v>23</v>
      </c>
      <c r="C10" s="12">
        <v>21.25</v>
      </c>
      <c r="D10" s="12" t="s">
        <v>13</v>
      </c>
      <c r="E10" s="12">
        <v>2788.17</v>
      </c>
      <c r="F10" s="9">
        <f t="shared" si="0"/>
        <v>59248.612500000003</v>
      </c>
    </row>
    <row r="11" spans="1:9" ht="78" customHeight="1">
      <c r="A11" s="10" t="s">
        <v>70</v>
      </c>
      <c r="B11" s="11" t="s">
        <v>25</v>
      </c>
      <c r="C11" s="12">
        <v>135.5</v>
      </c>
      <c r="D11" s="12" t="s">
        <v>26</v>
      </c>
      <c r="E11" s="12">
        <v>259.29000000000002</v>
      </c>
      <c r="F11" s="9">
        <f t="shared" si="0"/>
        <v>35133.795000000006</v>
      </c>
    </row>
    <row r="12" spans="1:9" ht="78" customHeight="1">
      <c r="A12" s="10" t="s">
        <v>120</v>
      </c>
      <c r="B12" s="11" t="s">
        <v>28</v>
      </c>
      <c r="C12" s="12">
        <v>7.16</v>
      </c>
      <c r="D12" s="12" t="s">
        <v>115</v>
      </c>
      <c r="E12" s="12">
        <v>6219.21</v>
      </c>
      <c r="F12" s="9">
        <f t="shared" si="0"/>
        <v>44529.543600000005</v>
      </c>
    </row>
    <row r="13" spans="1:9" ht="114" customHeight="1">
      <c r="A13" s="10" t="s">
        <v>121</v>
      </c>
      <c r="B13" s="11" t="s">
        <v>30</v>
      </c>
      <c r="C13" s="12">
        <v>0.89</v>
      </c>
      <c r="D13" s="12" t="s">
        <v>31</v>
      </c>
      <c r="E13" s="12">
        <v>53433.91</v>
      </c>
      <c r="F13" s="9">
        <f t="shared" si="0"/>
        <v>47556.179900000003</v>
      </c>
    </row>
    <row r="14" spans="1:9">
      <c r="A14" s="10">
        <v>10</v>
      </c>
      <c r="B14" s="15" t="s">
        <v>32</v>
      </c>
      <c r="C14" s="12"/>
      <c r="D14" s="12"/>
      <c r="E14" s="12"/>
      <c r="F14" s="9"/>
    </row>
    <row r="15" spans="1:9" ht="15.75">
      <c r="A15" s="10" t="s">
        <v>33</v>
      </c>
      <c r="B15" s="11" t="s">
        <v>52</v>
      </c>
      <c r="C15" s="12">
        <v>16.84</v>
      </c>
      <c r="D15" s="12" t="s">
        <v>13</v>
      </c>
      <c r="E15" s="12">
        <v>710.13</v>
      </c>
      <c r="F15" s="9">
        <f t="shared" si="0"/>
        <v>11958.5892</v>
      </c>
    </row>
    <row r="16" spans="1:9" ht="15.75">
      <c r="A16" s="10" t="s">
        <v>35</v>
      </c>
      <c r="B16" s="11" t="s">
        <v>104</v>
      </c>
      <c r="C16" s="12">
        <v>5.32</v>
      </c>
      <c r="D16" s="12" t="s">
        <v>13</v>
      </c>
      <c r="E16" s="12">
        <v>431.75</v>
      </c>
      <c r="F16" s="9">
        <f t="shared" si="0"/>
        <v>2296.9100000000003</v>
      </c>
    </row>
    <row r="17" spans="1:6" ht="15.75">
      <c r="A17" s="10" t="s">
        <v>37</v>
      </c>
      <c r="B17" s="11" t="s">
        <v>116</v>
      </c>
      <c r="C17" s="12">
        <v>30.2</v>
      </c>
      <c r="D17" s="12" t="s">
        <v>13</v>
      </c>
      <c r="E17" s="12">
        <v>664.32</v>
      </c>
      <c r="F17" s="9">
        <f t="shared" si="0"/>
        <v>20062.464</v>
      </c>
    </row>
    <row r="18" spans="1:6" ht="17.25" customHeight="1">
      <c r="A18" s="10" t="s">
        <v>39</v>
      </c>
      <c r="B18" s="11" t="s">
        <v>117</v>
      </c>
      <c r="C18" s="12">
        <v>12.56</v>
      </c>
      <c r="D18" s="12" t="s">
        <v>13</v>
      </c>
      <c r="E18" s="12">
        <v>391.29</v>
      </c>
      <c r="F18" s="9">
        <f t="shared" si="0"/>
        <v>4914.6024000000007</v>
      </c>
    </row>
    <row r="19" spans="1:6" ht="17.25" customHeight="1">
      <c r="A19" s="10" t="s">
        <v>56</v>
      </c>
      <c r="B19" s="11" t="s">
        <v>42</v>
      </c>
      <c r="C19" s="12">
        <v>63.73</v>
      </c>
      <c r="D19" s="12" t="s">
        <v>13</v>
      </c>
      <c r="E19" s="12">
        <v>167.7</v>
      </c>
      <c r="F19" s="9">
        <f t="shared" si="0"/>
        <v>10687.520999999999</v>
      </c>
    </row>
    <row r="20" spans="1:6" s="21" customFormat="1" ht="23.25" customHeight="1">
      <c r="A20" s="17"/>
      <c r="B20" s="18"/>
      <c r="C20" s="59"/>
      <c r="D20" s="59"/>
      <c r="E20" s="60"/>
      <c r="F20" s="20">
        <f>SUM(F5:F19)</f>
        <v>299729.87699999992</v>
      </c>
    </row>
    <row r="21" spans="1:6" s="21" customFormat="1" ht="23.25" customHeight="1">
      <c r="A21" s="25"/>
      <c r="B21" s="26"/>
      <c r="C21" s="27"/>
      <c r="D21" s="27"/>
      <c r="E21" s="27"/>
      <c r="F21" s="28"/>
    </row>
    <row r="22" spans="1:6" ht="62.25" customHeight="1">
      <c r="B22" s="56" t="s">
        <v>43</v>
      </c>
      <c r="C22" s="56"/>
      <c r="D22" s="56"/>
      <c r="E22" s="56"/>
      <c r="F22" s="56"/>
    </row>
    <row r="23" spans="1:6">
      <c r="E23" s="24"/>
    </row>
    <row r="26" spans="1:6" ht="15.75" customHeight="1"/>
  </sheetData>
  <mergeCells count="5">
    <mergeCell ref="A1:F1"/>
    <mergeCell ref="A2:F2"/>
    <mergeCell ref="A3:F3"/>
    <mergeCell ref="C20:E20"/>
    <mergeCell ref="B22:F22"/>
  </mergeCells>
  <pageMargins left="0.39" right="0.15" top="0.49" bottom="0.22" header="0.3" footer="0.16"/>
  <pageSetup paperSize="9" orientation="portrait" verticalDpi="0" r:id="rId1"/>
</worksheet>
</file>

<file path=xl/worksheets/sheet64.xml><?xml version="1.0" encoding="utf-8"?>
<worksheet xmlns="http://schemas.openxmlformats.org/spreadsheetml/2006/main" xmlns:r="http://schemas.openxmlformats.org/officeDocument/2006/relationships">
  <dimension ref="A1:L22"/>
  <sheetViews>
    <sheetView workbookViewId="0">
      <selection activeCell="A3" sqref="A3:I3"/>
    </sheetView>
  </sheetViews>
  <sheetFormatPr defaultRowHeight="15"/>
  <cols>
    <col min="1" max="1" width="7.7109375" customWidth="1"/>
    <col min="2" max="2" width="37.7109375" customWidth="1"/>
    <col min="3" max="5" width="9.85546875" hidden="1" customWidth="1"/>
    <col min="6" max="6" width="9.85546875" customWidth="1"/>
    <col min="7" max="7" width="11.28515625" customWidth="1"/>
    <col min="8" max="8" width="9.7109375" customWidth="1"/>
    <col min="9" max="9" width="14.85546875" customWidth="1"/>
  </cols>
  <sheetData>
    <row r="1" spans="1:12" ht="21">
      <c r="A1" s="57" t="s">
        <v>0</v>
      </c>
      <c r="B1" s="57"/>
      <c r="C1" s="57"/>
      <c r="D1" s="57"/>
      <c r="E1" s="57"/>
      <c r="F1" s="57"/>
      <c r="G1" s="57"/>
      <c r="H1" s="57"/>
      <c r="I1" s="57"/>
      <c r="J1" s="1"/>
      <c r="K1" s="1"/>
      <c r="L1" s="1"/>
    </row>
    <row r="2" spans="1:12" ht="18.75">
      <c r="A2" s="57" t="s">
        <v>1</v>
      </c>
      <c r="B2" s="57"/>
      <c r="C2" s="57"/>
      <c r="D2" s="57"/>
      <c r="E2" s="57"/>
      <c r="F2" s="57"/>
      <c r="G2" s="57"/>
      <c r="H2" s="57"/>
      <c r="I2" s="57"/>
      <c r="J2" s="2"/>
      <c r="K2" s="2"/>
      <c r="L2" s="2"/>
    </row>
    <row r="3" spans="1:12" ht="29.25" customHeight="1">
      <c r="A3" s="54" t="s">
        <v>101</v>
      </c>
      <c r="B3" s="58"/>
      <c r="C3" s="58"/>
      <c r="D3" s="58"/>
      <c r="E3" s="58"/>
      <c r="F3" s="58"/>
      <c r="G3" s="58"/>
      <c r="H3" s="58"/>
      <c r="I3" s="58"/>
      <c r="J3" s="3"/>
      <c r="K3" s="3"/>
    </row>
    <row r="4" spans="1:12">
      <c r="A4" s="4" t="s">
        <v>3</v>
      </c>
      <c r="B4" s="4" t="s">
        <v>4</v>
      </c>
      <c r="C4" s="5" t="s">
        <v>45</v>
      </c>
      <c r="D4" s="5"/>
      <c r="E4" s="5"/>
      <c r="F4" s="5" t="s">
        <v>45</v>
      </c>
      <c r="G4" s="5" t="s">
        <v>6</v>
      </c>
      <c r="H4" s="5" t="s">
        <v>7</v>
      </c>
      <c r="I4" s="5" t="s">
        <v>8</v>
      </c>
    </row>
    <row r="5" spans="1:12" ht="25.5">
      <c r="A5" s="12">
        <v>1</v>
      </c>
      <c r="B5" s="12" t="s">
        <v>46</v>
      </c>
      <c r="C5" s="12">
        <v>1</v>
      </c>
      <c r="D5" s="12">
        <v>50</v>
      </c>
      <c r="E5" s="12">
        <v>90</v>
      </c>
      <c r="F5" s="12">
        <v>2</v>
      </c>
      <c r="G5" s="12" t="s">
        <v>10</v>
      </c>
      <c r="H5" s="12">
        <v>243.77</v>
      </c>
      <c r="I5" s="12">
        <f>H5*F5</f>
        <v>487.54</v>
      </c>
    </row>
    <row r="6" spans="1:12" ht="127.5">
      <c r="A6" s="12" t="s">
        <v>64</v>
      </c>
      <c r="B6" s="12" t="s">
        <v>15</v>
      </c>
      <c r="C6" s="12">
        <v>8.49</v>
      </c>
      <c r="D6" s="12">
        <v>50</v>
      </c>
      <c r="E6" s="12">
        <v>90</v>
      </c>
      <c r="F6" s="12">
        <v>42.13</v>
      </c>
      <c r="G6" s="12" t="s">
        <v>13</v>
      </c>
      <c r="H6" s="12">
        <v>112.53</v>
      </c>
      <c r="I6" s="12">
        <f t="shared" ref="I6:I15" si="0">H6*F6</f>
        <v>4740.8888999999999</v>
      </c>
    </row>
    <row r="7" spans="1:12" ht="102">
      <c r="A7" s="10" t="s">
        <v>65</v>
      </c>
      <c r="B7" s="13" t="s">
        <v>17</v>
      </c>
      <c r="C7" s="12">
        <v>4.25</v>
      </c>
      <c r="D7" s="12">
        <v>50</v>
      </c>
      <c r="E7" s="12">
        <v>90</v>
      </c>
      <c r="F7" s="12">
        <v>21.07</v>
      </c>
      <c r="G7" s="12" t="s">
        <v>13</v>
      </c>
      <c r="H7" s="12">
        <v>228.47</v>
      </c>
      <c r="I7" s="12">
        <f t="shared" si="0"/>
        <v>4813.8629000000001</v>
      </c>
    </row>
    <row r="8" spans="1:12" ht="76.5">
      <c r="A8" s="10" t="s">
        <v>66</v>
      </c>
      <c r="B8" s="11" t="s">
        <v>19</v>
      </c>
      <c r="C8" s="12">
        <v>7.08</v>
      </c>
      <c r="D8" s="12">
        <v>50</v>
      </c>
      <c r="E8" s="12">
        <v>90</v>
      </c>
      <c r="F8" s="12">
        <v>35.39</v>
      </c>
      <c r="G8" s="12" t="s">
        <v>13</v>
      </c>
      <c r="H8" s="12">
        <v>1191.77</v>
      </c>
      <c r="I8" s="12">
        <f t="shared" si="0"/>
        <v>42176.740299999998</v>
      </c>
    </row>
    <row r="9" spans="1:12" ht="127.5">
      <c r="A9" s="10" t="s">
        <v>102</v>
      </c>
      <c r="B9" s="11" t="s">
        <v>103</v>
      </c>
      <c r="C9" s="12">
        <v>8.5</v>
      </c>
      <c r="D9" s="12">
        <v>50</v>
      </c>
      <c r="E9" s="12">
        <v>90</v>
      </c>
      <c r="F9" s="12">
        <v>42.13</v>
      </c>
      <c r="G9" s="12" t="s">
        <v>13</v>
      </c>
      <c r="H9" s="12">
        <v>6543.32</v>
      </c>
      <c r="I9" s="12">
        <f t="shared" si="0"/>
        <v>275670.07160000002</v>
      </c>
    </row>
    <row r="10" spans="1:12">
      <c r="A10" s="10">
        <v>6</v>
      </c>
      <c r="B10" s="15" t="s">
        <v>32</v>
      </c>
      <c r="C10" s="12"/>
      <c r="D10" s="12">
        <v>50</v>
      </c>
      <c r="E10" s="12">
        <v>90</v>
      </c>
      <c r="F10" s="12"/>
      <c r="G10" s="12"/>
      <c r="H10" s="12"/>
      <c r="I10" s="12"/>
    </row>
    <row r="11" spans="1:12" ht="15.75">
      <c r="A11" s="10" t="s">
        <v>33</v>
      </c>
      <c r="B11" s="11" t="s">
        <v>52</v>
      </c>
      <c r="C11" s="12">
        <v>3.65</v>
      </c>
      <c r="D11" s="12">
        <v>50</v>
      </c>
      <c r="E11" s="12">
        <v>90</v>
      </c>
      <c r="F11" s="12">
        <v>18.079999999999998</v>
      </c>
      <c r="G11" s="12" t="s">
        <v>13</v>
      </c>
      <c r="H11" s="12">
        <v>710.13</v>
      </c>
      <c r="I11" s="12">
        <f t="shared" si="0"/>
        <v>12839.150399999999</v>
      </c>
    </row>
    <row r="12" spans="1:12" ht="15.75">
      <c r="A12" s="10" t="s">
        <v>35</v>
      </c>
      <c r="B12" s="11" t="s">
        <v>104</v>
      </c>
      <c r="C12" s="12">
        <v>4.25</v>
      </c>
      <c r="D12" s="12">
        <v>50</v>
      </c>
      <c r="E12" s="12">
        <v>90</v>
      </c>
      <c r="F12" s="12">
        <v>21.07</v>
      </c>
      <c r="G12" s="12" t="s">
        <v>13</v>
      </c>
      <c r="H12" s="12">
        <v>431.75</v>
      </c>
      <c r="I12" s="12">
        <f t="shared" si="0"/>
        <v>9096.9724999999999</v>
      </c>
    </row>
    <row r="13" spans="1:12" ht="15.75">
      <c r="A13" s="10" t="s">
        <v>37</v>
      </c>
      <c r="B13" s="11" t="s">
        <v>105</v>
      </c>
      <c r="C13" s="12">
        <v>7.08</v>
      </c>
      <c r="D13" s="12">
        <v>50</v>
      </c>
      <c r="E13" s="12">
        <v>90</v>
      </c>
      <c r="F13" s="12">
        <v>35.39</v>
      </c>
      <c r="G13" s="12" t="s">
        <v>13</v>
      </c>
      <c r="H13" s="12">
        <v>664.32</v>
      </c>
      <c r="I13" s="12">
        <f t="shared" si="0"/>
        <v>23510.284800000001</v>
      </c>
    </row>
    <row r="14" spans="1:12" ht="17.25" customHeight="1">
      <c r="A14" s="10" t="s">
        <v>39</v>
      </c>
      <c r="B14" s="11" t="s">
        <v>106</v>
      </c>
      <c r="C14" s="12">
        <v>7.3</v>
      </c>
      <c r="D14" s="12">
        <v>50</v>
      </c>
      <c r="E14" s="12">
        <v>90</v>
      </c>
      <c r="F14" s="12">
        <v>36.159999999999997</v>
      </c>
      <c r="G14" s="12" t="s">
        <v>13</v>
      </c>
      <c r="H14" s="12">
        <v>391.29</v>
      </c>
      <c r="I14" s="12">
        <f t="shared" si="0"/>
        <v>14149.046399999999</v>
      </c>
    </row>
    <row r="15" spans="1:12" ht="17.25" customHeight="1">
      <c r="A15" s="10" t="s">
        <v>56</v>
      </c>
      <c r="B15" s="11" t="s">
        <v>42</v>
      </c>
      <c r="C15" s="12">
        <v>8.49</v>
      </c>
      <c r="D15" s="12">
        <v>50</v>
      </c>
      <c r="E15" s="12">
        <v>90</v>
      </c>
      <c r="F15" s="12">
        <v>42.13</v>
      </c>
      <c r="G15" s="12" t="s">
        <v>13</v>
      </c>
      <c r="H15" s="12">
        <v>167.7</v>
      </c>
      <c r="I15" s="12">
        <f t="shared" si="0"/>
        <v>7065.201</v>
      </c>
    </row>
    <row r="16" spans="1:12" s="21" customFormat="1" ht="23.25" customHeight="1">
      <c r="A16" s="17"/>
      <c r="B16" s="18"/>
      <c r="C16" s="59"/>
      <c r="D16" s="59"/>
      <c r="E16" s="59"/>
      <c r="F16" s="59"/>
      <c r="G16" s="59"/>
      <c r="H16" s="60"/>
      <c r="I16" s="20">
        <f>SUM(I5:I15)</f>
        <v>394549.75880000001</v>
      </c>
    </row>
    <row r="17" spans="1:9" s="21" customFormat="1" ht="23.25" customHeight="1">
      <c r="A17" s="25"/>
      <c r="B17" s="26"/>
      <c r="C17" s="27"/>
      <c r="D17" s="27"/>
      <c r="E17" s="27"/>
      <c r="F17" s="27"/>
      <c r="G17" s="27"/>
      <c r="H17" s="27"/>
      <c r="I17" s="28"/>
    </row>
    <row r="18" spans="1:9" ht="62.25" customHeight="1">
      <c r="B18" s="56" t="s">
        <v>107</v>
      </c>
      <c r="C18" s="56"/>
      <c r="D18" s="56"/>
      <c r="E18" s="56"/>
      <c r="F18" s="56"/>
      <c r="G18" s="56"/>
      <c r="H18" s="56"/>
      <c r="I18" s="56"/>
    </row>
    <row r="19" spans="1:9">
      <c r="H19" s="24"/>
    </row>
    <row r="22" spans="1:9" ht="15.75" customHeight="1"/>
  </sheetData>
  <mergeCells count="5">
    <mergeCell ref="A1:I1"/>
    <mergeCell ref="A2:I2"/>
    <mergeCell ref="A3:I3"/>
    <mergeCell ref="C16:H16"/>
    <mergeCell ref="B18:I18"/>
  </mergeCells>
  <pageMargins left="0.3" right="0.15" top="0.75" bottom="0.75" header="0.3" footer="0.3"/>
  <pageSetup paperSize="9" orientation="portrait" verticalDpi="0" r:id="rId1"/>
</worksheet>
</file>

<file path=xl/worksheets/sheet65.xml><?xml version="1.0" encoding="utf-8"?>
<worksheet xmlns="http://schemas.openxmlformats.org/spreadsheetml/2006/main" xmlns:r="http://schemas.openxmlformats.org/officeDocument/2006/relationships">
  <dimension ref="A1:H13"/>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9.25" customHeight="1">
      <c r="A3" s="54" t="s">
        <v>223</v>
      </c>
      <c r="B3" s="54"/>
      <c r="C3" s="54"/>
      <c r="D3" s="54"/>
      <c r="E3" s="54"/>
      <c r="F3" s="54"/>
      <c r="G3" s="29"/>
      <c r="H3" s="29"/>
    </row>
    <row r="4" spans="1:8">
      <c r="A4" s="4" t="s">
        <v>3</v>
      </c>
      <c r="B4" s="4" t="s">
        <v>4</v>
      </c>
      <c r="C4" s="4" t="s">
        <v>45</v>
      </c>
      <c r="D4" s="4" t="s">
        <v>60</v>
      </c>
      <c r="E4" s="4" t="s">
        <v>61</v>
      </c>
      <c r="F4" s="4" t="s">
        <v>62</v>
      </c>
    </row>
    <row r="5" spans="1:8" ht="25.5">
      <c r="A5" s="6">
        <v>1</v>
      </c>
      <c r="B5" s="7" t="s">
        <v>63</v>
      </c>
      <c r="C5" s="9">
        <v>4</v>
      </c>
      <c r="D5" s="8" t="s">
        <v>10</v>
      </c>
      <c r="E5" s="8">
        <v>243.77</v>
      </c>
      <c r="F5" s="9">
        <f>E5*C5</f>
        <v>975.08</v>
      </c>
    </row>
    <row r="6" spans="1:8" ht="102">
      <c r="A6" s="10" t="s">
        <v>199</v>
      </c>
      <c r="B6" s="11" t="s">
        <v>103</v>
      </c>
      <c r="C6" s="12">
        <v>48.33</v>
      </c>
      <c r="D6" s="12" t="s">
        <v>13</v>
      </c>
      <c r="E6" s="12">
        <v>6543.32</v>
      </c>
      <c r="F6" s="9">
        <f t="shared" ref="F6:F9" si="0">E6*C6</f>
        <v>316238.6556</v>
      </c>
    </row>
    <row r="7" spans="1:8" ht="18.75">
      <c r="A7" s="10">
        <v>3</v>
      </c>
      <c r="B7" s="31" t="s">
        <v>72</v>
      </c>
      <c r="C7" s="12"/>
      <c r="D7" s="12"/>
      <c r="E7" s="12"/>
      <c r="F7" s="9"/>
    </row>
    <row r="8" spans="1:8" ht="15.75" customHeight="1">
      <c r="A8" s="10" t="s">
        <v>33</v>
      </c>
      <c r="B8" s="11" t="s">
        <v>74</v>
      </c>
      <c r="C8" s="12">
        <v>20.78</v>
      </c>
      <c r="D8" s="12" t="s">
        <v>13</v>
      </c>
      <c r="E8" s="12">
        <v>710.13</v>
      </c>
      <c r="F8" s="9">
        <f t="shared" si="0"/>
        <v>14756.501400000001</v>
      </c>
    </row>
    <row r="9" spans="1:8" ht="15.75">
      <c r="A9" s="10" t="s">
        <v>37</v>
      </c>
      <c r="B9" s="11" t="s">
        <v>76</v>
      </c>
      <c r="C9" s="12">
        <v>41.56</v>
      </c>
      <c r="D9" s="12" t="s">
        <v>13</v>
      </c>
      <c r="E9" s="12">
        <v>391.29</v>
      </c>
      <c r="F9" s="9">
        <f t="shared" si="0"/>
        <v>16262.012400000001</v>
      </c>
    </row>
    <row r="10" spans="1:8">
      <c r="A10" s="36"/>
      <c r="B10" s="61" t="s">
        <v>221</v>
      </c>
      <c r="C10" s="61"/>
      <c r="D10" s="61"/>
      <c r="E10" s="61"/>
      <c r="F10" s="33">
        <f>SUM(F5:F9)</f>
        <v>348232.24940000003</v>
      </c>
    </row>
    <row r="13" spans="1:8" ht="50.25" customHeight="1">
      <c r="B13" s="56" t="s">
        <v>43</v>
      </c>
      <c r="C13" s="56"/>
      <c r="D13" s="56"/>
      <c r="E13" s="56"/>
      <c r="F13" s="56"/>
    </row>
  </sheetData>
  <mergeCells count="5">
    <mergeCell ref="A1:F1"/>
    <mergeCell ref="A2:F2"/>
    <mergeCell ref="A3:F3"/>
    <mergeCell ref="B10:E10"/>
    <mergeCell ref="B13:F13"/>
  </mergeCells>
  <pageMargins left="0.28000000000000003" right="0.24" top="0.75" bottom="0.75" header="0.3" footer="0.3"/>
  <pageSetup paperSize="9" orientation="portrait" verticalDpi="0" r:id="rId1"/>
</worksheet>
</file>

<file path=xl/worksheets/sheet66.xml><?xml version="1.0" encoding="utf-8"?>
<worksheet xmlns="http://schemas.openxmlformats.org/spreadsheetml/2006/main" xmlns:r="http://schemas.openxmlformats.org/officeDocument/2006/relationships">
  <dimension ref="A1:H13"/>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9.25" customHeight="1">
      <c r="A3" s="54" t="s">
        <v>222</v>
      </c>
      <c r="B3" s="54"/>
      <c r="C3" s="54"/>
      <c r="D3" s="54"/>
      <c r="E3" s="54"/>
      <c r="F3" s="54"/>
      <c r="G3" s="29"/>
      <c r="H3" s="29"/>
    </row>
    <row r="4" spans="1:8">
      <c r="A4" s="4" t="s">
        <v>3</v>
      </c>
      <c r="B4" s="4" t="s">
        <v>4</v>
      </c>
      <c r="C4" s="4" t="s">
        <v>45</v>
      </c>
      <c r="D4" s="4" t="s">
        <v>60</v>
      </c>
      <c r="E4" s="4" t="s">
        <v>61</v>
      </c>
      <c r="F4" s="4" t="s">
        <v>62</v>
      </c>
    </row>
    <row r="5" spans="1:8" ht="25.5">
      <c r="A5" s="6">
        <v>1</v>
      </c>
      <c r="B5" s="7" t="s">
        <v>63</v>
      </c>
      <c r="C5" s="9">
        <v>5</v>
      </c>
      <c r="D5" s="8" t="s">
        <v>10</v>
      </c>
      <c r="E5" s="8">
        <v>243.77</v>
      </c>
      <c r="F5" s="9">
        <f>E5*C5</f>
        <v>1218.8500000000001</v>
      </c>
    </row>
    <row r="6" spans="1:8" ht="102">
      <c r="A6" s="10" t="s">
        <v>199</v>
      </c>
      <c r="B6" s="11" t="s">
        <v>103</v>
      </c>
      <c r="C6" s="12">
        <v>63.43</v>
      </c>
      <c r="D6" s="12" t="s">
        <v>13</v>
      </c>
      <c r="E6" s="12">
        <v>6543.32</v>
      </c>
      <c r="F6" s="9">
        <f t="shared" ref="F6:F9" si="0">E6*C6</f>
        <v>415042.78759999998</v>
      </c>
    </row>
    <row r="7" spans="1:8" ht="18.75">
      <c r="A7" s="10">
        <v>3</v>
      </c>
      <c r="B7" s="31" t="s">
        <v>72</v>
      </c>
      <c r="C7" s="12"/>
      <c r="D7" s="12"/>
      <c r="E7" s="12"/>
      <c r="F7" s="9"/>
    </row>
    <row r="8" spans="1:8" ht="15.75" customHeight="1">
      <c r="A8" s="10" t="s">
        <v>33</v>
      </c>
      <c r="B8" s="11" t="s">
        <v>74</v>
      </c>
      <c r="C8" s="12">
        <v>27.27</v>
      </c>
      <c r="D8" s="12" t="s">
        <v>13</v>
      </c>
      <c r="E8" s="12">
        <v>710.13</v>
      </c>
      <c r="F8" s="9">
        <f t="shared" si="0"/>
        <v>19365.2451</v>
      </c>
    </row>
    <row r="9" spans="1:8" ht="15.75">
      <c r="A9" s="10" t="s">
        <v>37</v>
      </c>
      <c r="B9" s="11" t="s">
        <v>129</v>
      </c>
      <c r="C9" s="12">
        <v>54.54</v>
      </c>
      <c r="D9" s="12" t="s">
        <v>13</v>
      </c>
      <c r="E9" s="12">
        <v>391.29</v>
      </c>
      <c r="F9" s="9">
        <f t="shared" si="0"/>
        <v>21340.956600000001</v>
      </c>
    </row>
    <row r="10" spans="1:8">
      <c r="A10" s="36"/>
      <c r="B10" s="61" t="s">
        <v>221</v>
      </c>
      <c r="C10" s="61"/>
      <c r="D10" s="61"/>
      <c r="E10" s="61"/>
      <c r="F10" s="33">
        <f>SUM(F5:F9)</f>
        <v>456967.83929999993</v>
      </c>
    </row>
    <row r="13" spans="1:8" ht="50.25" customHeight="1">
      <c r="B13" s="56" t="s">
        <v>43</v>
      </c>
      <c r="C13" s="56"/>
      <c r="D13" s="56"/>
      <c r="E13" s="56"/>
      <c r="F13" s="56"/>
    </row>
  </sheetData>
  <mergeCells count="5">
    <mergeCell ref="A1:F1"/>
    <mergeCell ref="A2:F2"/>
    <mergeCell ref="A3:F3"/>
    <mergeCell ref="B10:E10"/>
    <mergeCell ref="B13:F13"/>
  </mergeCells>
  <pageMargins left="0.3" right="0.15" top="0.75" bottom="0.75" header="0.3" footer="0.3"/>
  <pageSetup paperSize="9" orientation="portrait" verticalDpi="0" r:id="rId1"/>
</worksheet>
</file>

<file path=xl/worksheets/sheet67.xml><?xml version="1.0" encoding="utf-8"?>
<worksheet xmlns="http://schemas.openxmlformats.org/spreadsheetml/2006/main" xmlns:r="http://schemas.openxmlformats.org/officeDocument/2006/relationships">
  <dimension ref="A1:K19"/>
  <sheetViews>
    <sheetView workbookViewId="0">
      <selection activeCell="B6" sqref="B6"/>
    </sheetView>
  </sheetViews>
  <sheetFormatPr defaultRowHeight="15"/>
  <cols>
    <col min="1" max="1" width="7.7109375" customWidth="1"/>
    <col min="2" max="2" width="40.5703125" customWidth="1"/>
    <col min="3" max="5" width="10.28515625" hidden="1" customWidth="1"/>
    <col min="6" max="6" width="10.28515625" customWidth="1"/>
    <col min="7" max="7" width="8.85546875" customWidth="1"/>
    <col min="8" max="8" width="11.5703125" customWidth="1"/>
    <col min="9" max="9" width="14.5703125" customWidth="1"/>
  </cols>
  <sheetData>
    <row r="1" spans="1:11" ht="18.75">
      <c r="A1" s="50" t="s">
        <v>0</v>
      </c>
      <c r="B1" s="51"/>
      <c r="C1" s="51"/>
      <c r="D1" s="51"/>
      <c r="E1" s="51"/>
      <c r="F1" s="51"/>
      <c r="G1" s="51"/>
      <c r="H1" s="51"/>
      <c r="I1" s="51"/>
      <c r="J1" s="2"/>
      <c r="K1" s="2"/>
    </row>
    <row r="2" spans="1:11" ht="18.75">
      <c r="A2" s="52" t="s">
        <v>1</v>
      </c>
      <c r="B2" s="53"/>
      <c r="C2" s="53"/>
      <c r="D2" s="53"/>
      <c r="E2" s="53"/>
      <c r="F2" s="53"/>
      <c r="G2" s="53"/>
      <c r="H2" s="53"/>
      <c r="I2" s="53"/>
      <c r="J2" s="2"/>
      <c r="K2" s="2"/>
    </row>
    <row r="3" spans="1:11" ht="41.25" customHeight="1">
      <c r="A3" s="72" t="s">
        <v>217</v>
      </c>
      <c r="B3" s="73"/>
      <c r="C3" s="73"/>
      <c r="D3" s="73"/>
      <c r="E3" s="73"/>
      <c r="F3" s="73"/>
      <c r="G3" s="73"/>
      <c r="H3" s="73"/>
      <c r="I3" s="74"/>
      <c r="J3" s="29"/>
      <c r="K3" s="29"/>
    </row>
    <row r="4" spans="1:11">
      <c r="A4" s="4" t="s">
        <v>3</v>
      </c>
      <c r="B4" s="4" t="s">
        <v>4</v>
      </c>
      <c r="C4" s="4">
        <v>1</v>
      </c>
      <c r="D4" s="4">
        <v>2</v>
      </c>
      <c r="E4" s="4">
        <v>3</v>
      </c>
      <c r="F4" s="4" t="s">
        <v>45</v>
      </c>
      <c r="G4" s="4" t="s">
        <v>60</v>
      </c>
      <c r="H4" s="4" t="s">
        <v>61</v>
      </c>
      <c r="I4" s="4" t="s">
        <v>62</v>
      </c>
    </row>
    <row r="5" spans="1:11" ht="25.5">
      <c r="A5" s="6">
        <v>1</v>
      </c>
      <c r="B5" s="7" t="s">
        <v>63</v>
      </c>
      <c r="C5" s="9">
        <v>8</v>
      </c>
      <c r="D5" s="8" t="s">
        <v>10</v>
      </c>
      <c r="E5" s="8">
        <v>243.77</v>
      </c>
      <c r="F5" s="9">
        <v>2</v>
      </c>
      <c r="G5" s="10" t="s">
        <v>10</v>
      </c>
      <c r="H5" s="10">
        <v>243.77</v>
      </c>
      <c r="I5" s="9">
        <f t="shared" ref="I5:I15" si="0">H5*F5</f>
        <v>487.54</v>
      </c>
    </row>
    <row r="6" spans="1:11" ht="114.75">
      <c r="A6" s="10" t="s">
        <v>47</v>
      </c>
      <c r="B6" s="11" t="s">
        <v>15</v>
      </c>
      <c r="C6" s="12">
        <f>20.8*1.2</f>
        <v>24.96</v>
      </c>
      <c r="D6" s="12">
        <v>36.94</v>
      </c>
      <c r="E6" s="12">
        <v>36.94</v>
      </c>
      <c r="F6" s="9">
        <v>73.53</v>
      </c>
      <c r="G6" s="12" t="s">
        <v>13</v>
      </c>
      <c r="H6" s="12">
        <v>112.53</v>
      </c>
      <c r="I6" s="9">
        <f t="shared" si="0"/>
        <v>8274.3309000000008</v>
      </c>
    </row>
    <row r="7" spans="1:11" ht="89.25">
      <c r="A7" s="10" t="s">
        <v>48</v>
      </c>
      <c r="B7" s="13" t="s">
        <v>17</v>
      </c>
      <c r="C7" s="12">
        <f>7.08*1.2</f>
        <v>8.4960000000000004</v>
      </c>
      <c r="D7" s="12">
        <v>8.5</v>
      </c>
      <c r="E7" s="12">
        <v>8.5</v>
      </c>
      <c r="F7" s="9">
        <v>17.48</v>
      </c>
      <c r="G7" s="12" t="s">
        <v>13</v>
      </c>
      <c r="H7" s="12">
        <v>228.47</v>
      </c>
      <c r="I7" s="9">
        <f t="shared" si="0"/>
        <v>3993.6556</v>
      </c>
    </row>
    <row r="8" spans="1:11" ht="76.5">
      <c r="A8" s="10" t="s">
        <v>49</v>
      </c>
      <c r="B8" s="11" t="s">
        <v>19</v>
      </c>
      <c r="C8" s="12">
        <f>11.9*1.2</f>
        <v>14.28</v>
      </c>
      <c r="D8" s="12">
        <v>14.28</v>
      </c>
      <c r="E8" s="12">
        <v>14.28</v>
      </c>
      <c r="F8" s="9">
        <v>29.14</v>
      </c>
      <c r="G8" s="12" t="s">
        <v>13</v>
      </c>
      <c r="H8" s="12">
        <v>1191.77</v>
      </c>
      <c r="I8" s="9">
        <f t="shared" si="0"/>
        <v>34728.177799999998</v>
      </c>
    </row>
    <row r="9" spans="1:11" ht="114.75">
      <c r="A9" s="10" t="s">
        <v>50</v>
      </c>
      <c r="B9" s="11" t="s">
        <v>103</v>
      </c>
      <c r="C9" s="12">
        <f>11.33*1.2</f>
        <v>13.596</v>
      </c>
      <c r="D9" s="12">
        <v>14.2</v>
      </c>
      <c r="E9" s="12">
        <v>14.2</v>
      </c>
      <c r="F9" s="9">
        <v>26.9</v>
      </c>
      <c r="G9" s="12" t="s">
        <v>13</v>
      </c>
      <c r="H9" s="12">
        <v>6543.32</v>
      </c>
      <c r="I9" s="9">
        <f>H9*F9</f>
        <v>176015.30799999999</v>
      </c>
    </row>
    <row r="10" spans="1:11" ht="18.75">
      <c r="A10" s="10">
        <v>5</v>
      </c>
      <c r="B10" s="31" t="s">
        <v>72</v>
      </c>
      <c r="C10" s="46"/>
      <c r="D10" s="46"/>
      <c r="E10" s="46"/>
      <c r="F10" s="9"/>
      <c r="G10" s="12"/>
      <c r="H10" s="12"/>
      <c r="I10" s="9"/>
    </row>
    <row r="11" spans="1:11" ht="15.75" customHeight="1">
      <c r="A11" s="10" t="s">
        <v>33</v>
      </c>
      <c r="B11" s="11" t="s">
        <v>218</v>
      </c>
      <c r="C11" s="12">
        <f>7.08*1.2</f>
        <v>8.4960000000000004</v>
      </c>
      <c r="D11" s="12">
        <v>6.09</v>
      </c>
      <c r="E11" s="12">
        <v>6.09</v>
      </c>
      <c r="F11" s="9">
        <v>11.56</v>
      </c>
      <c r="G11" s="12" t="s">
        <v>13</v>
      </c>
      <c r="H11" s="12">
        <v>710.13</v>
      </c>
      <c r="I11" s="9">
        <f t="shared" si="0"/>
        <v>8209.1028000000006</v>
      </c>
    </row>
    <row r="12" spans="1:11" ht="15.75" customHeight="1">
      <c r="A12" s="10" t="s">
        <v>35</v>
      </c>
      <c r="B12" s="11" t="s">
        <v>219</v>
      </c>
      <c r="C12" s="12">
        <f>7.08*1.2</f>
        <v>8.4960000000000004</v>
      </c>
      <c r="D12" s="12">
        <v>6.09</v>
      </c>
      <c r="E12" s="12">
        <v>6.09</v>
      </c>
      <c r="F12" s="9">
        <v>17.48</v>
      </c>
      <c r="G12" s="12" t="s">
        <v>13</v>
      </c>
      <c r="H12" s="12">
        <v>431.75</v>
      </c>
      <c r="I12" s="9">
        <f t="shared" si="0"/>
        <v>7546.99</v>
      </c>
    </row>
    <row r="13" spans="1:11" ht="15.75">
      <c r="A13" s="10" t="s">
        <v>37</v>
      </c>
      <c r="B13" s="11" t="s">
        <v>220</v>
      </c>
      <c r="C13" s="12">
        <f>11.9*1.2</f>
        <v>14.28</v>
      </c>
      <c r="D13" s="12">
        <v>14.28</v>
      </c>
      <c r="E13" s="12">
        <v>14.28</v>
      </c>
      <c r="F13" s="9">
        <v>29.14</v>
      </c>
      <c r="G13" s="12" t="s">
        <v>13</v>
      </c>
      <c r="H13" s="12">
        <v>664.32</v>
      </c>
      <c r="I13" s="9">
        <f t="shared" si="0"/>
        <v>19358.284800000001</v>
      </c>
    </row>
    <row r="14" spans="1:11" ht="15.75">
      <c r="A14" s="10" t="s">
        <v>39</v>
      </c>
      <c r="B14" s="11" t="s">
        <v>76</v>
      </c>
      <c r="C14" s="12">
        <f>9.74*1.2</f>
        <v>11.688000000000001</v>
      </c>
      <c r="D14" s="12">
        <v>12.18</v>
      </c>
      <c r="E14" s="12">
        <v>12.18</v>
      </c>
      <c r="F14" s="9">
        <v>23.13</v>
      </c>
      <c r="G14" s="12" t="s">
        <v>13</v>
      </c>
      <c r="H14" s="12">
        <v>391.29</v>
      </c>
      <c r="I14" s="9">
        <f t="shared" si="0"/>
        <v>9050.5377000000008</v>
      </c>
    </row>
    <row r="15" spans="1:11" ht="15.75">
      <c r="A15" s="10" t="s">
        <v>41</v>
      </c>
      <c r="B15" s="11" t="s">
        <v>42</v>
      </c>
      <c r="C15" s="12">
        <f>20.8*1.2</f>
        <v>24.96</v>
      </c>
      <c r="D15" s="12">
        <v>36.94</v>
      </c>
      <c r="E15" s="12">
        <v>36.94</v>
      </c>
      <c r="F15" s="9">
        <v>73.53</v>
      </c>
      <c r="G15" s="12" t="s">
        <v>13</v>
      </c>
      <c r="H15" s="12">
        <v>167.71</v>
      </c>
      <c r="I15" s="9">
        <f t="shared" si="0"/>
        <v>12331.7163</v>
      </c>
    </row>
    <row r="16" spans="1:11">
      <c r="A16" s="36"/>
      <c r="B16" s="61" t="s">
        <v>221</v>
      </c>
      <c r="C16" s="61"/>
      <c r="D16" s="61"/>
      <c r="E16" s="61"/>
      <c r="F16" s="61"/>
      <c r="G16" s="61"/>
      <c r="H16" s="61"/>
      <c r="I16" s="33">
        <f>SUM(I5:I15)</f>
        <v>279995.64390000002</v>
      </c>
    </row>
    <row r="19" spans="2:9" ht="50.25" customHeight="1">
      <c r="B19" s="56" t="s">
        <v>137</v>
      </c>
      <c r="C19" s="56"/>
      <c r="D19" s="56"/>
      <c r="E19" s="56"/>
      <c r="F19" s="56"/>
      <c r="G19" s="56"/>
      <c r="H19" s="56"/>
      <c r="I19" s="56"/>
    </row>
  </sheetData>
  <mergeCells count="5">
    <mergeCell ref="A1:I1"/>
    <mergeCell ref="A2:I2"/>
    <mergeCell ref="A3:I3"/>
    <mergeCell ref="B16:H16"/>
    <mergeCell ref="B19:I19"/>
  </mergeCells>
  <pageMargins left="0.43" right="0.15" top="0.75" bottom="0.75" header="0.3" footer="0.3"/>
  <pageSetup paperSize="9" orientation="portrait" verticalDpi="0" r:id="rId1"/>
</worksheet>
</file>

<file path=xl/worksheets/sheet68.xml><?xml version="1.0" encoding="utf-8"?>
<worksheet xmlns="http://schemas.openxmlformats.org/spreadsheetml/2006/main" xmlns:r="http://schemas.openxmlformats.org/officeDocument/2006/relationships">
  <dimension ref="A1:H13"/>
  <sheetViews>
    <sheetView workbookViewId="0">
      <selection activeCell="A3" sqref="A3:F3"/>
    </sheetView>
  </sheetViews>
  <sheetFormatPr defaultRowHeight="15"/>
  <cols>
    <col min="1" max="1" width="7.7109375" customWidth="1"/>
    <col min="2" max="2" width="45.140625" customWidth="1"/>
    <col min="3" max="3" width="10.28515625" customWidth="1"/>
    <col min="4" max="5" width="11.5703125" customWidth="1"/>
    <col min="6" max="6" width="12.140625" customWidth="1"/>
  </cols>
  <sheetData>
    <row r="1" spans="1:8" ht="18.75">
      <c r="A1" s="50" t="s">
        <v>0</v>
      </c>
      <c r="B1" s="51"/>
      <c r="C1" s="51"/>
      <c r="D1" s="51"/>
      <c r="E1" s="51"/>
      <c r="F1" s="51"/>
      <c r="G1" s="2"/>
      <c r="H1" s="2"/>
    </row>
    <row r="2" spans="1:8" ht="18.75">
      <c r="A2" s="52" t="s">
        <v>1</v>
      </c>
      <c r="B2" s="53"/>
      <c r="C2" s="53"/>
      <c r="D2" s="53"/>
      <c r="E2" s="53"/>
      <c r="F2" s="53"/>
      <c r="G2" s="2"/>
      <c r="H2" s="2"/>
    </row>
    <row r="3" spans="1:8" ht="29.25" customHeight="1">
      <c r="A3" s="54" t="s">
        <v>293</v>
      </c>
      <c r="B3" s="54"/>
      <c r="C3" s="54"/>
      <c r="D3" s="54"/>
      <c r="E3" s="54"/>
      <c r="F3" s="54"/>
      <c r="G3" s="29"/>
      <c r="H3" s="29"/>
    </row>
    <row r="4" spans="1:8">
      <c r="A4" s="4" t="s">
        <v>3</v>
      </c>
      <c r="B4" s="4" t="s">
        <v>4</v>
      </c>
      <c r="C4" s="4" t="s">
        <v>45</v>
      </c>
      <c r="D4" s="4" t="s">
        <v>60</v>
      </c>
      <c r="E4" s="4" t="s">
        <v>61</v>
      </c>
      <c r="F4" s="4" t="s">
        <v>62</v>
      </c>
    </row>
    <row r="5" spans="1:8" ht="25.5">
      <c r="A5" s="6">
        <v>1</v>
      </c>
      <c r="B5" s="7" t="s">
        <v>63</v>
      </c>
      <c r="C5" s="9">
        <v>3</v>
      </c>
      <c r="D5" s="8" t="s">
        <v>10</v>
      </c>
      <c r="E5" s="8">
        <v>243.77</v>
      </c>
      <c r="F5" s="9">
        <f>E5*C5</f>
        <v>731.31000000000006</v>
      </c>
    </row>
    <row r="6" spans="1:8" ht="102">
      <c r="A6" s="10" t="s">
        <v>199</v>
      </c>
      <c r="B6" s="11" t="s">
        <v>103</v>
      </c>
      <c r="C6" s="12">
        <v>42.29</v>
      </c>
      <c r="D6" s="12" t="s">
        <v>13</v>
      </c>
      <c r="E6" s="12">
        <v>6543.32</v>
      </c>
      <c r="F6" s="9">
        <f t="shared" ref="F6:F9" si="0">E6*C6</f>
        <v>276717.00279999996</v>
      </c>
    </row>
    <row r="7" spans="1:8" ht="18.75">
      <c r="A7" s="10">
        <v>3</v>
      </c>
      <c r="B7" s="31" t="s">
        <v>72</v>
      </c>
      <c r="C7" s="12"/>
      <c r="D7" s="12"/>
      <c r="E7" s="12"/>
      <c r="F7" s="9"/>
    </row>
    <row r="8" spans="1:8" ht="15.75" customHeight="1">
      <c r="A8" s="10" t="s">
        <v>33</v>
      </c>
      <c r="B8" s="11" t="s">
        <v>74</v>
      </c>
      <c r="C8" s="12">
        <v>18.18</v>
      </c>
      <c r="D8" s="12" t="s">
        <v>13</v>
      </c>
      <c r="E8" s="12">
        <v>710.13</v>
      </c>
      <c r="F8" s="9">
        <f t="shared" si="0"/>
        <v>12910.163399999999</v>
      </c>
    </row>
    <row r="9" spans="1:8" ht="15.75">
      <c r="A9" s="10" t="s">
        <v>37</v>
      </c>
      <c r="B9" s="11" t="s">
        <v>129</v>
      </c>
      <c r="C9" s="12">
        <v>36.36</v>
      </c>
      <c r="D9" s="12" t="s">
        <v>13</v>
      </c>
      <c r="E9" s="12">
        <v>391.29</v>
      </c>
      <c r="F9" s="9">
        <f t="shared" si="0"/>
        <v>14227.304400000001</v>
      </c>
    </row>
    <row r="10" spans="1:8">
      <c r="A10" s="36"/>
      <c r="B10" s="61" t="s">
        <v>221</v>
      </c>
      <c r="C10" s="61"/>
      <c r="D10" s="61"/>
      <c r="E10" s="61"/>
      <c r="F10" s="33">
        <f>SUM(F5:F9)</f>
        <v>304585.7806</v>
      </c>
    </row>
    <row r="13" spans="1:8" ht="50.25" customHeight="1">
      <c r="B13" s="56" t="s">
        <v>43</v>
      </c>
      <c r="C13" s="56"/>
      <c r="D13" s="56"/>
      <c r="E13" s="56"/>
      <c r="F13" s="56"/>
    </row>
  </sheetData>
  <mergeCells count="5">
    <mergeCell ref="A1:F1"/>
    <mergeCell ref="A2:F2"/>
    <mergeCell ref="A3:F3"/>
    <mergeCell ref="B10:E10"/>
    <mergeCell ref="B13:F13"/>
  </mergeCells>
  <pageMargins left="0.32" right="0.15" top="0.75" bottom="0.75" header="0.3" footer="0.3"/>
  <pageSetup paperSize="9" orientation="portrait" verticalDpi="0" r:id="rId1"/>
</worksheet>
</file>

<file path=xl/worksheets/sheet69.xml><?xml version="1.0" encoding="utf-8"?>
<worksheet xmlns="http://schemas.openxmlformats.org/spreadsheetml/2006/main" xmlns:r="http://schemas.openxmlformats.org/officeDocument/2006/relationships">
  <dimension ref="A1:I26"/>
  <sheetViews>
    <sheetView workbookViewId="0">
      <selection activeCell="A3" sqref="A3:F3"/>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75" customHeight="1">
      <c r="A3" s="54" t="s">
        <v>192</v>
      </c>
      <c r="B3" s="58"/>
      <c r="C3" s="58"/>
      <c r="D3" s="58"/>
      <c r="E3" s="58"/>
      <c r="F3" s="58"/>
      <c r="G3" s="3"/>
      <c r="H3" s="3"/>
    </row>
    <row r="4" spans="1:9">
      <c r="A4" s="4" t="s">
        <v>3</v>
      </c>
      <c r="B4" s="4" t="s">
        <v>4</v>
      </c>
      <c r="C4" s="5" t="s">
        <v>45</v>
      </c>
      <c r="D4" s="5" t="s">
        <v>6</v>
      </c>
      <c r="E4" s="5" t="s">
        <v>7</v>
      </c>
      <c r="F4" s="5" t="s">
        <v>8</v>
      </c>
    </row>
    <row r="5" spans="1:9" ht="25.5">
      <c r="A5" s="6">
        <v>1</v>
      </c>
      <c r="B5" s="7" t="s">
        <v>188</v>
      </c>
      <c r="C5" s="9">
        <v>5</v>
      </c>
      <c r="D5" s="8" t="s">
        <v>10</v>
      </c>
      <c r="E5" s="8">
        <v>243.77</v>
      </c>
      <c r="F5" s="9">
        <f>E5*C5</f>
        <v>1218.8500000000001</v>
      </c>
    </row>
    <row r="6" spans="1:9" ht="127.5">
      <c r="A6" s="10" t="s">
        <v>64</v>
      </c>
      <c r="B6" s="11" t="s">
        <v>15</v>
      </c>
      <c r="C6" s="12">
        <v>144.91999999999999</v>
      </c>
      <c r="D6" s="12" t="s">
        <v>13</v>
      </c>
      <c r="E6" s="12">
        <v>112.53</v>
      </c>
      <c r="F6" s="9">
        <f t="shared" ref="F6:F19" si="0">E6*C6</f>
        <v>16307.847599999999</v>
      </c>
    </row>
    <row r="7" spans="1:9" ht="102">
      <c r="A7" s="10" t="s">
        <v>65</v>
      </c>
      <c r="B7" s="13" t="s">
        <v>17</v>
      </c>
      <c r="C7" s="12">
        <v>11.14</v>
      </c>
      <c r="D7" s="12" t="s">
        <v>13</v>
      </c>
      <c r="E7" s="12">
        <v>228.47</v>
      </c>
      <c r="F7" s="9">
        <f t="shared" si="0"/>
        <v>2545.1558</v>
      </c>
    </row>
    <row r="8" spans="1:9" ht="76.5">
      <c r="A8" s="10" t="s">
        <v>66</v>
      </c>
      <c r="B8" s="11" t="s">
        <v>19</v>
      </c>
      <c r="C8" s="12">
        <v>18.579999999999998</v>
      </c>
      <c r="D8" s="12" t="s">
        <v>13</v>
      </c>
      <c r="E8" s="12">
        <v>1191.77</v>
      </c>
      <c r="F8" s="9">
        <f t="shared" si="0"/>
        <v>22143.086599999999</v>
      </c>
    </row>
    <row r="9" spans="1:9" ht="114" customHeight="1">
      <c r="A9" s="10" t="s">
        <v>189</v>
      </c>
      <c r="B9" s="11" t="s">
        <v>68</v>
      </c>
      <c r="C9" s="12">
        <v>15.39</v>
      </c>
      <c r="D9" s="12" t="s">
        <v>13</v>
      </c>
      <c r="E9" s="12">
        <v>5913.66</v>
      </c>
      <c r="F9" s="9">
        <f t="shared" si="0"/>
        <v>91011.227400000003</v>
      </c>
    </row>
    <row r="10" spans="1:9" ht="114" customHeight="1">
      <c r="A10" s="10" t="s">
        <v>69</v>
      </c>
      <c r="B10" s="11" t="s">
        <v>23</v>
      </c>
      <c r="C10" s="12">
        <v>57.33</v>
      </c>
      <c r="D10" s="12" t="s">
        <v>13</v>
      </c>
      <c r="E10" s="12">
        <v>2788.17</v>
      </c>
      <c r="F10" s="9">
        <f>E10*C10</f>
        <v>159845.7861</v>
      </c>
    </row>
    <row r="11" spans="1:9" ht="78" customHeight="1">
      <c r="A11" s="10" t="s">
        <v>70</v>
      </c>
      <c r="B11" s="11" t="s">
        <v>25</v>
      </c>
      <c r="C11" s="12">
        <v>334.57</v>
      </c>
      <c r="D11" s="12" t="s">
        <v>26</v>
      </c>
      <c r="E11" s="12">
        <v>259.29000000000002</v>
      </c>
      <c r="F11" s="9">
        <f t="shared" si="0"/>
        <v>86750.655299999999</v>
      </c>
    </row>
    <row r="12" spans="1:9" ht="78" customHeight="1">
      <c r="A12" s="10" t="s">
        <v>193</v>
      </c>
      <c r="B12" s="11" t="s">
        <v>194</v>
      </c>
      <c r="C12" s="12">
        <v>11.89</v>
      </c>
      <c r="D12" s="12" t="s">
        <v>13</v>
      </c>
      <c r="E12" s="12">
        <v>6219.21</v>
      </c>
      <c r="F12" s="9">
        <f t="shared" si="0"/>
        <v>73946.406900000002</v>
      </c>
    </row>
    <row r="13" spans="1:9" ht="114" customHeight="1">
      <c r="A13" s="10" t="s">
        <v>121</v>
      </c>
      <c r="B13" s="11" t="s">
        <v>30</v>
      </c>
      <c r="C13" s="12">
        <v>1.3440000000000001</v>
      </c>
      <c r="D13" s="12" t="s">
        <v>31</v>
      </c>
      <c r="E13" s="12">
        <v>53433.91</v>
      </c>
      <c r="F13" s="9">
        <f t="shared" si="0"/>
        <v>71815.175040000002</v>
      </c>
    </row>
    <row r="14" spans="1:9">
      <c r="A14" s="10">
        <v>10</v>
      </c>
      <c r="B14" s="15" t="s">
        <v>32</v>
      </c>
      <c r="C14" s="12"/>
      <c r="D14" s="12"/>
      <c r="E14" s="12"/>
      <c r="F14" s="9"/>
    </row>
    <row r="15" spans="1:9" ht="15.75">
      <c r="A15" s="10" t="s">
        <v>33</v>
      </c>
      <c r="B15" s="11" t="s">
        <v>52</v>
      </c>
      <c r="C15" s="12">
        <v>44.73</v>
      </c>
      <c r="D15" s="12" t="s">
        <v>13</v>
      </c>
      <c r="E15" s="12">
        <v>710.13</v>
      </c>
      <c r="F15" s="9">
        <f t="shared" si="0"/>
        <v>31764.114899999997</v>
      </c>
    </row>
    <row r="16" spans="1:9" ht="15.75">
      <c r="A16" s="10" t="s">
        <v>35</v>
      </c>
      <c r="B16" s="11" t="s">
        <v>104</v>
      </c>
      <c r="C16" s="12">
        <v>11.14</v>
      </c>
      <c r="D16" s="12" t="s">
        <v>13</v>
      </c>
      <c r="E16" s="12">
        <v>431.75</v>
      </c>
      <c r="F16" s="9">
        <f t="shared" si="0"/>
        <v>4809.6950000000006</v>
      </c>
    </row>
    <row r="17" spans="1:6" ht="15.75">
      <c r="A17" s="10" t="s">
        <v>37</v>
      </c>
      <c r="B17" s="11" t="s">
        <v>116</v>
      </c>
      <c r="C17" s="12">
        <v>75.91</v>
      </c>
      <c r="D17" s="12" t="s">
        <v>13</v>
      </c>
      <c r="E17" s="12">
        <v>664.32</v>
      </c>
      <c r="F17" s="9">
        <f t="shared" si="0"/>
        <v>50428.531200000005</v>
      </c>
    </row>
    <row r="18" spans="1:6" ht="17.25" customHeight="1">
      <c r="A18" s="10" t="s">
        <v>39</v>
      </c>
      <c r="B18" s="11" t="s">
        <v>117</v>
      </c>
      <c r="C18" s="12">
        <v>24.06</v>
      </c>
      <c r="D18" s="12" t="s">
        <v>13</v>
      </c>
      <c r="E18" s="12">
        <v>391.29</v>
      </c>
      <c r="F18" s="9">
        <f t="shared" si="0"/>
        <v>9414.4374000000007</v>
      </c>
    </row>
    <row r="19" spans="1:6" ht="17.25" customHeight="1">
      <c r="A19" s="10" t="s">
        <v>56</v>
      </c>
      <c r="B19" s="11" t="s">
        <v>42</v>
      </c>
      <c r="C19" s="12">
        <v>144.91999999999999</v>
      </c>
      <c r="D19" s="12" t="s">
        <v>13</v>
      </c>
      <c r="E19" s="12">
        <v>167.7</v>
      </c>
      <c r="F19" s="9">
        <f t="shared" si="0"/>
        <v>24303.083999999995</v>
      </c>
    </row>
    <row r="20" spans="1:6" s="21" customFormat="1" ht="23.25" customHeight="1">
      <c r="A20" s="17"/>
      <c r="B20" s="18"/>
      <c r="C20" s="59"/>
      <c r="D20" s="59"/>
      <c r="E20" s="60"/>
      <c r="F20" s="20">
        <f>SUM(F5:F19)</f>
        <v>646304.05324000004</v>
      </c>
    </row>
    <row r="21" spans="1:6" s="21" customFormat="1" ht="23.25" customHeight="1">
      <c r="A21" s="25"/>
      <c r="B21" s="26"/>
      <c r="C21" s="27"/>
      <c r="D21" s="27"/>
      <c r="E21" s="27"/>
      <c r="F21" s="28"/>
    </row>
    <row r="22" spans="1:6" ht="62.25" customHeight="1">
      <c r="B22" s="56" t="s">
        <v>195</v>
      </c>
      <c r="C22" s="56"/>
      <c r="D22" s="56"/>
      <c r="E22" s="56"/>
      <c r="F22" s="56"/>
    </row>
    <row r="23" spans="1:6">
      <c r="E23" s="24"/>
    </row>
    <row r="26" spans="1:6" ht="15.75" customHeight="1"/>
  </sheetData>
  <mergeCells count="5">
    <mergeCell ref="A1:F1"/>
    <mergeCell ref="A2:F2"/>
    <mergeCell ref="A3:F3"/>
    <mergeCell ref="C20:E20"/>
    <mergeCell ref="B22:F22"/>
  </mergeCells>
  <pageMargins left="0.37" right="0.16" top="0.37"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dimension ref="A1:I23"/>
  <sheetViews>
    <sheetView workbookViewId="0">
      <selection activeCell="F17" sqref="F1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4.85546875"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289</v>
      </c>
      <c r="B3" s="58"/>
      <c r="C3" s="58"/>
      <c r="D3" s="58"/>
      <c r="E3" s="58"/>
      <c r="F3" s="58"/>
      <c r="G3" s="3"/>
      <c r="H3" s="3"/>
    </row>
    <row r="4" spans="1:9">
      <c r="A4" s="4" t="s">
        <v>225</v>
      </c>
      <c r="B4" s="4" t="s">
        <v>4</v>
      </c>
      <c r="C4" s="5" t="s">
        <v>45</v>
      </c>
      <c r="D4" s="5" t="s">
        <v>6</v>
      </c>
      <c r="E4" s="5" t="s">
        <v>7</v>
      </c>
      <c r="F4" s="5" t="s">
        <v>8</v>
      </c>
    </row>
    <row r="5" spans="1:9" ht="127.5">
      <c r="A5" s="10" t="s">
        <v>47</v>
      </c>
      <c r="B5" s="11" t="s">
        <v>15</v>
      </c>
      <c r="C5" s="12">
        <v>73.63</v>
      </c>
      <c r="D5" s="12" t="s">
        <v>13</v>
      </c>
      <c r="E5" s="12">
        <v>112.53</v>
      </c>
      <c r="F5" s="12">
        <f t="shared" ref="F5:F16" si="0">E5*C5</f>
        <v>8285.5838999999996</v>
      </c>
    </row>
    <row r="6" spans="1:9" ht="102">
      <c r="A6" s="10" t="s">
        <v>48</v>
      </c>
      <c r="B6" s="13" t="s">
        <v>17</v>
      </c>
      <c r="C6" s="12">
        <v>36.82</v>
      </c>
      <c r="D6" s="12" t="s">
        <v>13</v>
      </c>
      <c r="E6" s="12">
        <v>228.47</v>
      </c>
      <c r="F6" s="12">
        <f t="shared" si="0"/>
        <v>8412.2654000000002</v>
      </c>
    </row>
    <row r="7" spans="1:9" ht="76.5">
      <c r="A7" s="10" t="s">
        <v>49</v>
      </c>
      <c r="B7" s="11" t="s">
        <v>19</v>
      </c>
      <c r="C7" s="12">
        <v>61.36</v>
      </c>
      <c r="D7" s="12" t="s">
        <v>13</v>
      </c>
      <c r="E7" s="12">
        <v>1191.77</v>
      </c>
      <c r="F7" s="12">
        <f t="shared" si="0"/>
        <v>73127.007199999993</v>
      </c>
    </row>
    <row r="8" spans="1:9" ht="114" customHeight="1">
      <c r="A8" s="10" t="s">
        <v>50</v>
      </c>
      <c r="B8" s="11" t="s">
        <v>103</v>
      </c>
      <c r="C8" s="12">
        <v>73.63</v>
      </c>
      <c r="D8" s="12" t="s">
        <v>13</v>
      </c>
      <c r="E8" s="12">
        <v>6543.32</v>
      </c>
      <c r="F8" s="12">
        <f t="shared" si="0"/>
        <v>481784.65159999992</v>
      </c>
    </row>
    <row r="9" spans="1:9" ht="94.5">
      <c r="A9" s="10" t="s">
        <v>227</v>
      </c>
      <c r="B9" s="11" t="s">
        <v>228</v>
      </c>
      <c r="C9" s="12">
        <v>12.74</v>
      </c>
      <c r="D9" s="12" t="s">
        <v>229</v>
      </c>
      <c r="E9" s="12">
        <v>223.97</v>
      </c>
      <c r="F9" s="12">
        <f t="shared" si="0"/>
        <v>2853.3778000000002</v>
      </c>
    </row>
    <row r="10" spans="1:9">
      <c r="A10" s="10">
        <v>6</v>
      </c>
      <c r="B10" s="15" t="s">
        <v>32</v>
      </c>
      <c r="C10" s="12"/>
      <c r="D10" s="12"/>
      <c r="E10" s="12"/>
      <c r="F10" s="12"/>
    </row>
    <row r="11" spans="1:9" ht="15.75">
      <c r="A11" s="10" t="s">
        <v>33</v>
      </c>
      <c r="B11" s="11" t="s">
        <v>230</v>
      </c>
      <c r="C11" s="12">
        <v>31.66</v>
      </c>
      <c r="D11" s="12" t="s">
        <v>13</v>
      </c>
      <c r="E11" s="12">
        <v>788.13</v>
      </c>
      <c r="F11" s="12">
        <f t="shared" si="0"/>
        <v>24952.195800000001</v>
      </c>
    </row>
    <row r="12" spans="1:9" ht="15.75">
      <c r="A12" s="10" t="s">
        <v>35</v>
      </c>
      <c r="B12" s="11" t="s">
        <v>231</v>
      </c>
      <c r="C12" s="12">
        <v>36.82</v>
      </c>
      <c r="D12" s="12" t="s">
        <v>13</v>
      </c>
      <c r="E12" s="12">
        <v>364.32</v>
      </c>
      <c r="F12" s="12">
        <f t="shared" si="0"/>
        <v>13414.2624</v>
      </c>
    </row>
    <row r="13" spans="1:9" ht="15.75">
      <c r="A13" s="10" t="s">
        <v>37</v>
      </c>
      <c r="B13" s="11" t="s">
        <v>54</v>
      </c>
      <c r="C13" s="12">
        <v>61.36</v>
      </c>
      <c r="D13" s="12" t="s">
        <v>13</v>
      </c>
      <c r="E13" s="12">
        <v>756.83</v>
      </c>
      <c r="F13" s="12">
        <f t="shared" si="0"/>
        <v>46439.088800000005</v>
      </c>
    </row>
    <row r="14" spans="1:9" ht="17.25" customHeight="1">
      <c r="A14" s="10" t="s">
        <v>39</v>
      </c>
      <c r="B14" s="11" t="s">
        <v>136</v>
      </c>
      <c r="C14" s="12">
        <v>63.32</v>
      </c>
      <c r="D14" s="12" t="s">
        <v>13</v>
      </c>
      <c r="E14" s="12">
        <v>482.26</v>
      </c>
      <c r="F14" s="12">
        <f t="shared" si="0"/>
        <v>30536.7032</v>
      </c>
    </row>
    <row r="15" spans="1:9" ht="17.25" customHeight="1">
      <c r="A15" s="10" t="s">
        <v>41</v>
      </c>
      <c r="B15" s="11" t="s">
        <v>232</v>
      </c>
      <c r="C15" s="12">
        <v>12.74</v>
      </c>
      <c r="D15" s="12" t="s">
        <v>13</v>
      </c>
      <c r="E15" s="12">
        <v>314.83999999999997</v>
      </c>
      <c r="F15" s="12">
        <f t="shared" si="0"/>
        <v>4011.0615999999995</v>
      </c>
    </row>
    <row r="16" spans="1:9" ht="17.25" customHeight="1">
      <c r="A16" s="10" t="s">
        <v>233</v>
      </c>
      <c r="B16" s="11" t="s">
        <v>42</v>
      </c>
      <c r="C16" s="12">
        <v>73.63</v>
      </c>
      <c r="D16" s="12" t="s">
        <v>13</v>
      </c>
      <c r="E16" s="12">
        <v>167.7</v>
      </c>
      <c r="F16" s="12">
        <f t="shared" si="0"/>
        <v>12347.750999999998</v>
      </c>
    </row>
    <row r="17" spans="1:6" s="21" customFormat="1" ht="23.25" customHeight="1">
      <c r="A17" s="17"/>
      <c r="B17" s="18"/>
      <c r="C17" s="59"/>
      <c r="D17" s="59"/>
      <c r="E17" s="60"/>
      <c r="F17" s="20">
        <f>SUM(F5:F16)</f>
        <v>706163.94870000007</v>
      </c>
    </row>
    <row r="18" spans="1:6" s="21" customFormat="1" ht="23.25" customHeight="1">
      <c r="A18" s="25"/>
      <c r="B18" s="26"/>
      <c r="C18" s="27"/>
      <c r="D18" s="27"/>
      <c r="E18" s="27"/>
      <c r="F18" s="28"/>
    </row>
    <row r="19" spans="1:6" ht="62.25" customHeight="1">
      <c r="B19" s="56" t="s">
        <v>157</v>
      </c>
      <c r="C19" s="56"/>
      <c r="D19" s="56"/>
      <c r="E19" s="56"/>
      <c r="F19" s="56"/>
    </row>
    <row r="20" spans="1:6">
      <c r="E20" s="24"/>
    </row>
    <row r="23" spans="1:6" ht="15.75" customHeight="1"/>
  </sheetData>
  <mergeCells count="5">
    <mergeCell ref="A1:F1"/>
    <mergeCell ref="A2:F2"/>
    <mergeCell ref="A3:F3"/>
    <mergeCell ref="C17:E17"/>
    <mergeCell ref="B19:F19"/>
  </mergeCells>
  <pageMargins left="0.22" right="0.2" top="0.41" bottom="0.16" header="0.3" footer="0.16"/>
  <pageSetup paperSize="9" orientation="portrait" verticalDpi="0" r:id="rId1"/>
</worksheet>
</file>

<file path=xl/worksheets/sheet70.xml><?xml version="1.0" encoding="utf-8"?>
<worksheet xmlns="http://schemas.openxmlformats.org/spreadsheetml/2006/main" xmlns:r="http://schemas.openxmlformats.org/officeDocument/2006/relationships">
  <dimension ref="A1:K18"/>
  <sheetViews>
    <sheetView tabSelected="1" workbookViewId="0">
      <selection activeCell="A3" sqref="A3:I3"/>
    </sheetView>
  </sheetViews>
  <sheetFormatPr defaultRowHeight="15"/>
  <cols>
    <col min="1" max="1" width="7.7109375" customWidth="1"/>
    <col min="2" max="2" width="41" customWidth="1"/>
    <col min="3" max="5" width="10.28515625" hidden="1" customWidth="1"/>
    <col min="6" max="6" width="10.28515625" customWidth="1"/>
    <col min="7" max="7" width="8.85546875" customWidth="1"/>
    <col min="8" max="8" width="11.5703125" customWidth="1"/>
    <col min="9" max="9" width="14.5703125" customWidth="1"/>
  </cols>
  <sheetData>
    <row r="1" spans="1:11" ht="18.75">
      <c r="A1" s="50" t="s">
        <v>0</v>
      </c>
      <c r="B1" s="51"/>
      <c r="C1" s="51"/>
      <c r="D1" s="51"/>
      <c r="E1" s="51"/>
      <c r="F1" s="51"/>
      <c r="G1" s="51"/>
      <c r="H1" s="51"/>
      <c r="I1" s="51"/>
      <c r="J1" s="2"/>
      <c r="K1" s="2"/>
    </row>
    <row r="2" spans="1:11" ht="18.75">
      <c r="A2" s="52" t="s">
        <v>1</v>
      </c>
      <c r="B2" s="53"/>
      <c r="C2" s="53"/>
      <c r="D2" s="53"/>
      <c r="E2" s="53"/>
      <c r="F2" s="53"/>
      <c r="G2" s="53"/>
      <c r="H2" s="53"/>
      <c r="I2" s="53"/>
      <c r="J2" s="2"/>
      <c r="K2" s="2"/>
    </row>
    <row r="3" spans="1:11" ht="41.25" customHeight="1">
      <c r="A3" s="72" t="s">
        <v>307</v>
      </c>
      <c r="B3" s="73"/>
      <c r="C3" s="73"/>
      <c r="D3" s="73"/>
      <c r="E3" s="73"/>
      <c r="F3" s="73"/>
      <c r="G3" s="73"/>
      <c r="H3" s="73"/>
      <c r="I3" s="74"/>
      <c r="J3" s="29"/>
      <c r="K3" s="29"/>
    </row>
    <row r="4" spans="1:11">
      <c r="A4" s="4" t="s">
        <v>3</v>
      </c>
      <c r="B4" s="4" t="s">
        <v>4</v>
      </c>
      <c r="C4" s="4">
        <v>1</v>
      </c>
      <c r="D4" s="4">
        <v>2</v>
      </c>
      <c r="E4" s="4">
        <v>3</v>
      </c>
      <c r="F4" s="4" t="s">
        <v>45</v>
      </c>
      <c r="G4" s="4" t="s">
        <v>60</v>
      </c>
      <c r="H4" s="4" t="s">
        <v>61</v>
      </c>
      <c r="I4" s="4" t="s">
        <v>62</v>
      </c>
    </row>
    <row r="5" spans="1:11" ht="114.75">
      <c r="A5" s="10" t="s">
        <v>47</v>
      </c>
      <c r="B5" s="11" t="s">
        <v>15</v>
      </c>
      <c r="C5" s="12">
        <f>20.8*1.2</f>
        <v>24.96</v>
      </c>
      <c r="D5" s="12">
        <v>36.94</v>
      </c>
      <c r="E5" s="12">
        <v>36.94</v>
      </c>
      <c r="F5" s="9">
        <v>36.82</v>
      </c>
      <c r="G5" s="12" t="s">
        <v>13</v>
      </c>
      <c r="H5" s="12">
        <v>112.53</v>
      </c>
      <c r="I5" s="9">
        <f t="shared" ref="I5:I14" si="0">H5*F5</f>
        <v>4143.3545999999997</v>
      </c>
    </row>
    <row r="6" spans="1:11" ht="89.25">
      <c r="A6" s="10" t="s">
        <v>48</v>
      </c>
      <c r="B6" s="13" t="s">
        <v>17</v>
      </c>
      <c r="C6" s="12">
        <f>7.08*1.2</f>
        <v>8.4960000000000004</v>
      </c>
      <c r="D6" s="12">
        <v>8.5</v>
      </c>
      <c r="E6" s="12">
        <v>8.5</v>
      </c>
      <c r="F6" s="9">
        <v>18.41</v>
      </c>
      <c r="G6" s="12" t="s">
        <v>13</v>
      </c>
      <c r="H6" s="12">
        <v>228.47</v>
      </c>
      <c r="I6" s="9">
        <f t="shared" si="0"/>
        <v>4206.1327000000001</v>
      </c>
    </row>
    <row r="7" spans="1:11" ht="76.5">
      <c r="A7" s="10" t="s">
        <v>49</v>
      </c>
      <c r="B7" s="11" t="s">
        <v>19</v>
      </c>
      <c r="C7" s="12">
        <f>11.9*1.2</f>
        <v>14.28</v>
      </c>
      <c r="D7" s="12">
        <v>14.28</v>
      </c>
      <c r="E7" s="12">
        <v>14.28</v>
      </c>
      <c r="F7" s="9">
        <v>30.93</v>
      </c>
      <c r="G7" s="12" t="s">
        <v>13</v>
      </c>
      <c r="H7" s="12">
        <v>1191.77</v>
      </c>
      <c r="I7" s="9">
        <f t="shared" si="0"/>
        <v>36861.446100000001</v>
      </c>
    </row>
    <row r="8" spans="1:11" ht="114.75">
      <c r="A8" s="10" t="s">
        <v>50</v>
      </c>
      <c r="B8" s="11" t="s">
        <v>103</v>
      </c>
      <c r="C8" s="12">
        <f>11.33*1.2</f>
        <v>13.596</v>
      </c>
      <c r="D8" s="12">
        <v>14.2</v>
      </c>
      <c r="E8" s="12">
        <v>14.2</v>
      </c>
      <c r="F8" s="9">
        <v>28.33</v>
      </c>
      <c r="G8" s="12" t="s">
        <v>13</v>
      </c>
      <c r="H8" s="12">
        <v>6543.32</v>
      </c>
      <c r="I8" s="9">
        <f>H8*F8</f>
        <v>185372.25559999997</v>
      </c>
    </row>
    <row r="9" spans="1:11" ht="18.75">
      <c r="A9" s="10">
        <v>5</v>
      </c>
      <c r="B9" s="31" t="s">
        <v>72</v>
      </c>
      <c r="C9" s="46"/>
      <c r="D9" s="46"/>
      <c r="E9" s="46"/>
      <c r="F9" s="9"/>
      <c r="G9" s="12"/>
      <c r="H9" s="12"/>
      <c r="I9" s="9"/>
    </row>
    <row r="10" spans="1:11" ht="15.75" customHeight="1">
      <c r="A10" s="10" t="s">
        <v>33</v>
      </c>
      <c r="B10" s="11" t="s">
        <v>218</v>
      </c>
      <c r="C10" s="12">
        <f>7.08*1.2</f>
        <v>8.4960000000000004</v>
      </c>
      <c r="D10" s="12">
        <v>6.09</v>
      </c>
      <c r="E10" s="12">
        <v>6.09</v>
      </c>
      <c r="F10" s="9">
        <v>12.17</v>
      </c>
      <c r="G10" s="12" t="s">
        <v>13</v>
      </c>
      <c r="H10" s="12">
        <v>710.13</v>
      </c>
      <c r="I10" s="9">
        <f t="shared" si="0"/>
        <v>8642.2821000000004</v>
      </c>
    </row>
    <row r="11" spans="1:11" ht="15.75" customHeight="1">
      <c r="A11" s="10" t="s">
        <v>35</v>
      </c>
      <c r="B11" s="11" t="s">
        <v>219</v>
      </c>
      <c r="C11" s="12">
        <f>7.08*1.2</f>
        <v>8.4960000000000004</v>
      </c>
      <c r="D11" s="12">
        <v>6.09</v>
      </c>
      <c r="E11" s="12">
        <v>6.09</v>
      </c>
      <c r="F11" s="9">
        <v>18.41</v>
      </c>
      <c r="G11" s="12" t="s">
        <v>13</v>
      </c>
      <c r="H11" s="12">
        <v>431.75</v>
      </c>
      <c r="I11" s="9">
        <f t="shared" si="0"/>
        <v>7948.5174999999999</v>
      </c>
    </row>
    <row r="12" spans="1:11" ht="15.75">
      <c r="A12" s="10" t="s">
        <v>37</v>
      </c>
      <c r="B12" s="11" t="s">
        <v>220</v>
      </c>
      <c r="C12" s="12">
        <f>11.9*1.2</f>
        <v>14.28</v>
      </c>
      <c r="D12" s="12">
        <v>14.28</v>
      </c>
      <c r="E12" s="12">
        <v>14.28</v>
      </c>
      <c r="F12" s="9">
        <v>30.93</v>
      </c>
      <c r="G12" s="12" t="s">
        <v>13</v>
      </c>
      <c r="H12" s="12">
        <v>664.32</v>
      </c>
      <c r="I12" s="9">
        <f t="shared" si="0"/>
        <v>20547.417600000001</v>
      </c>
    </row>
    <row r="13" spans="1:11" ht="15.75">
      <c r="A13" s="10" t="s">
        <v>39</v>
      </c>
      <c r="B13" s="11" t="s">
        <v>76</v>
      </c>
      <c r="C13" s="12">
        <f>9.74*1.2</f>
        <v>11.688000000000001</v>
      </c>
      <c r="D13" s="12">
        <v>12.18</v>
      </c>
      <c r="E13" s="12">
        <v>12.18</v>
      </c>
      <c r="F13" s="9">
        <v>24.34</v>
      </c>
      <c r="G13" s="12" t="s">
        <v>13</v>
      </c>
      <c r="H13" s="12">
        <v>391.29</v>
      </c>
      <c r="I13" s="9">
        <f t="shared" si="0"/>
        <v>9523.9986000000008</v>
      </c>
    </row>
    <row r="14" spans="1:11" ht="15.75">
      <c r="A14" s="10" t="s">
        <v>41</v>
      </c>
      <c r="B14" s="11" t="s">
        <v>42</v>
      </c>
      <c r="C14" s="12">
        <f>20.8*1.2</f>
        <v>24.96</v>
      </c>
      <c r="D14" s="12">
        <v>36.94</v>
      </c>
      <c r="E14" s="12">
        <v>36.94</v>
      </c>
      <c r="F14" s="9">
        <v>36.82</v>
      </c>
      <c r="G14" s="12" t="s">
        <v>13</v>
      </c>
      <c r="H14" s="12">
        <v>167.7</v>
      </c>
      <c r="I14" s="9">
        <f t="shared" si="0"/>
        <v>6174.7139999999999</v>
      </c>
    </row>
    <row r="15" spans="1:11">
      <c r="A15" s="36"/>
      <c r="B15" s="61" t="s">
        <v>221</v>
      </c>
      <c r="C15" s="61"/>
      <c r="D15" s="61"/>
      <c r="E15" s="61"/>
      <c r="F15" s="61"/>
      <c r="G15" s="61"/>
      <c r="H15" s="61"/>
      <c r="I15" s="33">
        <f>SUM(I5:I14)</f>
        <v>283420.11879999994</v>
      </c>
    </row>
    <row r="18" spans="2:9" ht="50.25" customHeight="1">
      <c r="B18" s="56" t="s">
        <v>43</v>
      </c>
      <c r="C18" s="56"/>
      <c r="D18" s="56"/>
      <c r="E18" s="56"/>
      <c r="F18" s="56"/>
      <c r="G18" s="56"/>
      <c r="H18" s="56"/>
      <c r="I18" s="56"/>
    </row>
  </sheetData>
  <mergeCells count="5">
    <mergeCell ref="A1:I1"/>
    <mergeCell ref="A2:I2"/>
    <mergeCell ref="A3:I3"/>
    <mergeCell ref="B15:H15"/>
    <mergeCell ref="B18:I18"/>
  </mergeCells>
  <pageMargins left="0.28000000000000003" right="0.28000000000000003" top="0.49" bottom="0.43" header="0.3" footer="0.16"/>
  <pageSetup paperSize="9" orientation="portrait" verticalDpi="0" r:id="rId1"/>
</worksheet>
</file>

<file path=xl/worksheets/sheet8.xml><?xml version="1.0" encoding="utf-8"?>
<worksheet xmlns="http://schemas.openxmlformats.org/spreadsheetml/2006/main" xmlns:r="http://schemas.openxmlformats.org/officeDocument/2006/relationships">
  <dimension ref="A1:I21"/>
  <sheetViews>
    <sheetView workbookViewId="0">
      <selection activeCell="B7" sqref="B7"/>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313</v>
      </c>
      <c r="B3" s="58"/>
      <c r="C3" s="58"/>
      <c r="D3" s="58"/>
      <c r="E3" s="58"/>
      <c r="F3" s="58"/>
      <c r="G3" s="3"/>
      <c r="H3" s="3"/>
    </row>
    <row r="4" spans="1:9">
      <c r="A4" s="4" t="s">
        <v>3</v>
      </c>
      <c r="B4" s="4" t="s">
        <v>4</v>
      </c>
      <c r="C4" s="5" t="s">
        <v>45</v>
      </c>
      <c r="D4" s="5" t="s">
        <v>6</v>
      </c>
      <c r="E4" s="5" t="s">
        <v>7</v>
      </c>
      <c r="F4" s="5" t="s">
        <v>8</v>
      </c>
    </row>
    <row r="5" spans="1:9" ht="25.5">
      <c r="A5" s="6">
        <v>1</v>
      </c>
      <c r="B5" s="7" t="s">
        <v>259</v>
      </c>
      <c r="C5" s="9">
        <v>2</v>
      </c>
      <c r="D5" s="8" t="s">
        <v>10</v>
      </c>
      <c r="E5" s="8">
        <v>243.77</v>
      </c>
      <c r="F5" s="9">
        <f>E5*C5</f>
        <v>487.54</v>
      </c>
    </row>
    <row r="6" spans="1:9" ht="127.5">
      <c r="A6" s="10" t="s">
        <v>64</v>
      </c>
      <c r="B6" s="11" t="s">
        <v>15</v>
      </c>
      <c r="C6" s="12">
        <v>87.51</v>
      </c>
      <c r="D6" s="12" t="s">
        <v>13</v>
      </c>
      <c r="E6" s="12">
        <v>112.53</v>
      </c>
      <c r="F6" s="9">
        <f t="shared" ref="F6:F15" si="0">E6*C6</f>
        <v>9847.5003000000015</v>
      </c>
    </row>
    <row r="7" spans="1:9" ht="107.25" customHeight="1" thickBot="1">
      <c r="A7" s="10" t="s">
        <v>315</v>
      </c>
      <c r="B7" s="78" t="s">
        <v>17</v>
      </c>
      <c r="C7" s="79">
        <v>20.39</v>
      </c>
      <c r="D7" s="79" t="s">
        <v>314</v>
      </c>
      <c r="E7" s="79">
        <v>228.47</v>
      </c>
      <c r="F7" s="9">
        <f t="shared" si="0"/>
        <v>4658.5033000000003</v>
      </c>
    </row>
    <row r="8" spans="1:9" ht="76.5">
      <c r="A8" s="10" t="s">
        <v>66</v>
      </c>
      <c r="B8" s="11" t="s">
        <v>19</v>
      </c>
      <c r="C8" s="12">
        <v>33.979999999999997</v>
      </c>
      <c r="D8" s="12" t="s">
        <v>13</v>
      </c>
      <c r="E8" s="12">
        <v>1191.77</v>
      </c>
      <c r="F8" s="9">
        <f t="shared" si="0"/>
        <v>40496.344599999997</v>
      </c>
    </row>
    <row r="9" spans="1:9" ht="114" customHeight="1">
      <c r="A9" s="10" t="s">
        <v>102</v>
      </c>
      <c r="B9" s="11" t="s">
        <v>103</v>
      </c>
      <c r="C9" s="12">
        <v>33.130000000000003</v>
      </c>
      <c r="D9" s="12" t="s">
        <v>13</v>
      </c>
      <c r="E9" s="12">
        <v>6543.32</v>
      </c>
      <c r="F9" s="9">
        <f t="shared" si="0"/>
        <v>216780.19160000002</v>
      </c>
    </row>
    <row r="10" spans="1:9">
      <c r="A10" s="10">
        <v>6</v>
      </c>
      <c r="B10" s="15" t="s">
        <v>32</v>
      </c>
      <c r="C10" s="12"/>
      <c r="D10" s="12"/>
      <c r="E10" s="12"/>
      <c r="F10" s="9"/>
    </row>
    <row r="11" spans="1:9" ht="15.75">
      <c r="A11" s="10" t="s">
        <v>317</v>
      </c>
      <c r="B11" s="11" t="s">
        <v>52</v>
      </c>
      <c r="C11" s="12">
        <v>14.24</v>
      </c>
      <c r="D11" s="12" t="s">
        <v>13</v>
      </c>
      <c r="E11" s="12">
        <v>710.13</v>
      </c>
      <c r="F11" s="9">
        <f t="shared" si="0"/>
        <v>10112.251200000001</v>
      </c>
    </row>
    <row r="12" spans="1:9" ht="15.75">
      <c r="A12" s="10" t="s">
        <v>318</v>
      </c>
      <c r="B12" s="11" t="s">
        <v>316</v>
      </c>
      <c r="C12" s="12">
        <v>20.39</v>
      </c>
      <c r="D12" s="12" t="s">
        <v>13</v>
      </c>
      <c r="E12" s="12">
        <v>364.32</v>
      </c>
      <c r="F12" s="9">
        <f t="shared" si="0"/>
        <v>7428.4848000000002</v>
      </c>
    </row>
    <row r="13" spans="1:9" ht="15.75">
      <c r="A13" s="10" t="s">
        <v>319</v>
      </c>
      <c r="B13" s="11" t="s">
        <v>54</v>
      </c>
      <c r="C13" s="12">
        <v>33.979999999999997</v>
      </c>
      <c r="D13" s="12" t="s">
        <v>13</v>
      </c>
      <c r="E13" s="12">
        <v>756.83</v>
      </c>
      <c r="F13" s="9">
        <f t="shared" si="0"/>
        <v>25717.0834</v>
      </c>
    </row>
    <row r="14" spans="1:9" ht="17.25" customHeight="1">
      <c r="A14" s="10" t="s">
        <v>320</v>
      </c>
      <c r="B14" s="11" t="s">
        <v>266</v>
      </c>
      <c r="C14" s="12">
        <v>28.45</v>
      </c>
      <c r="D14" s="12" t="s">
        <v>13</v>
      </c>
      <c r="E14" s="12">
        <v>482.26</v>
      </c>
      <c r="F14" s="9">
        <f t="shared" si="0"/>
        <v>13720.296999999999</v>
      </c>
    </row>
    <row r="15" spans="1:9" ht="17.25" customHeight="1">
      <c r="A15" s="10" t="s">
        <v>321</v>
      </c>
      <c r="B15" s="11" t="s">
        <v>42</v>
      </c>
      <c r="C15" s="12">
        <v>87.51</v>
      </c>
      <c r="D15" s="12" t="s">
        <v>13</v>
      </c>
      <c r="E15" s="12">
        <v>167.71</v>
      </c>
      <c r="F15" s="9">
        <f t="shared" si="0"/>
        <v>14676.302100000001</v>
      </c>
    </row>
    <row r="16" spans="1:9" s="21" customFormat="1" ht="23.25" customHeight="1">
      <c r="A16" s="17"/>
      <c r="B16" s="18"/>
      <c r="C16" s="59"/>
      <c r="D16" s="59"/>
      <c r="E16" s="60"/>
      <c r="F16" s="20">
        <f>SUM(F5:F15)</f>
        <v>343924.49829999998</v>
      </c>
    </row>
    <row r="17" spans="1:6" s="21" customFormat="1" ht="23.25" customHeight="1">
      <c r="A17" s="25"/>
      <c r="B17" s="26"/>
      <c r="C17" s="27"/>
      <c r="D17" s="27"/>
      <c r="E17" s="27"/>
      <c r="F17" s="28"/>
    </row>
    <row r="18" spans="1:6" ht="15" customHeight="1">
      <c r="B18" s="56" t="s">
        <v>43</v>
      </c>
      <c r="C18" s="56"/>
      <c r="D18" s="56"/>
      <c r="E18" s="56"/>
      <c r="F18" s="56"/>
    </row>
    <row r="19" spans="1:6">
      <c r="B19" s="56"/>
      <c r="C19" s="56"/>
      <c r="D19" s="56"/>
      <c r="E19" s="56"/>
      <c r="F19" s="56"/>
    </row>
    <row r="20" spans="1:6">
      <c r="B20" s="56"/>
      <c r="C20" s="56"/>
      <c r="D20" s="56"/>
      <c r="E20" s="56"/>
      <c r="F20" s="56"/>
    </row>
    <row r="21" spans="1:6">
      <c r="B21" s="56"/>
      <c r="C21" s="56"/>
      <c r="D21" s="56"/>
      <c r="E21" s="56"/>
      <c r="F21" s="56"/>
    </row>
  </sheetData>
  <mergeCells count="5">
    <mergeCell ref="C16:E16"/>
    <mergeCell ref="B18:F21"/>
    <mergeCell ref="A1:F1"/>
    <mergeCell ref="A2:F2"/>
    <mergeCell ref="A3:F3"/>
  </mergeCells>
  <pageMargins left="0.16" right="0.15"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dimension ref="A1:I21"/>
  <sheetViews>
    <sheetView workbookViewId="0">
      <selection activeCell="F10" sqref="F10"/>
    </sheetView>
  </sheetViews>
  <sheetFormatPr defaultRowHeight="15"/>
  <cols>
    <col min="1" max="1" width="7.7109375" customWidth="1"/>
    <col min="2" max="2" width="37.7109375" customWidth="1"/>
    <col min="3" max="3" width="9.85546875" customWidth="1"/>
    <col min="4" max="4" width="11.28515625" customWidth="1"/>
    <col min="5" max="5" width="9.7109375" customWidth="1"/>
    <col min="6" max="6" width="16" customWidth="1"/>
  </cols>
  <sheetData>
    <row r="1" spans="1:9" ht="21">
      <c r="A1" s="57" t="s">
        <v>0</v>
      </c>
      <c r="B1" s="57"/>
      <c r="C1" s="57"/>
      <c r="D1" s="57"/>
      <c r="E1" s="57"/>
      <c r="F1" s="57"/>
      <c r="G1" s="1"/>
      <c r="H1" s="1"/>
      <c r="I1" s="1"/>
    </row>
    <row r="2" spans="1:9" ht="18.75">
      <c r="A2" s="57" t="s">
        <v>1</v>
      </c>
      <c r="B2" s="57"/>
      <c r="C2" s="57"/>
      <c r="D2" s="57"/>
      <c r="E2" s="57"/>
      <c r="F2" s="57"/>
      <c r="G2" s="2"/>
      <c r="H2" s="2"/>
      <c r="I2" s="2"/>
    </row>
    <row r="3" spans="1:9" ht="33" customHeight="1">
      <c r="A3" s="54" t="s">
        <v>130</v>
      </c>
      <c r="B3" s="58"/>
      <c r="C3" s="58"/>
      <c r="D3" s="58"/>
      <c r="E3" s="58"/>
      <c r="F3" s="58"/>
      <c r="G3" s="3"/>
      <c r="H3" s="3"/>
    </row>
    <row r="4" spans="1:9">
      <c r="A4" s="4" t="s">
        <v>3</v>
      </c>
      <c r="B4" s="4" t="s">
        <v>4</v>
      </c>
      <c r="C4" s="5" t="s">
        <v>45</v>
      </c>
      <c r="D4" s="5" t="s">
        <v>6</v>
      </c>
      <c r="E4" s="5" t="s">
        <v>7</v>
      </c>
      <c r="F4" s="5" t="s">
        <v>8</v>
      </c>
    </row>
    <row r="5" spans="1:9" ht="127.5">
      <c r="A5" s="10" t="s">
        <v>47</v>
      </c>
      <c r="B5" s="11" t="s">
        <v>15</v>
      </c>
      <c r="C5" s="12">
        <v>36.67</v>
      </c>
      <c r="D5" s="12" t="s">
        <v>13</v>
      </c>
      <c r="E5" s="12">
        <v>112.53</v>
      </c>
      <c r="F5" s="9">
        <f t="shared" ref="F5:F14" si="0">E5*C5</f>
        <v>4126.4751000000006</v>
      </c>
    </row>
    <row r="6" spans="1:9" ht="96">
      <c r="A6" s="10" t="s">
        <v>48</v>
      </c>
      <c r="B6" s="43" t="s">
        <v>17</v>
      </c>
      <c r="C6" s="12">
        <v>9.16</v>
      </c>
      <c r="D6" s="12" t="s">
        <v>13</v>
      </c>
      <c r="E6" s="12">
        <v>228.47</v>
      </c>
      <c r="F6" s="9">
        <f t="shared" si="0"/>
        <v>2092.7851999999998</v>
      </c>
    </row>
    <row r="7" spans="1:9" ht="76.5">
      <c r="A7" s="10" t="s">
        <v>49</v>
      </c>
      <c r="B7" s="11" t="s">
        <v>19</v>
      </c>
      <c r="C7" s="12">
        <v>15.25</v>
      </c>
      <c r="D7" s="12" t="s">
        <v>13</v>
      </c>
      <c r="E7" s="12">
        <v>1191.77</v>
      </c>
      <c r="F7" s="9">
        <f t="shared" si="0"/>
        <v>18174.4925</v>
      </c>
    </row>
    <row r="8" spans="1:9" ht="127.5">
      <c r="A8" s="10" t="s">
        <v>50</v>
      </c>
      <c r="B8" s="11" t="s">
        <v>103</v>
      </c>
      <c r="C8" s="12">
        <v>18.329999999999998</v>
      </c>
      <c r="D8" s="12" t="s">
        <v>13</v>
      </c>
      <c r="E8" s="12">
        <v>6543.32</v>
      </c>
      <c r="F8" s="9">
        <f t="shared" si="0"/>
        <v>119939.05559999998</v>
      </c>
    </row>
    <row r="9" spans="1:9">
      <c r="A9" s="10">
        <v>5</v>
      </c>
      <c r="B9" s="15" t="s">
        <v>32</v>
      </c>
      <c r="C9" s="12"/>
      <c r="D9" s="12"/>
      <c r="E9" s="12"/>
      <c r="F9" s="9"/>
    </row>
    <row r="10" spans="1:9" ht="15.75">
      <c r="A10" s="10" t="s">
        <v>33</v>
      </c>
      <c r="B10" s="11" t="s">
        <v>131</v>
      </c>
      <c r="C10" s="12">
        <v>7.88</v>
      </c>
      <c r="D10" s="12" t="s">
        <v>13</v>
      </c>
      <c r="E10" s="12">
        <v>788.13</v>
      </c>
      <c r="F10" s="9">
        <f t="shared" si="0"/>
        <v>6210.4643999999998</v>
      </c>
    </row>
    <row r="11" spans="1:9" ht="15.75">
      <c r="A11" s="10" t="s">
        <v>35</v>
      </c>
      <c r="B11" s="11" t="s">
        <v>132</v>
      </c>
      <c r="C11" s="12">
        <v>9.16</v>
      </c>
      <c r="D11" s="12" t="s">
        <v>13</v>
      </c>
      <c r="E11" s="12">
        <v>377.8</v>
      </c>
      <c r="F11" s="9">
        <f t="shared" si="0"/>
        <v>3460.6480000000001</v>
      </c>
    </row>
    <row r="12" spans="1:9" ht="15.75">
      <c r="A12" s="10" t="s">
        <v>37</v>
      </c>
      <c r="B12" s="11" t="s">
        <v>54</v>
      </c>
      <c r="C12" s="12">
        <v>15.25</v>
      </c>
      <c r="D12" s="12" t="s">
        <v>13</v>
      </c>
      <c r="E12" s="12">
        <v>756.83</v>
      </c>
      <c r="F12" s="9">
        <f t="shared" si="0"/>
        <v>11541.657500000001</v>
      </c>
    </row>
    <row r="13" spans="1:9" ht="17.25" customHeight="1">
      <c r="A13" s="10" t="s">
        <v>39</v>
      </c>
      <c r="B13" s="11" t="s">
        <v>55</v>
      </c>
      <c r="C13" s="12">
        <v>15.77</v>
      </c>
      <c r="D13" s="12" t="s">
        <v>13</v>
      </c>
      <c r="E13" s="12">
        <v>482.26</v>
      </c>
      <c r="F13" s="9">
        <f t="shared" si="0"/>
        <v>7605.2401999999993</v>
      </c>
    </row>
    <row r="14" spans="1:9" ht="17.25" customHeight="1">
      <c r="A14" s="10" t="s">
        <v>41</v>
      </c>
      <c r="B14" s="11" t="s">
        <v>42</v>
      </c>
      <c r="C14" s="12">
        <v>36.67</v>
      </c>
      <c r="D14" s="12" t="s">
        <v>13</v>
      </c>
      <c r="E14" s="12">
        <v>167.71</v>
      </c>
      <c r="F14" s="9">
        <f t="shared" si="0"/>
        <v>6149.9257000000007</v>
      </c>
    </row>
    <row r="15" spans="1:9" s="21" customFormat="1" ht="23.25" customHeight="1">
      <c r="A15" s="17"/>
      <c r="B15" s="18"/>
      <c r="C15" s="59"/>
      <c r="D15" s="59"/>
      <c r="E15" s="60"/>
      <c r="F15" s="20">
        <f>SUM(F5:F14)</f>
        <v>179300.74419999996</v>
      </c>
    </row>
    <row r="16" spans="1:9" s="21" customFormat="1" ht="23.25" customHeight="1">
      <c r="A16" s="25"/>
      <c r="B16" s="26"/>
      <c r="C16" s="27"/>
      <c r="D16" s="27"/>
      <c r="E16" s="27"/>
      <c r="F16" s="28"/>
    </row>
    <row r="17" spans="2:6" ht="62.25" customHeight="1">
      <c r="B17" s="56" t="s">
        <v>43</v>
      </c>
      <c r="C17" s="56"/>
      <c r="D17" s="56"/>
      <c r="E17" s="56"/>
      <c r="F17" s="56"/>
    </row>
    <row r="18" spans="2:6">
      <c r="E18" s="24"/>
    </row>
    <row r="21" spans="2:6" ht="15.75" customHeight="1"/>
  </sheetData>
  <mergeCells count="5">
    <mergeCell ref="A1:F1"/>
    <mergeCell ref="A2:F2"/>
    <mergeCell ref="A3:F3"/>
    <mergeCell ref="C15:E15"/>
    <mergeCell ref="B17:F17"/>
  </mergeCells>
  <pageMargins left="0.34" right="0.26" top="0.76"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70</vt:i4>
      </vt:variant>
    </vt:vector>
  </HeadingPairs>
  <TitlesOfParts>
    <vt:vector size="70" baseType="lpstr">
      <vt:lpstr>Sheet1</vt:lpstr>
      <vt:lpstr>Sheet2</vt:lpstr>
      <vt:lpstr>Sheet3</vt:lpstr>
      <vt:lpstr>Sheet4</vt:lpstr>
      <vt:lpstr>Sheet5</vt:lpstr>
      <vt:lpstr>Sheet6</vt:lpstr>
      <vt:lpstr>Sheet7</vt:lpstr>
      <vt:lpstr>Sheet8</vt:lpstr>
      <vt:lpstr>Sheet9</vt:lpstr>
      <vt:lpstr>Sheet10</vt:lpstr>
      <vt:lpstr>Scheme NO-11</vt:lpstr>
      <vt:lpstr>Sheet12</vt:lpstr>
      <vt:lpstr>Sheet13</vt:lpstr>
      <vt:lpstr>Sheet14</vt:lpstr>
      <vt:lpstr>Sheet15</vt:lpstr>
      <vt:lpstr>Sheet16</vt:lpstr>
      <vt:lpstr>Sheet17</vt:lpstr>
      <vt:lpstr>Sheet18</vt:lpstr>
      <vt:lpstr>Sheet19</vt:lpstr>
      <vt:lpstr>Sheet20</vt:lpstr>
      <vt:lpstr>Sheet21</vt:lpstr>
      <vt:lpstr>Sheet22</vt:lpstr>
      <vt:lpstr>Sheet23</vt:lpstr>
      <vt:lpstr>Sheet24</vt:lpstr>
      <vt:lpstr>Sheet25</vt:lpstr>
      <vt:lpstr>Sheet26</vt:lpstr>
      <vt:lpstr>Sheet27</vt:lpstr>
      <vt:lpstr>Sheet28</vt:lpstr>
      <vt:lpstr>Sheet29</vt:lpstr>
      <vt:lpstr>Sheet30</vt:lpstr>
      <vt:lpstr>Sheet31</vt:lpstr>
      <vt:lpstr>Sheet32</vt:lpstr>
      <vt:lpstr>Sheet33</vt:lpstr>
      <vt:lpstr>Sheet34</vt:lpstr>
      <vt:lpstr>Sheet35</vt:lpstr>
      <vt:lpstr>Sheet36</vt:lpstr>
      <vt:lpstr>Sheet37</vt:lpstr>
      <vt:lpstr>Sheet38</vt:lpstr>
      <vt:lpstr>Sheet39</vt:lpstr>
      <vt:lpstr>Sheet40</vt:lpstr>
      <vt:lpstr>Sheet41</vt:lpstr>
      <vt:lpstr>Sheet42</vt:lpstr>
      <vt:lpstr>Sheet43</vt:lpstr>
      <vt:lpstr>Sheet44</vt:lpstr>
      <vt:lpstr>Sheet45</vt:lpstr>
      <vt:lpstr>Sheet46</vt:lpstr>
      <vt:lpstr>Sheet47</vt:lpstr>
      <vt:lpstr>Sheet48</vt:lpstr>
      <vt:lpstr>Sheet49</vt:lpstr>
      <vt:lpstr>Sheet50</vt:lpstr>
      <vt:lpstr>Sheet51</vt:lpstr>
      <vt:lpstr>Sheet52</vt:lpstr>
      <vt:lpstr>Sheet53</vt:lpstr>
      <vt:lpstr>Sheet54</vt:lpstr>
      <vt:lpstr>Sheet55</vt:lpstr>
      <vt:lpstr>Sheet56</vt:lpstr>
      <vt:lpstr>Sheet57</vt:lpstr>
      <vt:lpstr>Sheet58</vt:lpstr>
      <vt:lpstr>Sheet59</vt:lpstr>
      <vt:lpstr>Sheet60</vt:lpstr>
      <vt:lpstr>Sheet61</vt:lpstr>
      <vt:lpstr>Sheet62</vt:lpstr>
      <vt:lpstr>Sheet63</vt:lpstr>
      <vt:lpstr>Sheet64</vt:lpstr>
      <vt:lpstr>Sheet65</vt:lpstr>
      <vt:lpstr>Sheet66</vt:lpstr>
      <vt:lpstr>Sheet67</vt:lpstr>
      <vt:lpstr>Sheet68</vt:lpstr>
      <vt:lpstr>Sheet69</vt:lpstr>
      <vt:lpstr>Sheet70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2017-11-04T06:02:01Z</cp:lastPrinted>
  <dcterms:created xsi:type="dcterms:W3CDTF">2017-11-03T13:22:14Z</dcterms:created>
  <dcterms:modified xsi:type="dcterms:W3CDTF">2017-11-04T06:02:06Z</dcterms:modified>
</cp:coreProperties>
</file>