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720" windowWidth="14775" windowHeight="7365" firstSheet="12" activeTab="12"/>
  </bookViews>
  <sheets>
    <sheet name="Scheme No-01" sheetId="50"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heet15" sheetId="15" r:id="rId15"/>
    <sheet name="Scheme NO-16" sheetId="16" r:id="rId16"/>
    <sheet name="Scheme No-17" sheetId="17" r:id="rId17"/>
    <sheet name="Scheme Bo-189" sheetId="18" r:id="rId18"/>
    <sheet name="Scheme NO-19" sheetId="19" r:id="rId19"/>
    <sheet name="Scheme No-20" sheetId="20" r:id="rId20"/>
    <sheet name="Scheme No-21" sheetId="21" r:id="rId21"/>
    <sheet name="Scheme NO-22" sheetId="22" r:id="rId22"/>
    <sheet name="Scheme No-23" sheetId="23" r:id="rId23"/>
    <sheet name="Scheme No-24" sheetId="24" r:id="rId24"/>
    <sheet name="Sheet25" sheetId="25" r:id="rId25"/>
    <sheet name="Scheme No-26" sheetId="26" r:id="rId26"/>
    <sheet name="Scheme No-27" sheetId="27" r:id="rId27"/>
    <sheet name="Scheme NO-28" sheetId="28" r:id="rId28"/>
    <sheet name="Scheme NO-29" sheetId="29" r:id="rId29"/>
    <sheet name="Scheme No-30" sheetId="30" r:id="rId30"/>
    <sheet name="Scheme NO-31" sheetId="31" r:id="rId31"/>
    <sheet name="Scheme NO-32" sheetId="32" r:id="rId32"/>
    <sheet name="Scheme No-33" sheetId="33" r:id="rId33"/>
    <sheet name="Scheme NO-34" sheetId="34" r:id="rId34"/>
    <sheet name="Scheme No-35" sheetId="35" r:id="rId35"/>
    <sheet name="SCheme NO-36" sheetId="36" r:id="rId36"/>
    <sheet name="Scheme No-37" sheetId="37" r:id="rId37"/>
    <sheet name="Sheet38" sheetId="38" r:id="rId38"/>
    <sheet name="Scheme NO-39" sheetId="39" r:id="rId39"/>
    <sheet name="cheme No-40" sheetId="40" r:id="rId40"/>
    <sheet name="Scheme No-41" sheetId="41" r:id="rId41"/>
    <sheet name="Scheme NO-42" sheetId="42" r:id="rId42"/>
    <sheet name="Scheme No-43" sheetId="43" r:id="rId43"/>
    <sheet name="Scheme NO-44" sheetId="44" r:id="rId44"/>
    <sheet name="SCheme No-45" sheetId="45" r:id="rId45"/>
    <sheet name="Scheme No-46" sheetId="46" r:id="rId46"/>
    <sheet name="Scheme NO-47" sheetId="47" r:id="rId47"/>
    <sheet name="Scheme No-48" sheetId="48" r:id="rId48"/>
    <sheet name="Sheet49" sheetId="49" r:id="rId49"/>
  </sheets>
  <calcPr calcId="124519"/>
</workbook>
</file>

<file path=xl/calcChain.xml><?xml version="1.0" encoding="utf-8"?>
<calcChain xmlns="http://schemas.openxmlformats.org/spreadsheetml/2006/main">
  <c r="F21" i="29"/>
  <c r="F20"/>
  <c r="F19"/>
  <c r="F18"/>
  <c r="F17"/>
  <c r="F15"/>
  <c r="F14"/>
  <c r="F13"/>
  <c r="F12"/>
  <c r="F11"/>
  <c r="F10"/>
  <c r="F9"/>
  <c r="F8"/>
  <c r="F7"/>
  <c r="F6"/>
  <c r="F5"/>
  <c r="F22" s="1"/>
  <c r="F17" i="10" l="1"/>
  <c r="F19" i="15"/>
  <c r="F18"/>
  <c r="F17"/>
  <c r="F16"/>
  <c r="F15"/>
  <c r="F13"/>
  <c r="F12"/>
  <c r="F11"/>
  <c r="F10"/>
  <c r="F9"/>
  <c r="F8"/>
  <c r="F7"/>
  <c r="F20" s="1"/>
  <c r="F6"/>
  <c r="F5"/>
  <c r="F9" i="30"/>
  <c r="F8"/>
  <c r="F6"/>
  <c r="F5"/>
  <c r="F10" s="1"/>
  <c r="J19" i="31"/>
  <c r="J18"/>
  <c r="J17"/>
  <c r="J16"/>
  <c r="J15"/>
  <c r="J13"/>
  <c r="J12"/>
  <c r="J11"/>
  <c r="F11"/>
  <c r="J10"/>
  <c r="J9"/>
  <c r="J8"/>
  <c r="J7"/>
  <c r="J6"/>
  <c r="J5"/>
  <c r="J20" s="1"/>
  <c r="F15" i="44"/>
  <c r="F14"/>
  <c r="F13"/>
  <c r="F12"/>
  <c r="F11"/>
  <c r="F9"/>
  <c r="F8"/>
  <c r="F7"/>
  <c r="F16" s="1"/>
  <c r="F6"/>
  <c r="F5"/>
  <c r="F14" i="42"/>
  <c r="F13"/>
  <c r="F12"/>
  <c r="F11"/>
  <c r="F9"/>
  <c r="F8"/>
  <c r="F7"/>
  <c r="F6"/>
  <c r="F5"/>
  <c r="L19" i="2"/>
  <c r="L18"/>
  <c r="L17"/>
  <c r="L16"/>
  <c r="L15"/>
  <c r="L13"/>
  <c r="L12"/>
  <c r="L11"/>
  <c r="F11"/>
  <c r="L10"/>
  <c r="L9"/>
  <c r="L8"/>
  <c r="L20" s="1"/>
  <c r="L7"/>
  <c r="L6"/>
  <c r="L5"/>
  <c r="I15" i="32"/>
  <c r="C15"/>
  <c r="I14"/>
  <c r="C14"/>
  <c r="I13"/>
  <c r="C13"/>
  <c r="I12"/>
  <c r="C12"/>
  <c r="I11"/>
  <c r="C11"/>
  <c r="I9"/>
  <c r="C9"/>
  <c r="I8"/>
  <c r="C8"/>
  <c r="I7"/>
  <c r="I16" s="1"/>
  <c r="C7"/>
  <c r="I6"/>
  <c r="C6"/>
  <c r="I5"/>
  <c r="F20" i="34"/>
  <c r="F19"/>
  <c r="F18"/>
  <c r="F17"/>
  <c r="F16"/>
  <c r="F15"/>
  <c r="F14"/>
  <c r="F13"/>
  <c r="F12"/>
  <c r="F11"/>
  <c r="F10"/>
  <c r="F9"/>
  <c r="F8"/>
  <c r="F7"/>
  <c r="F6"/>
  <c r="F5"/>
  <c r="I21" i="39"/>
  <c r="I20"/>
  <c r="I19"/>
  <c r="I18"/>
  <c r="I16"/>
  <c r="I15"/>
  <c r="I14"/>
  <c r="I13"/>
  <c r="F12"/>
  <c r="I12" s="1"/>
  <c r="I11"/>
  <c r="I10"/>
  <c r="I9"/>
  <c r="I8"/>
  <c r="I7"/>
  <c r="I6"/>
  <c r="I22" s="1"/>
  <c r="I5"/>
  <c r="F18" i="13"/>
  <c r="F17"/>
  <c r="F16"/>
  <c r="F15"/>
  <c r="F14"/>
  <c r="F13"/>
  <c r="F12"/>
  <c r="F11"/>
  <c r="F10"/>
  <c r="F9"/>
  <c r="F8"/>
  <c r="F7"/>
  <c r="F6"/>
  <c r="F5"/>
  <c r="F19" s="1"/>
  <c r="F15" i="11"/>
  <c r="F14"/>
  <c r="F13"/>
  <c r="F12"/>
  <c r="F11"/>
  <c r="F10"/>
  <c r="F9"/>
  <c r="F8"/>
  <c r="F16" s="1"/>
  <c r="F7"/>
  <c r="F6"/>
  <c r="F5"/>
  <c r="F20" i="27"/>
  <c r="F19"/>
  <c r="F18"/>
  <c r="F17"/>
  <c r="F16"/>
  <c r="F15"/>
  <c r="F14"/>
  <c r="F13"/>
  <c r="F12"/>
  <c r="F11"/>
  <c r="F10"/>
  <c r="F9"/>
  <c r="F8"/>
  <c r="F7"/>
  <c r="F6"/>
  <c r="F5"/>
  <c r="F21" s="1"/>
  <c r="F15" i="12"/>
  <c r="F14"/>
  <c r="F13"/>
  <c r="F10"/>
  <c r="F9"/>
  <c r="F8"/>
  <c r="F7"/>
  <c r="F6"/>
  <c r="F16" s="1"/>
  <c r="F5"/>
  <c r="F14" i="47"/>
  <c r="F13"/>
  <c r="F12"/>
  <c r="F11"/>
  <c r="F10"/>
  <c r="F9"/>
  <c r="F8"/>
  <c r="F7"/>
  <c r="F15" s="1"/>
  <c r="F6"/>
  <c r="F5"/>
  <c r="F19" i="45"/>
  <c r="F18"/>
  <c r="F17"/>
  <c r="F16"/>
  <c r="F15"/>
  <c r="F13"/>
  <c r="F12"/>
  <c r="F11"/>
  <c r="F10"/>
  <c r="F9"/>
  <c r="F8"/>
  <c r="F7"/>
  <c r="F20" s="1"/>
  <c r="F6"/>
  <c r="F5"/>
  <c r="F15" i="7"/>
  <c r="F14"/>
  <c r="F13"/>
  <c r="F12"/>
  <c r="F11"/>
  <c r="F10"/>
  <c r="F9"/>
  <c r="F8"/>
  <c r="F16" s="1"/>
  <c r="F7"/>
  <c r="F6"/>
  <c r="F5"/>
  <c r="F15" i="42" l="1"/>
  <c r="F14" i="35" l="1"/>
  <c r="F13"/>
  <c r="F12"/>
  <c r="F11"/>
  <c r="F10"/>
  <c r="F8"/>
  <c r="F7"/>
  <c r="F6"/>
  <c r="F15" s="1"/>
  <c r="F5"/>
  <c r="H16" i="14"/>
  <c r="H15"/>
  <c r="H14"/>
  <c r="H13"/>
  <c r="H12"/>
  <c r="H10"/>
  <c r="H9"/>
  <c r="H8"/>
  <c r="H7"/>
  <c r="H6"/>
  <c r="H5"/>
  <c r="H17" s="1"/>
  <c r="F10" i="8"/>
  <c r="F9"/>
  <c r="F7"/>
  <c r="F6"/>
  <c r="F11" s="1"/>
  <c r="F5"/>
  <c r="H19" i="16"/>
  <c r="H18"/>
  <c r="H17"/>
  <c r="H16"/>
  <c r="H15"/>
  <c r="H13"/>
  <c r="H12"/>
  <c r="H11"/>
  <c r="H10"/>
  <c r="H9"/>
  <c r="H8"/>
  <c r="H7"/>
  <c r="H20" s="1"/>
  <c r="H6"/>
  <c r="H5"/>
  <c r="I20" i="18"/>
  <c r="I19"/>
  <c r="I18"/>
  <c r="I17"/>
  <c r="I16"/>
  <c r="I14"/>
  <c r="I13"/>
  <c r="I12"/>
  <c r="I11"/>
  <c r="I10"/>
  <c r="I9"/>
  <c r="I8"/>
  <c r="I7"/>
  <c r="I6"/>
  <c r="I5"/>
  <c r="I21" s="1"/>
  <c r="I15" i="6"/>
  <c r="F15"/>
  <c r="I14"/>
  <c r="F14"/>
  <c r="I13"/>
  <c r="F13"/>
  <c r="I12"/>
  <c r="F12"/>
  <c r="I11"/>
  <c r="F11"/>
  <c r="I9"/>
  <c r="F9"/>
  <c r="I8"/>
  <c r="F8"/>
  <c r="I7"/>
  <c r="F7"/>
  <c r="I6"/>
  <c r="F6"/>
  <c r="I5"/>
  <c r="I16" s="1"/>
  <c r="H17" i="43"/>
  <c r="H16"/>
  <c r="H15"/>
  <c r="H14"/>
  <c r="H12"/>
  <c r="H11"/>
  <c r="H10"/>
  <c r="H9"/>
  <c r="H8"/>
  <c r="H7"/>
  <c r="H6"/>
  <c r="H5"/>
  <c r="H18" s="1"/>
  <c r="F18" i="37"/>
  <c r="F17"/>
  <c r="F16"/>
  <c r="F15"/>
  <c r="F14"/>
  <c r="F12"/>
  <c r="F11"/>
  <c r="F10"/>
  <c r="C9"/>
  <c r="F9" s="1"/>
  <c r="F8"/>
  <c r="F7"/>
  <c r="F6"/>
  <c r="F5"/>
  <c r="F19" s="1"/>
  <c r="F12" i="49"/>
  <c r="F11"/>
  <c r="F10"/>
  <c r="F9"/>
  <c r="F8"/>
  <c r="F7"/>
  <c r="F6"/>
  <c r="F5"/>
  <c r="F15" i="21"/>
  <c r="F14"/>
  <c r="F13"/>
  <c r="F12"/>
  <c r="F11"/>
  <c r="F9"/>
  <c r="F8"/>
  <c r="F7"/>
  <c r="F6"/>
  <c r="F5"/>
  <c r="F16" s="1"/>
  <c r="F15" i="22" l="1"/>
  <c r="F14" l="1"/>
  <c r="F13"/>
  <c r="F12"/>
  <c r="F10"/>
  <c r="F9"/>
  <c r="F8"/>
  <c r="F7"/>
  <c r="F6"/>
  <c r="F5"/>
  <c r="F20" i="17"/>
  <c r="F19"/>
  <c r="F18"/>
  <c r="F17"/>
  <c r="F16"/>
  <c r="F14"/>
  <c r="F13"/>
  <c r="F12"/>
  <c r="F11"/>
  <c r="F10"/>
  <c r="F9"/>
  <c r="F8"/>
  <c r="F7"/>
  <c r="F6"/>
  <c r="F5"/>
  <c r="F21" s="1"/>
  <c r="I21" i="25"/>
  <c r="I20"/>
  <c r="I19"/>
  <c r="I18"/>
  <c r="I17"/>
  <c r="I15"/>
  <c r="I14"/>
  <c r="I13"/>
  <c r="I12"/>
  <c r="I11"/>
  <c r="I10"/>
  <c r="I9"/>
  <c r="I8"/>
  <c r="I7"/>
  <c r="I6"/>
  <c r="I5"/>
  <c r="I22" s="1"/>
  <c r="F11" i="23"/>
  <c r="F10"/>
  <c r="F9"/>
  <c r="F7"/>
  <c r="F6"/>
  <c r="F5"/>
  <c r="F12" s="1"/>
  <c r="I14" i="24" l="1"/>
  <c r="C14"/>
  <c r="I13"/>
  <c r="C13"/>
  <c r="I12"/>
  <c r="C12"/>
  <c r="I11"/>
  <c r="C11"/>
  <c r="I10"/>
  <c r="C10"/>
  <c r="I8"/>
  <c r="C8"/>
  <c r="I7"/>
  <c r="C7"/>
  <c r="I6"/>
  <c r="I15" s="1"/>
  <c r="C6"/>
  <c r="I5"/>
  <c r="C5"/>
  <c r="F14" i="33"/>
  <c r="F13"/>
  <c r="F12"/>
  <c r="F11"/>
  <c r="F10"/>
  <c r="F8"/>
  <c r="F7"/>
  <c r="F6"/>
  <c r="F15" s="1"/>
  <c r="F5"/>
  <c r="F14" i="40"/>
  <c r="C13"/>
  <c r="F13" s="1"/>
  <c r="F12"/>
  <c r="F11"/>
  <c r="F9"/>
  <c r="F8"/>
  <c r="F7"/>
  <c r="F15" s="1"/>
  <c r="F6"/>
  <c r="F5"/>
  <c r="F15" i="41"/>
  <c r="F14"/>
  <c r="F13"/>
  <c r="F12"/>
  <c r="F11"/>
  <c r="F9"/>
  <c r="F8"/>
  <c r="F7"/>
  <c r="F6"/>
  <c r="F5"/>
  <c r="F16" s="1"/>
  <c r="F20" i="48"/>
  <c r="F19"/>
  <c r="F18"/>
  <c r="F17"/>
  <c r="F16"/>
  <c r="F15"/>
  <c r="F13"/>
  <c r="F12"/>
  <c r="F11"/>
  <c r="F10"/>
  <c r="F9"/>
  <c r="F8"/>
  <c r="F7"/>
  <c r="F6"/>
  <c r="F5"/>
  <c r="F9" i="4"/>
  <c r="F8"/>
  <c r="F6"/>
  <c r="F5"/>
  <c r="F10" s="1"/>
  <c r="J19" i="50"/>
  <c r="J18"/>
  <c r="J17"/>
  <c r="J16"/>
  <c r="J15"/>
  <c r="J13"/>
  <c r="J12"/>
  <c r="J11"/>
  <c r="F11"/>
  <c r="J10"/>
  <c r="J9"/>
  <c r="J8"/>
  <c r="J7"/>
  <c r="J6"/>
  <c r="J5"/>
  <c r="J20" s="1"/>
  <c r="F14" i="26"/>
  <c r="F13"/>
  <c r="F12"/>
  <c r="F11"/>
  <c r="F10"/>
  <c r="F8"/>
  <c r="F7"/>
  <c r="F6"/>
  <c r="F15" s="1"/>
  <c r="F5"/>
  <c r="F18" i="36"/>
  <c r="F17"/>
  <c r="F16"/>
  <c r="F15"/>
  <c r="F14"/>
  <c r="F12"/>
  <c r="F11"/>
  <c r="F10"/>
  <c r="C9"/>
  <c r="F9" s="1"/>
  <c r="F8"/>
  <c r="F7"/>
  <c r="F6"/>
  <c r="F5"/>
  <c r="F19" s="1"/>
  <c r="H19" i="28"/>
  <c r="H18"/>
  <c r="H17"/>
  <c r="H16"/>
  <c r="H15"/>
  <c r="H13"/>
  <c r="H12"/>
  <c r="H11"/>
  <c r="H10"/>
  <c r="H9"/>
  <c r="H8"/>
  <c r="H7"/>
  <c r="H6"/>
  <c r="H5"/>
  <c r="H20" l="1"/>
  <c r="F10" i="20"/>
  <c r="F9"/>
  <c r="F8"/>
  <c r="F7"/>
  <c r="F6"/>
  <c r="F5"/>
  <c r="F11" s="1"/>
  <c r="F10" i="19" l="1"/>
  <c r="F9"/>
  <c r="F8"/>
  <c r="F7"/>
  <c r="F11" s="1"/>
  <c r="F6"/>
  <c r="F5"/>
  <c r="F16" i="10" l="1"/>
  <c r="F15"/>
  <c r="F14"/>
  <c r="F13"/>
  <c r="F12"/>
  <c r="F11"/>
  <c r="F9"/>
  <c r="F8"/>
  <c r="F7"/>
  <c r="F6"/>
  <c r="F5"/>
  <c r="F16" i="9"/>
  <c r="F15"/>
  <c r="F14"/>
  <c r="F13"/>
  <c r="F12"/>
  <c r="F11"/>
  <c r="F9"/>
  <c r="F8"/>
  <c r="F7"/>
  <c r="F6"/>
  <c r="F5"/>
  <c r="F19" i="46"/>
  <c r="F18"/>
  <c r="F17"/>
  <c r="F16"/>
  <c r="F15"/>
  <c r="F14"/>
  <c r="F13"/>
  <c r="F12"/>
  <c r="F11"/>
  <c r="F10"/>
  <c r="F9"/>
  <c r="F8"/>
  <c r="F7"/>
  <c r="F6"/>
  <c r="F5"/>
  <c r="F20" s="1"/>
  <c r="F17" i="5"/>
  <c r="F16"/>
  <c r="F15"/>
  <c r="F14"/>
  <c r="F13"/>
  <c r="F12"/>
  <c r="F11"/>
  <c r="F10"/>
  <c r="F9"/>
  <c r="F8"/>
  <c r="F7"/>
  <c r="F6"/>
  <c r="F18" s="1"/>
  <c r="F5"/>
  <c r="F19" i="3"/>
  <c r="F18"/>
  <c r="F17"/>
  <c r="F16"/>
  <c r="F15"/>
  <c r="F14"/>
  <c r="F13"/>
  <c r="F12"/>
  <c r="F11"/>
  <c r="F10"/>
  <c r="F9"/>
  <c r="F8"/>
  <c r="F7"/>
  <c r="F6"/>
  <c r="F5"/>
  <c r="F20" s="1"/>
  <c r="F17" i="9" l="1"/>
</calcChain>
</file>

<file path=xl/sharedStrings.xml><?xml version="1.0" encoding="utf-8"?>
<sst xmlns="http://schemas.openxmlformats.org/spreadsheetml/2006/main" count="2115" uniqueCount="328">
  <si>
    <t>RANCHI MUNICIPAL CORPORATION, RANCHI</t>
  </si>
  <si>
    <t xml:space="preserve">BILL OF QUANTITY </t>
  </si>
  <si>
    <t xml:space="preserve">Name of Work :-Construction of Drain  Culvert  at Sundar Nagar Near Sai Niwas. </t>
  </si>
  <si>
    <t>SL.NO.</t>
  </si>
  <si>
    <t>ITEMS OF WORK</t>
  </si>
  <si>
    <t>QTY</t>
  </si>
  <si>
    <t>Unit</t>
  </si>
  <si>
    <t>Rate</t>
  </si>
  <si>
    <t>Amount</t>
  </si>
  <si>
    <t>Labour for cleaning before this site complete as per specification and direction of E/I.</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</si>
  <si>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</si>
  <si>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</si>
  <si>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</si>
  <si>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</si>
  <si>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</si>
  <si>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</si>
  <si>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</si>
  <si>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4
8.6.8</t>
  </si>
  <si>
    <t>Dismantling pucca brick or lime work  including stacking serviceable  materials in countable  stacks within 12M. Lead and disposal of unserviceable  materials with all leads all  complete as per direction of E/I.</t>
  </si>
  <si>
    <r>
      <t>Per M</t>
    </r>
    <r>
      <rPr>
        <b/>
        <vertAlign val="superscript"/>
        <sz val="10"/>
        <color rgb="FF000000"/>
        <rFont val="Times New Roman"/>
        <family val="1"/>
      </rPr>
      <t>3</t>
    </r>
  </si>
  <si>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</si>
  <si>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</si>
  <si>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</si>
  <si>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</si>
  <si>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5.7.12
+
5.7.11</t>
  </si>
  <si>
    <t>Providing 25 mm thick cement plaster (1:4) with clean Course sand of F.M 1.5 and 1.5mm cement punning including Screening curing with all leads and lifts of water, scoffing taxes as per royalty all complete as per specification and direction of E/I</t>
  </si>
  <si>
    <t>8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</si>
  <si>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</si>
  <si>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Cum</t>
  </si>
  <si>
    <t>9
5.5.5
a</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</si>
  <si>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</si>
  <si>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</si>
  <si>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Carrige of Material </t>
  </si>
  <si>
    <t>A</t>
  </si>
  <si>
    <t xml:space="preserve">Sand 49 KM </t>
  </si>
  <si>
    <t>B</t>
  </si>
  <si>
    <t xml:space="preserve">Sand 13 KM </t>
  </si>
  <si>
    <t>C</t>
  </si>
  <si>
    <t>Stone Chips  (lead 22 KM)</t>
  </si>
  <si>
    <t>D</t>
  </si>
  <si>
    <t>Stone Boulder 36 km</t>
  </si>
  <si>
    <t>E</t>
  </si>
  <si>
    <t>Earth ( Lead upto 01 K.M )</t>
  </si>
  <si>
    <t>BOQ Cost</t>
  </si>
  <si>
    <t xml:space="preserve">                                                                                                         Executive Engineer 
                                                                                                         Ranchi Municipal Corporation
                                                                                                         Ranchi</t>
  </si>
  <si>
    <t xml:space="preserve">Name of Work :-Construction of at Bhabha Nagar from house of Shyam Sundar Tati of Law Singh. </t>
  </si>
  <si>
    <t>1
5.1.1
+
5.1.2</t>
  </si>
  <si>
    <t>2
5.1.10</t>
  </si>
  <si>
    <t>3
5.3.2</t>
  </si>
  <si>
    <t>4
5.2.34</t>
  </si>
  <si>
    <t>5
5.7.12
+
5.7.11</t>
  </si>
  <si>
    <t>6
5.3.30.1</t>
  </si>
  <si>
    <t>7
5.5.5
a</t>
  </si>
  <si>
    <t>Stone Boulder 36  km</t>
  </si>
  <si>
    <t>e</t>
  </si>
  <si>
    <t xml:space="preserve">Name of Work :-Construction of Drain Near Jala Ram Ara Machin at Sukla Colony. </t>
  </si>
  <si>
    <t>3.
5.1.10</t>
  </si>
  <si>
    <t>4.
8.6.8</t>
  </si>
  <si>
    <t>5.
5.3.2</t>
  </si>
  <si>
    <t>6.
5.2.34</t>
  </si>
  <si>
    <t>7.
5.7.12
+
5.7.11</t>
  </si>
  <si>
    <t>8.
5.3.30.1</t>
  </si>
  <si>
    <t>9.
5.5.5
a</t>
  </si>
  <si>
    <t xml:space="preserve">Sand 42 KM </t>
  </si>
  <si>
    <t xml:space="preserve">Sand 18 KM </t>
  </si>
  <si>
    <t>Stone Chips  (lead 15 KM)</t>
  </si>
  <si>
    <t>Stone Boulder 29  km</t>
  </si>
  <si>
    <r>
      <rPr>
        <b/>
        <sz val="11"/>
        <color theme="1"/>
        <rFont val="Times New Roman"/>
        <family val="1"/>
      </rPr>
      <t>Name of Work :- Construction for the Renovation of PCC road at chutia sahu toli road from the 
                             house of Dhananjay to the house of Nandan keshri under ward no-14</t>
    </r>
    <r>
      <rPr>
        <b/>
        <sz val="11"/>
        <color theme="1"/>
        <rFont val="Kruti Dev 010"/>
      </rPr>
      <t xml:space="preserve">
</t>
    </r>
  </si>
  <si>
    <t>UNIT</t>
  </si>
  <si>
    <t>RATE</t>
  </si>
  <si>
    <t>AMOUNT</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</si>
  <si>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</si>
  <si>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</si>
  <si>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</si>
  <si>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</si>
  <si>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</si>
  <si>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JBCD
 P-29 
Sl No-15*1.1
+
P-41/
Sl No-
1*1.1/3.0</t>
  </si>
  <si>
    <t>Providing supplying and spreading of moorum in flanks at site -------------- all complete as per specification and direction of E/I. royalty Rs. 129.41/Cum+labour charge for unskilled labour/1.5 cum = Rs. 243.77/3.0)</t>
  </si>
  <si>
    <t>Carriage of Materials</t>
  </si>
  <si>
    <t xml:space="preserve"> Sand 42 KM</t>
  </si>
  <si>
    <t>A(i)</t>
  </si>
  <si>
    <t xml:space="preserve"> Local Sand 18 KM</t>
  </si>
  <si>
    <t>Stone Boulder 29 Km</t>
  </si>
  <si>
    <t>Stone Chips  (Lead 15  KM)</t>
  </si>
  <si>
    <t>Moorum 20 KM</t>
  </si>
  <si>
    <t>Earth ( Lead upto 1 K.M )</t>
  </si>
  <si>
    <t xml:space="preserve">                                                                                                       Assistant Engineer 
                                                                                                         Ranchi Municipal Corporation
                                                                                                         Ranchi</t>
  </si>
  <si>
    <r>
      <rPr>
        <b/>
        <sz val="11"/>
        <color theme="1"/>
        <rFont val="Times New Roman"/>
        <family val="1"/>
      </rPr>
      <t>Name of Work :- Construction for the Renovation of PCC road at chutia sahu toli road from 
                            chutia Namkum road to the house of Dhananjay under ward no-14</t>
    </r>
    <r>
      <rPr>
        <b/>
        <sz val="11"/>
        <color theme="1"/>
        <rFont val="Kruti Dev 010"/>
      </rPr>
      <t xml:space="preserve">
</t>
    </r>
  </si>
  <si>
    <t xml:space="preserve">Name of Work :-Construction of P.C.C. Road at at Kashmiri Muhalla form house of Boby Bhatia to house of Jadeep Singh. </t>
  </si>
  <si>
    <t>1
5.3.2.1</t>
  </si>
  <si>
    <t xml:space="preserve">2
JBCD
 P-29 
Sl No-15*1.1
+
P-41/
Sl No-
1*1.1/3.0
</t>
  </si>
  <si>
    <t xml:space="preserve">Sand 47 KM </t>
  </si>
  <si>
    <t>Stone Chips  (lead 20 KM)</t>
  </si>
  <si>
    <t>Name of Work :-Construction for the renovation of P.C.C. Road at at Kashmiri Muhalla form the  house of Hari Niwas to Near the house of Om Kapoor.</t>
  </si>
  <si>
    <t>Name of Work :- Construction of Culvert and road in Sri Nagar pathak ji gali under ward no-30</t>
  </si>
  <si>
    <t>Qty</t>
  </si>
  <si>
    <t>Labour for cleaning the work site before and after work etc.</t>
  </si>
  <si>
    <t>2
5.10.1</t>
  </si>
  <si>
    <t>3
5.10.3</t>
  </si>
  <si>
    <t>Dismantling RCC work ------ do ---------- all complete as per specification and direction of E/I.</t>
  </si>
  <si>
    <t>4
5.1.1
+
5.1.2</t>
  </si>
  <si>
    <t>5
5.1.10</t>
  </si>
  <si>
    <t>6
8.6.8</t>
  </si>
  <si>
    <t>7
5.3.2</t>
  </si>
  <si>
    <t>8
5.2.34</t>
  </si>
  <si>
    <t>9
5.7.11
+
5.7.12</t>
  </si>
  <si>
    <t>Sqm</t>
  </si>
  <si>
    <t>10
5.3.2.1</t>
  </si>
  <si>
    <t>Providing RCC M-200  with nominal mix of (1:1.5:3) in slab ………. Do …………...all complete as per building  specification and direction of E/I.</t>
  </si>
  <si>
    <t>11
5.5.5
(b)</t>
  </si>
  <si>
    <t xml:space="preserve">Carriage of Materials </t>
  </si>
  <si>
    <t xml:space="preserve"> Local Sand 14 KM </t>
  </si>
  <si>
    <t>Stone Boulder 36 KM</t>
  </si>
  <si>
    <t>Cost of Boq</t>
  </si>
  <si>
    <t xml:space="preserve">                                                                                                        Executive Engineer 
                                                                                                         Ranchi Municipal Corporation
                                                                                                         Ranchi</t>
  </si>
  <si>
    <t>Name of Work :- Construction of Raising of Drain with slab and Improvement of PCC
                             road at Moti sahu gali Under ward No-30</t>
  </si>
  <si>
    <t>Qty.</t>
  </si>
  <si>
    <t>5
5.3.2.1</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</si>
  <si>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</si>
  <si>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CUM</t>
  </si>
  <si>
    <t>9
5.5.5</t>
  </si>
  <si>
    <t>Local sand 14 KM</t>
  </si>
  <si>
    <t>sand 49 KM</t>
  </si>
  <si>
    <t>Stone Boulder 36 Km</t>
  </si>
  <si>
    <t>Stone Chips  (Lead 22 KM)</t>
  </si>
  <si>
    <t xml:space="preserve">                                                                                                         Assistant Engineer 
                                                                                                         Ranchi Municipal Corporation
                                                                                                         Ranchi</t>
  </si>
  <si>
    <r>
      <rPr>
        <b/>
        <sz val="11"/>
        <color theme="1"/>
        <rFont val="Times New Roman"/>
        <family val="1"/>
      </rPr>
      <t>Name of Work :- Construction of Masonry culvert in Karanj toli in way at Devi Mandap road near
                            Om prakash house (Rajesh sahu Paan gumti), under ward no-33</t>
    </r>
    <r>
      <rPr>
        <b/>
        <sz val="11"/>
        <color theme="1"/>
        <rFont val="Kruti Dev 010"/>
      </rPr>
      <t xml:space="preserve">
</t>
    </r>
  </si>
  <si>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</si>
  <si>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</si>
  <si>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Providing PCC &amp;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</si>
  <si>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</si>
  <si>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</si>
  <si>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5.5.5</t>
  </si>
  <si>
    <t xml:space="preserve"> sand 49 KM</t>
  </si>
  <si>
    <t>Stone Chips  (Lead 22  KM)</t>
  </si>
  <si>
    <t>Stone dust 22 km</t>
  </si>
  <si>
    <t>Name of Work :- Construction of Rest part PCC road from Neeraj House to shyam medical  
                            Under ward No-29</t>
  </si>
  <si>
    <t xml:space="preserve"> sand 47 KM</t>
  </si>
  <si>
    <t xml:space="preserve"> Local sand 16 KM</t>
  </si>
  <si>
    <t>Stone Boulder 34 Km</t>
  </si>
  <si>
    <t>Stone Chips  (Lead 20 KM)</t>
  </si>
  <si>
    <t>F</t>
  </si>
  <si>
    <t>Name of Work :- Construction of Culvert at Mission gali near the house of Chathilajee U.S. Verma &amp; 
                             Kashijee Under ward no- 01</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</si>
  <si>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</si>
  <si>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</si>
  <si>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 xml:space="preserve">                                                                                                         Assistent Engineer 
                                                                                                         Ranchi Municipal Corporation
                                                                                                         Ranchi</t>
  </si>
  <si>
    <t>Name of Work :- Construction of Slab from house of sapan ghosh to H.B road Under ward  no-8</t>
  </si>
  <si>
    <t>1
5.5.5
(b)</t>
  </si>
  <si>
    <t>2
5.3.30.1</t>
  </si>
  <si>
    <t>Name of Work :- Construction of Culvert in Tender Heart gali near house of Rajendra singh sadan 
                            H.No-49, under ward No-53</t>
  </si>
  <si>
    <t>6
5.3.2.1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</si>
  <si>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</si>
  <si>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</si>
  <si>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</si>
  <si>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</si>
  <si>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10
5.5.5
(b)</t>
  </si>
  <si>
    <t xml:space="preserve"> Local Sand 18 KM </t>
  </si>
  <si>
    <t>Stone Boulder 29 km</t>
  </si>
  <si>
    <t>Name of Work :- Construction of PCC road in Hehal tangra toli from Ramesh Lakra house under
                            ward no-36</t>
  </si>
  <si>
    <t>Providing man days for site clearence for before and after the work etc.</t>
  </si>
  <si>
    <t xml:space="preserve"> Local sand 14KM</t>
  </si>
  <si>
    <t>Stone Chips (Lead 22  KM)</t>
  </si>
  <si>
    <t>Name of Work :- Construction of PCC road in Madhukam basti from Anil kachhap house to Akhra 
                             under ward no-36</t>
  </si>
  <si>
    <t>Stone Chips&amp;  dust  (Lead 22  KM)</t>
  </si>
  <si>
    <t>Name of Work :- Construction of PCC road Madhukam bajrang nagar rakesh kr verma house to
                            pratap singh house ward no-31</t>
  </si>
  <si>
    <t>Name of Work:-Improvement of PCC road Ashok kunj from sai complex to 
                           suhashini sadan Under ward No-28</t>
  </si>
  <si>
    <t xml:space="preserve"> Local Sand 47 KM </t>
  </si>
  <si>
    <t xml:space="preserve"> Sand 16 KM </t>
  </si>
  <si>
    <t>Stone Boulder 34 km</t>
  </si>
  <si>
    <t>Name of Work :-Improvement of PCC road from of Hajj house In kadru from house of Nasir to 
                           kadru main road via zahid  house under ward no-28</t>
  </si>
  <si>
    <t>3
5.3.2.1</t>
  </si>
  <si>
    <t>Stone Chips  (Lead 20  KM)</t>
  </si>
  <si>
    <t xml:space="preserve">                                                                                                        Assistant Engineer 
                                                                                                         Ranchi Municipal Corporation
                                                                                                         Ranchi</t>
  </si>
  <si>
    <t>Name of Work :- Construction of Two culvert near chaterjee clinic in ashok puram
                              Under ward No-28</t>
  </si>
  <si>
    <t>2
5..10.1</t>
  </si>
  <si>
    <t>Dismantling of Pucca brick or lime work ---------- do------------ all complete as per speicification and direction of E/I.</t>
  </si>
  <si>
    <t>3
5.10.2</t>
  </si>
  <si>
    <t>Dismantling plain cement or lime concrete work including stacking seviceable materials in countable stacks within 15 M lead and disposal of unserviceable materials with all leads all complete as per direction of E/I.</t>
  </si>
  <si>
    <t>Providing PCC .M 150 (1:2:4)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</si>
  <si>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Providing PCC M 200 (1:1.5:3) in slab .. Do.. all complete as per building specification and direction  of E/I</t>
  </si>
  <si>
    <t>11
5.5.5</t>
  </si>
  <si>
    <t>Local sand 13 KM</t>
  </si>
  <si>
    <t xml:space="preserve">                                                                                                     Assistant Engineer 
                                                                                                         Ranchi Municipal Corporation
                                                                                                         Ranchi</t>
  </si>
  <si>
    <t>Name of Work :- Construction of Culvert at lake road near chatta masjid and Noor nagar near 
                            Transformer under ward no-24</t>
  </si>
  <si>
    <t>1
5.10.1</t>
  </si>
  <si>
    <t>Dismantling pucca brick or lime work ……………. Do…………. All complete as per specification and direction of E/I</t>
  </si>
  <si>
    <t>2
5.10.3</t>
  </si>
  <si>
    <t>Dismantling RCC work ……….. Do………. All complete as per specification and direction of E/I</t>
  </si>
  <si>
    <t>3
5.1.1
+
5.1.2</t>
  </si>
  <si>
    <t>4
5.1.10</t>
  </si>
  <si>
    <t>5
8.6.8</t>
  </si>
  <si>
    <t>6
5.3.2</t>
  </si>
  <si>
    <t>9
5.3.30.1</t>
  </si>
  <si>
    <t>sand 14 KM</t>
  </si>
  <si>
    <t>Stone Boulder 36M</t>
  </si>
  <si>
    <t>Earth 01Km</t>
  </si>
  <si>
    <t xml:space="preserve">                                                                                                    Assistant Engineer 
                                                                                                         Ranchi Municipal Corporation
                                                                                                         Ranchi</t>
  </si>
  <si>
    <t>Name of Work :- Construction of Drain slab in New A.G colony infront of Sanjay giri house 
                             under ward no-28</t>
  </si>
  <si>
    <t>3
5.2.34</t>
  </si>
  <si>
    <t>4
5.3.2</t>
  </si>
  <si>
    <t>Providing R.C.C. (1:1.5:3) in nominal mix ………….. Do ………. all complete as per building specification and direction of E/I.</t>
  </si>
  <si>
    <t>6
5.5.5
(b)</t>
  </si>
  <si>
    <r>
      <rPr>
        <b/>
        <sz val="11"/>
        <color theme="1"/>
        <rFont val="Times New Roman"/>
        <family val="1"/>
      </rPr>
      <t>Name of Work :- Improvement of PCC road from House of Puran tirkey to shanti ekka via ajay
                            house under ward no-28</t>
    </r>
    <r>
      <rPr>
        <b/>
        <sz val="11"/>
        <color theme="1"/>
        <rFont val="Kruti Dev 010"/>
      </rPr>
      <t xml:space="preserve">
</t>
    </r>
  </si>
  <si>
    <t xml:space="preserve">                                                                                                       Assistant Engineer
                                                                                                         Ranchi Municipal Corporation
                                                                                                         Ranchi</t>
  </si>
  <si>
    <t>Name of Work :- Repairing/Renovation of Dy. Mayor chamber of RMC, Ranchi.</t>
  </si>
  <si>
    <t>Providing labour for scraping and cleaning the chamber all complete as per specification and direction of E/I</t>
  </si>
  <si>
    <t>2
12.25
DSR</t>
  </si>
  <si>
    <t>Supplying fitting and fixing gypsum board for false celling all complete asper specification and direction of E/I.</t>
  </si>
  <si>
    <t>3
13.26
DSR</t>
  </si>
  <si>
    <t>Providing and applying plaster of paris wall all  complete as per specification and direction of E/I.</t>
  </si>
  <si>
    <t>4
5.8.21</t>
  </si>
  <si>
    <t>Providing two coat of plastic emulsion paint all complete as per specification and direction of E/I.</t>
  </si>
  <si>
    <t>Supplying fitting fixing alluminium framed fully glazed three track window all complete as per specification and direction of E/I.</t>
  </si>
  <si>
    <t xml:space="preserve">6
</t>
  </si>
  <si>
    <t>S/F/F window hurtical blind all complete as per specification and direction of E/I.</t>
  </si>
  <si>
    <t>Supplying fitting and fixing of culling light all complete as per specification and direction of E/I.</t>
  </si>
  <si>
    <t>Name of Work :- Construction for  the Improvement of Old Culvert to RCC culvert in 
                              Sahdeo nagar near Ramjanki mandir, Under ward No-34</t>
  </si>
  <si>
    <t>Providing man days for site clearence leveling, dressing etc. all complete as per specification and direction of E/I.</t>
  </si>
  <si>
    <t>4
5.10.3</t>
  </si>
  <si>
    <t>Dismantling RCC work including ………. Do ……….. All complete as per specification and direction of E/I.</t>
  </si>
  <si>
    <t>5
5.1.1
+
5.1.2</t>
  </si>
  <si>
    <t>6
5.1.10</t>
  </si>
  <si>
    <t>7
8.6.8</t>
  </si>
  <si>
    <t>8
5.3.5.1</t>
  </si>
  <si>
    <t>Providing PCC &amp;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</si>
  <si>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10
5.3.30.1</t>
  </si>
  <si>
    <t>11
5.5.12</t>
  </si>
  <si>
    <t>Supplying , fitting  and fixing  M.S. grill made of  20x6 mm flat  as per approved  design and drawing properly fabricated  with joints  continuous  fitted  welded and  finished  smooth , hoisting as  per building specification and  direction of E/I.</t>
  </si>
  <si>
    <t>kg</t>
  </si>
  <si>
    <t>12
5.8.45</t>
  </si>
  <si>
    <t>Providing two coats of synthetic enamel paint of approved shade and made over steel surface including cleaning the surface thoroughly including scales smokes, grease and sand papering including cost of scaffolding and taxes all complete as per building specification of E/I.</t>
  </si>
  <si>
    <r>
      <rPr>
        <b/>
        <sz val="11"/>
        <color theme="1"/>
        <rFont val="Times New Roman"/>
        <family val="1"/>
      </rPr>
      <t>Name of Work :- Construction of Masonry culvert in Karanj toli in way at Devi Mandap road near
                            Devi Dayal Mishra house, under ward no-33</t>
    </r>
    <r>
      <rPr>
        <b/>
        <sz val="11"/>
        <color theme="1"/>
        <rFont val="Kruti Dev 010"/>
      </rPr>
      <t xml:space="preserve">
</t>
    </r>
  </si>
  <si>
    <t>Name of Work :- Construction of RCC drain in Hehal Tangra toli from Ashok toppo house to shiv toppo
                             houes under ward no-36</t>
  </si>
  <si>
    <t xml:space="preserve">  </t>
  </si>
  <si>
    <t>Providiing man days for site clearence leveling dressing etc all complete as per specification and direction of E/I</t>
  </si>
  <si>
    <t>5
5.3.5.1</t>
  </si>
  <si>
    <t>Providing R.C.C. M-200 in nominal mix of (1:1.5:3) in in foundation and plinth with approved quality of stone chips ……………….. Do ………….. all complete as per building specification and direction of E/I.</t>
  </si>
  <si>
    <t>8
5.5.5
(b)</t>
  </si>
  <si>
    <t xml:space="preserve"> Local Sand 13 KM </t>
  </si>
  <si>
    <t xml:space="preserve">Name of Work :- Construction of PCC road at ward No-9 remaining part of chuna bhatta 
                             shibu goli. </t>
  </si>
  <si>
    <t>Providing RCC M 200  with nominal mix of (1:1.5:3) in  drain cover ………………… do ……………. all complete as per building  specification and direction of E/I.</t>
  </si>
  <si>
    <t xml:space="preserve"> Local sand 13 KM</t>
  </si>
  <si>
    <t>Name of Work :- Construction of Culvert Bhuyian toli near Soni Bhawan and one near 
                             vrinda khatal under, Under ward No-24</t>
  </si>
  <si>
    <t>1
5..10.1</t>
  </si>
  <si>
    <t>10
5.5.5</t>
  </si>
  <si>
    <t>Stone boulder 36 Km</t>
  </si>
  <si>
    <r>
      <t xml:space="preserve">Name of Work :- </t>
    </r>
    <r>
      <rPr>
        <b/>
        <sz val="11"/>
        <color theme="1"/>
        <rFont val="Kruti Dev 010"/>
      </rPr>
      <t>okMZ la0 23 ds vUrxZr xka/kh pkSd lksukj iêh jksM esa iqfy;k vkj0lh0lh0 ,oa ih0lh0lh0 iFk fuekZ.kA</t>
    </r>
  </si>
  <si>
    <t>2
5.10.2</t>
  </si>
  <si>
    <t>7
5.3.2.1</t>
  </si>
  <si>
    <t>Providing RCC M 200  with nominal mix of (1:1.5:3) in …………………. Do …………….. all complete as per building  specification and direction of E/I.</t>
  </si>
  <si>
    <t>Name of Work :- Construction of RCC slab covering drain from Gracy kujur house to Ranjit Tete
                             house at Lowadih in ward no-11</t>
  </si>
  <si>
    <t>3
5.5.5</t>
  </si>
  <si>
    <r>
      <t xml:space="preserve">Name of Work :- </t>
    </r>
    <r>
      <rPr>
        <b/>
        <sz val="11"/>
        <color theme="1"/>
        <rFont val="Kruti Dev 010"/>
      </rPr>
      <t>okMZ la0 23 ds vUrxZr Xokyk Vksyh pkSd ds ikl ih0lh0lh0 iFk lq/kkj ,oa ukyh ds mij LySc fuekZ.kA</t>
    </r>
  </si>
  <si>
    <t>5
5.3.30.1</t>
  </si>
  <si>
    <t>Name of Work :- Construction and Renovation of PCC road Indrapuri Govind saw house to wakil
                            ji house under ward No-16</t>
  </si>
  <si>
    <t xml:space="preserve"> Local sand 14 KM</t>
  </si>
  <si>
    <t xml:space="preserve">Name of Work :-Construction of Road from hosue of Samsu to house of Bholu at Gaus Nagar. </t>
  </si>
  <si>
    <t>2
JBCD
5.1.1
+
5.1.2</t>
  </si>
  <si>
    <t>3.
JBCD
5.1.10</t>
  </si>
  <si>
    <t>5.
5.3.2.1</t>
  </si>
  <si>
    <t>i</t>
  </si>
  <si>
    <t>ii</t>
  </si>
  <si>
    <t xml:space="preserve">Sand 14 KM </t>
  </si>
  <si>
    <t>iii</t>
  </si>
  <si>
    <t>Stone Chips&amp;dust  (lead 22 KM)</t>
  </si>
  <si>
    <t xml:space="preserve">iv </t>
  </si>
  <si>
    <t>Stone Boulder (lead 36 KM)</t>
  </si>
  <si>
    <t>v</t>
  </si>
  <si>
    <t xml:space="preserve">Name of Work :- Construction of Drain under ward no-41 side of Mahabir mandir </t>
  </si>
  <si>
    <t>5
5.3.2.</t>
  </si>
  <si>
    <t xml:space="preserve"> sand 42 KM</t>
  </si>
  <si>
    <t xml:space="preserve"> Local sand 18 KM</t>
  </si>
  <si>
    <t xml:space="preserve">Name of Work :-Construction of Road from house of Mantu Lohara to Pahunch Path at Hethu. </t>
  </si>
  <si>
    <t>3.
8.6.8</t>
  </si>
  <si>
    <t>4.
5.3.2.1</t>
  </si>
  <si>
    <t>Stone Boulder (lead 29 KM)</t>
  </si>
  <si>
    <t>Stone Chips&amp;dust  (lead 15 KM)</t>
  </si>
  <si>
    <t>Name of Work :-Improvement of Drain from house of Soni Gupta to Pahunch Path at K.K. Colony.</t>
  </si>
  <si>
    <t>2
5.3.2</t>
  </si>
  <si>
    <t>3.
5.2.34</t>
  </si>
  <si>
    <t>4.
5.7.11
+
5.7.12</t>
  </si>
  <si>
    <t>5.
5.3.30.1</t>
  </si>
  <si>
    <t>6.
5.5.5
b</t>
  </si>
  <si>
    <t>5.5.5</t>
  </si>
  <si>
    <t xml:space="preserve">Name orf Wrok :- Construction of Two Nos. Culvert at Ashok Kunj Near Shyam Sundar singh house and Lallu Ji House.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</si>
  <si>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</si>
  <si>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 xml:space="preserve">3
5.1.10
</t>
  </si>
  <si>
    <t>7.
5.7.11
+
5.7.12</t>
  </si>
  <si>
    <t>8.
5.3.2.1</t>
  </si>
  <si>
    <t>9.
5.3.30.1</t>
  </si>
  <si>
    <t>10.
5.5.5
b</t>
  </si>
  <si>
    <t xml:space="preserve">Sand  47 KM </t>
  </si>
  <si>
    <t xml:space="preserve">Sand  16 KM </t>
  </si>
  <si>
    <t>Stone Boulder 34  km</t>
  </si>
  <si>
    <t xml:space="preserve">Name of Work :-Construction of P.C.C. Road from Sambhu Prajapati to  Pahunch Path. </t>
  </si>
  <si>
    <t xml:space="preserve">Name of Work :-Construction of  Culvert  Near Court Sarya road. </t>
  </si>
  <si>
    <t xml:space="preserve">2
5.10.2
</t>
  </si>
  <si>
    <t>3.
5.1.1
+
5.1.2</t>
  </si>
  <si>
    <t>4.
5.1.10</t>
  </si>
  <si>
    <t>5.
8.6.8</t>
  </si>
  <si>
    <t>6.
5.3.2</t>
  </si>
  <si>
    <t xml:space="preserve">7
5.3.2.1
</t>
  </si>
  <si>
    <t>8
5.5.5
a</t>
  </si>
  <si>
    <t>Stone Boulder  36  km</t>
  </si>
  <si>
    <t xml:space="preserve">Name orf Wrok :- Construction of Culvert in  Choudhary Dharamsla Road Near Subodh Choudhary house. </t>
  </si>
  <si>
    <t xml:space="preserve">3
P-23
JBCD
</t>
  </si>
  <si>
    <t>6.
5.3.5.1</t>
  </si>
  <si>
    <t>8.
5.5.5
b</t>
  </si>
  <si>
    <t xml:space="preserve">Sand  49 KM </t>
  </si>
  <si>
    <t>Stone dust  (lead 22 KM)</t>
  </si>
  <si>
    <t>iv</t>
  </si>
  <si>
    <t>Name of Work:-Improvement of PCC road Anand nagar from Budhan Mistry 
                            house to singh ji Under ward No-30</t>
  </si>
  <si>
    <t xml:space="preserve"> Local Sand 49 KM </t>
  </si>
  <si>
    <t xml:space="preserve"> Sand 14 KM </t>
  </si>
  <si>
    <t>Name of Work :- Construction of Culvert at Morabadi sai apartment (Near sri shiv sai tower) 
                             under ward No-03</t>
  </si>
  <si>
    <t>Dismantling plain cement or line concrete work ………. Do ……… all complete asper specification and direction of E/I</t>
  </si>
  <si>
    <t>DSR
2016
16.91.1</t>
  </si>
  <si>
    <t>Providing and laying factory made coloured chamfered edge cement concrete paver blocks of required strength thickness &amp; size/shape, made by tabe vibratory method using PU mould laid in required colour &amp; pattern over 50 mm thick compacted bed of fine sand compacting and proper embedding/laying ofinter locking paver blocks into the sand bedding layer through vibratory filling the joints with jamuna sand and cutting of paver blocks as per required size and patter finishing and sweeping  extra sand in footpath parks lawns drive ways or light traffic parking etc. complete as permanufacture's specification &amp; direction of engineer-in-charge 60 mm thick CC paver block of M-35 grade with approved colour, design &amp; pattern.</t>
  </si>
  <si>
    <t>Name of Work :- Construction of Paver Block road in Hehal Tangra toli from Shankar toppo house
                             to Jagatu toppo house under ward no-36</t>
  </si>
  <si>
    <t>Name of Work :- Construction of PCC road in Hehal tangra toli from Budhua Oraon house to 
                            shanta kumar lame house under ward no-36</t>
  </si>
  <si>
    <t>Name of Work :- Construction of Drain and culvert at Kishoreganj road No-05 near Under ward no- 30</t>
  </si>
  <si>
    <t>Name of Work :- Construction of PCC road at Harmu in shri nagar near durga mandir Under ward  no-30</t>
  </si>
  <si>
    <t>2
5.3.2.1</t>
  </si>
  <si>
    <t xml:space="preserve">Name of Work :-Construction of Road and Drain  Near Machali Patti Diwakar. </t>
  </si>
  <si>
    <t>7.
5.3.30.1</t>
  </si>
  <si>
    <t>8
5.5.5
b</t>
  </si>
  <si>
    <r>
      <t>Per M</t>
    </r>
    <r>
      <rPr>
        <b/>
        <vertAlign val="superscript"/>
        <sz val="10"/>
        <color theme="0"/>
        <rFont val="Times New Roman"/>
        <family val="1"/>
      </rPr>
      <t>3</t>
    </r>
  </si>
  <si>
    <r>
      <t>Per M</t>
    </r>
    <r>
      <rPr>
        <b/>
        <vertAlign val="superscript"/>
        <sz val="8"/>
        <color theme="0"/>
        <rFont val="Times New Roman"/>
        <family val="1"/>
      </rPr>
      <t>3</t>
    </r>
  </si>
</sst>
</file>

<file path=xl/styles.xml><?xml version="1.0" encoding="utf-8"?>
<styleSheet xmlns="http://schemas.openxmlformats.org/spreadsheetml/2006/main">
  <numFmts count="2">
    <numFmt numFmtId="164" formatCode="0.000"/>
    <numFmt numFmtId="165" formatCode="0.0000"/>
  </numFmts>
  <fonts count="44">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9"/>
      <color theme="1"/>
      <name val="Times New Roman"/>
      <family val="1"/>
    </font>
    <font>
      <b/>
      <sz val="9"/>
      <color rgb="FF000000"/>
      <name val="Times New Roman"/>
      <family val="1"/>
    </font>
    <font>
      <b/>
      <sz val="10"/>
      <color rgb="FF000000"/>
      <name val="Times New Roman"/>
      <family val="1"/>
    </font>
    <font>
      <b/>
      <sz val="10"/>
      <color theme="1"/>
      <name val="Times New Roman"/>
      <family val="1"/>
    </font>
    <font>
      <b/>
      <sz val="8.5"/>
      <name val="Times New Roman"/>
      <family val="1"/>
    </font>
    <font>
      <b/>
      <sz val="8"/>
      <name val="Times New Roman"/>
      <family val="1"/>
    </font>
    <font>
      <b/>
      <sz val="10"/>
      <name val="Times New Roman"/>
      <family val="1"/>
    </font>
    <font>
      <b/>
      <vertAlign val="superscript"/>
      <sz val="10"/>
      <name val="Times New Roman"/>
      <family val="1"/>
    </font>
    <font>
      <b/>
      <sz val="8.5"/>
      <color theme="1"/>
      <name val="Times New Roman"/>
      <family val="1"/>
    </font>
    <font>
      <b/>
      <sz val="8"/>
      <color theme="1"/>
      <name val="Times New Roman"/>
      <family val="1"/>
    </font>
    <font>
      <b/>
      <vertAlign val="superscript"/>
      <sz val="10"/>
      <color theme="1"/>
      <name val="Times New Roman"/>
      <family val="1"/>
    </font>
    <font>
      <b/>
      <sz val="8"/>
      <color rgb="FF000000"/>
      <name val="Times New Roman"/>
      <family val="1"/>
    </font>
    <font>
      <b/>
      <vertAlign val="superscript"/>
      <sz val="10"/>
      <color rgb="FF000000"/>
      <name val="Times New Roman"/>
      <family val="1"/>
    </font>
    <font>
      <b/>
      <sz val="12"/>
      <color theme="1"/>
      <name val="Times New Roman"/>
      <family val="1"/>
    </font>
    <font>
      <b/>
      <sz val="11"/>
      <name val="Calibri"/>
      <family val="2"/>
      <scheme val="minor"/>
    </font>
    <font>
      <sz val="12"/>
      <color theme="1"/>
      <name val="Calibri"/>
      <family val="2"/>
      <scheme val="minor"/>
    </font>
    <font>
      <sz val="9"/>
      <color theme="1"/>
      <name val="Times New Roman"/>
      <family val="1"/>
    </font>
    <font>
      <b/>
      <sz val="16"/>
      <color theme="1"/>
      <name val="Calibri"/>
      <family val="2"/>
      <scheme val="minor"/>
    </font>
    <font>
      <b/>
      <sz val="11"/>
      <color theme="1"/>
      <name val="Kruti Dev 010"/>
    </font>
    <font>
      <b/>
      <sz val="11"/>
      <name val="Times New Roman"/>
      <family val="1"/>
    </font>
    <font>
      <sz val="11"/>
      <name val="Calibri"/>
      <family val="2"/>
      <scheme val="minor"/>
    </font>
    <font>
      <b/>
      <sz val="10"/>
      <name val="Calibri"/>
      <family val="2"/>
      <scheme val="minor"/>
    </font>
    <font>
      <b/>
      <sz val="14"/>
      <name val="Times New Roman"/>
      <family val="1"/>
    </font>
    <font>
      <b/>
      <sz val="12"/>
      <color theme="1"/>
      <name val="Kruti Dev 010"/>
    </font>
    <font>
      <b/>
      <sz val="9"/>
      <name val="Times New Roman"/>
      <family val="1"/>
    </font>
    <font>
      <b/>
      <sz val="14"/>
      <color theme="1"/>
      <name val="Times New Roman"/>
      <family val="1"/>
    </font>
    <font>
      <sz val="8.5"/>
      <name val="Times New Roman"/>
      <family val="1"/>
    </font>
    <font>
      <b/>
      <sz val="8.5"/>
      <color rgb="FF000000"/>
      <name val="Times New Roman"/>
      <family val="1"/>
    </font>
    <font>
      <b/>
      <sz val="11"/>
      <color theme="0"/>
      <name val="Calibri"/>
      <family val="2"/>
      <scheme val="minor"/>
    </font>
    <font>
      <sz val="11"/>
      <color theme="0"/>
      <name val="Calibri"/>
      <family val="2"/>
      <scheme val="minor"/>
    </font>
    <font>
      <b/>
      <sz val="14"/>
      <color theme="0"/>
      <name val="Calibri"/>
      <family val="2"/>
      <scheme val="minor"/>
    </font>
    <font>
      <b/>
      <sz val="11"/>
      <color theme="0"/>
      <name val="Times New Roman"/>
      <family val="1"/>
    </font>
    <font>
      <sz val="9"/>
      <color theme="0"/>
      <name val="Times New Roman"/>
      <family val="1"/>
    </font>
    <font>
      <b/>
      <sz val="9"/>
      <color theme="0"/>
      <name val="Times New Roman"/>
      <family val="1"/>
    </font>
    <font>
      <b/>
      <sz val="8"/>
      <color theme="0"/>
      <name val="Times New Roman"/>
      <family val="1"/>
    </font>
    <font>
      <b/>
      <vertAlign val="superscript"/>
      <sz val="10"/>
      <color theme="0"/>
      <name val="Times New Roman"/>
      <family val="1"/>
    </font>
    <font>
      <b/>
      <sz val="8.5"/>
      <color theme="0"/>
      <name val="Times New Roman"/>
      <family val="1"/>
    </font>
    <font>
      <b/>
      <vertAlign val="superscript"/>
      <sz val="8"/>
      <color theme="0"/>
      <name val="Times New Roman"/>
      <family val="1"/>
    </font>
    <font>
      <sz val="12"/>
      <color theme="0"/>
      <name val="Calibri"/>
      <family val="2"/>
      <scheme val="minor"/>
    </font>
    <font>
      <b/>
      <sz val="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A6A6A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87">
    <xf numFmtId="0" fontId="0" fillId="0" borderId="0" xfId="0"/>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justify" vertical="top" wrapText="1"/>
    </xf>
    <xf numFmtId="2" fontId="7"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top"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top" wrapText="1"/>
    </xf>
    <xf numFmtId="2" fontId="1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5" fillId="3" borderId="1" xfId="0" applyFont="1" applyFill="1" applyBorder="1" applyAlignment="1">
      <alignment vertical="top" wrapText="1"/>
    </xf>
    <xf numFmtId="0" fontId="6" fillId="0" borderId="1" xfId="0" applyFont="1" applyBorder="1" applyAlignment="1">
      <alignment horizontal="center" vertical="center" wrapText="1"/>
    </xf>
    <xf numFmtId="0" fontId="13" fillId="0" borderId="1" xfId="0" applyFont="1" applyBorder="1" applyAlignment="1">
      <alignment horizontal="justify" vertical="top" wrapText="1"/>
    </xf>
    <xf numFmtId="0" fontId="13" fillId="0" borderId="2" xfId="0" applyFont="1" applyBorder="1" applyAlignment="1">
      <alignment horizontal="center" wrapText="1"/>
    </xf>
    <xf numFmtId="0" fontId="13" fillId="0" borderId="2" xfId="0" applyFont="1" applyBorder="1" applyAlignment="1">
      <alignment vertical="justify" wrapText="1"/>
    </xf>
    <xf numFmtId="0" fontId="17" fillId="0" borderId="2" xfId="0" applyFont="1" applyBorder="1" applyAlignment="1">
      <alignment vertical="center" wrapText="1"/>
    </xf>
    <xf numFmtId="0" fontId="10" fillId="0" borderId="1" xfId="0" applyFont="1" applyBorder="1" applyAlignment="1">
      <alignment horizontal="justify" vertical="top" wrapText="1"/>
    </xf>
    <xf numFmtId="0" fontId="0" fillId="0" borderId="1" xfId="0" applyBorder="1" applyAlignment="1">
      <alignment horizontal="center"/>
    </xf>
    <xf numFmtId="2" fontId="1" fillId="0" borderId="1" xfId="0" applyNumberFormat="1" applyFont="1" applyBorder="1" applyAlignment="1">
      <alignment horizontal="center" vertical="center"/>
    </xf>
    <xf numFmtId="0" fontId="0" fillId="0" borderId="0" xfId="0" applyAlignment="1">
      <alignment horizontal="center"/>
    </xf>
    <xf numFmtId="0" fontId="2" fillId="0" borderId="0" xfId="0" applyFont="1" applyBorder="1" applyAlignment="1">
      <alignment vertical="top"/>
    </xf>
    <xf numFmtId="0" fontId="3" fillId="0" borderId="0" xfId="0" applyFont="1" applyBorder="1" applyAlignment="1">
      <alignment vertical="top" wrapText="1"/>
    </xf>
    <xf numFmtId="0" fontId="1" fillId="2" borderId="0" xfId="0" applyFont="1" applyFill="1" applyAlignment="1">
      <alignment horizontal="center" vertical="center"/>
    </xf>
    <xf numFmtId="0" fontId="19" fillId="0" borderId="0" xfId="0" applyFont="1"/>
    <xf numFmtId="0" fontId="0" fillId="0" borderId="0" xfId="0" applyAlignment="1">
      <alignment vertical="justify"/>
    </xf>
    <xf numFmtId="0" fontId="0" fillId="0" borderId="0" xfId="0" applyAlignment="1">
      <alignment vertical="center"/>
    </xf>
    <xf numFmtId="0" fontId="20" fillId="2" borderId="1" xfId="0" applyFont="1" applyFill="1" applyBorder="1" applyAlignment="1">
      <alignment horizontal="center" vertical="top" wrapText="1"/>
    </xf>
    <xf numFmtId="0" fontId="20" fillId="2" borderId="1" xfId="0" applyFont="1" applyFill="1" applyBorder="1" applyAlignment="1">
      <alignment vertical="justify" wrapText="1"/>
    </xf>
    <xf numFmtId="0" fontId="20" fillId="2" borderId="1" xfId="0" applyFont="1" applyFill="1" applyBorder="1" applyAlignment="1">
      <alignment horizontal="center" vertical="center" wrapText="1"/>
    </xf>
    <xf numFmtId="0" fontId="0" fillId="2" borderId="0" xfId="0" applyFont="1" applyFill="1"/>
    <xf numFmtId="0" fontId="8" fillId="0" borderId="2" xfId="0" applyFont="1" applyBorder="1" applyAlignment="1">
      <alignment horizontal="center" vertical="center" wrapText="1"/>
    </xf>
    <xf numFmtId="0" fontId="9" fillId="0" borderId="2" xfId="0" applyFont="1" applyBorder="1" applyAlignment="1">
      <alignment vertical="top" wrapText="1"/>
    </xf>
    <xf numFmtId="2" fontId="7" fillId="2"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7" fillId="0" borderId="1" xfId="0" applyFont="1" applyBorder="1" applyAlignment="1">
      <alignment horizontal="justify" vertical="top" wrapText="1"/>
    </xf>
    <xf numFmtId="0" fontId="0" fillId="0" borderId="0" xfId="0" applyBorder="1" applyAlignment="1">
      <alignment horizontal="center"/>
    </xf>
    <xf numFmtId="0" fontId="1" fillId="0" borderId="0" xfId="0" applyFont="1" applyBorder="1" applyAlignment="1">
      <alignment horizontal="right"/>
    </xf>
    <xf numFmtId="2" fontId="1" fillId="0" borderId="0" xfId="0" applyNumberFormat="1" applyFont="1" applyBorder="1" applyAlignment="1">
      <alignment horizontal="center" vertical="center"/>
    </xf>
    <xf numFmtId="0" fontId="13" fillId="2" borderId="1" xfId="0" applyFont="1" applyFill="1" applyBorder="1" applyAlignment="1">
      <alignment vertical="top" wrapText="1"/>
    </xf>
    <xf numFmtId="0" fontId="7" fillId="2" borderId="1" xfId="0" applyFont="1" applyFill="1" applyBorder="1" applyAlignment="1">
      <alignment horizontal="center" vertical="center" wrapText="1"/>
    </xf>
    <xf numFmtId="0" fontId="21" fillId="0" borderId="0" xfId="0" applyFont="1" applyBorder="1" applyAlignment="1">
      <alignment vertical="top"/>
    </xf>
    <xf numFmtId="0" fontId="1" fillId="0" borderId="0" xfId="0" applyFont="1" applyBorder="1" applyAlignment="1">
      <alignment vertical="top" wrapText="1"/>
    </xf>
    <xf numFmtId="0" fontId="20" fillId="4" borderId="1" xfId="0" applyFont="1" applyFill="1" applyBorder="1" applyAlignment="1">
      <alignment horizontal="center" vertical="top" wrapText="1"/>
    </xf>
    <xf numFmtId="0" fontId="20" fillId="4" borderId="1" xfId="0" applyFont="1" applyFill="1" applyBorder="1" applyAlignment="1">
      <alignment horizontal="center" vertical="center" wrapText="1"/>
    </xf>
    <xf numFmtId="0" fontId="10" fillId="0" borderId="1" xfId="0" applyFont="1" applyBorder="1" applyAlignment="1">
      <alignment vertical="center" wrapText="1"/>
    </xf>
    <xf numFmtId="0" fontId="23" fillId="0" borderId="1" xfId="0" applyFont="1" applyBorder="1" applyAlignment="1">
      <alignment horizontal="justify" vertical="top" wrapText="1"/>
    </xf>
    <xf numFmtId="0" fontId="24" fillId="0" borderId="1" xfId="0" applyFont="1" applyBorder="1" applyAlignment="1">
      <alignment vertical="center"/>
    </xf>
    <xf numFmtId="0" fontId="25" fillId="0" borderId="1" xfId="0" applyFont="1" applyBorder="1" applyAlignment="1">
      <alignment vertical="center"/>
    </xf>
    <xf numFmtId="2" fontId="25" fillId="0" borderId="1" xfId="0" applyNumberFormat="1" applyFont="1" applyBorder="1" applyAlignment="1">
      <alignment horizontal="center" vertical="center"/>
    </xf>
    <xf numFmtId="0" fontId="0" fillId="0" borderId="0" xfId="0" applyBorder="1"/>
    <xf numFmtId="0" fontId="24" fillId="0" borderId="0"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horizontal="right" vertical="center"/>
    </xf>
    <xf numFmtId="2" fontId="25" fillId="0" borderId="0" xfId="0" applyNumberFormat="1" applyFont="1" applyBorder="1" applyAlignment="1">
      <alignment horizontal="center" vertical="center"/>
    </xf>
    <xf numFmtId="0" fontId="9"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5" xfId="0" applyFont="1" applyBorder="1" applyAlignment="1">
      <alignment vertical="top" wrapText="1"/>
    </xf>
    <xf numFmtId="0" fontId="6" fillId="3"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17" fillId="0" borderId="2" xfId="0" applyFont="1" applyBorder="1" applyAlignment="1">
      <alignment horizontal="center" wrapText="1"/>
    </xf>
    <xf numFmtId="0" fontId="17" fillId="0" borderId="2" xfId="0" applyFont="1" applyBorder="1" applyAlignment="1">
      <alignment wrapText="1"/>
    </xf>
    <xf numFmtId="0" fontId="7" fillId="0" borderId="1" xfId="0" applyFont="1" applyBorder="1" applyAlignment="1">
      <alignment horizontal="center" wrapText="1"/>
    </xf>
    <xf numFmtId="164" fontId="7" fillId="2" borderId="1" xfId="0" applyNumberFormat="1" applyFont="1" applyFill="1" applyBorder="1" applyAlignment="1">
      <alignment horizontal="center" vertical="center" wrapText="1"/>
    </xf>
    <xf numFmtId="0" fontId="26" fillId="0" borderId="1" xfId="0" applyFont="1" applyBorder="1" applyAlignment="1">
      <alignment horizontal="justify" vertical="top" wrapText="1"/>
    </xf>
    <xf numFmtId="0" fontId="0" fillId="0" borderId="1" xfId="0" applyBorder="1" applyAlignment="1">
      <alignment horizontal="center" vertical="center"/>
    </xf>
    <xf numFmtId="0" fontId="1" fillId="0" borderId="0" xfId="0" applyFont="1" applyBorder="1" applyAlignment="1">
      <alignment horizontal="center" vertical="center"/>
    </xf>
    <xf numFmtId="0" fontId="7" fillId="2" borderId="1" xfId="0" applyFont="1" applyFill="1" applyBorder="1" applyAlignment="1">
      <alignment horizontal="justify" vertical="top" wrapText="1"/>
    </xf>
    <xf numFmtId="0" fontId="10" fillId="0" borderId="10" xfId="0" applyFont="1" applyFill="1" applyBorder="1" applyAlignment="1">
      <alignment horizontal="center" vertical="center" wrapText="1"/>
    </xf>
    <xf numFmtId="2" fontId="7" fillId="2" borderId="10" xfId="0" applyNumberFormat="1" applyFont="1" applyFill="1" applyBorder="1" applyAlignment="1">
      <alignment horizontal="center" vertical="center" wrapText="1"/>
    </xf>
    <xf numFmtId="0" fontId="0" fillId="0" borderId="0" xfId="0" applyAlignment="1">
      <alignment horizontal="center" vertical="center"/>
    </xf>
    <xf numFmtId="0" fontId="23" fillId="0" borderId="1" xfId="0" applyFont="1" applyBorder="1" applyAlignment="1">
      <alignment horizontal="center" vertical="center" wrapText="1"/>
    </xf>
    <xf numFmtId="0" fontId="25" fillId="0" borderId="3"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0" fillId="0" borderId="1" xfId="0" applyBorder="1"/>
    <xf numFmtId="0" fontId="28" fillId="0" borderId="1" xfId="0" applyFont="1" applyBorder="1" applyAlignment="1">
      <alignment vertical="center" wrapText="1"/>
    </xf>
    <xf numFmtId="0" fontId="2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1" xfId="0" applyFont="1" applyFill="1" applyBorder="1" applyAlignment="1">
      <alignment vertical="top" wrapText="1"/>
    </xf>
    <xf numFmtId="0" fontId="10" fillId="0" borderId="1" xfId="0" applyFont="1" applyBorder="1" applyAlignment="1">
      <alignment vertical="top" wrapText="1"/>
    </xf>
    <xf numFmtId="0" fontId="7" fillId="0" borderId="1" xfId="0" applyFont="1" applyBorder="1" applyAlignment="1">
      <alignment vertical="top" wrapText="1"/>
    </xf>
    <xf numFmtId="0" fontId="6" fillId="3" borderId="1" xfId="0" applyFont="1" applyFill="1" applyBorder="1" applyAlignment="1">
      <alignment vertical="top" wrapText="1"/>
    </xf>
    <xf numFmtId="0" fontId="7" fillId="0" borderId="2" xfId="0" applyFont="1" applyBorder="1" applyAlignment="1">
      <alignment vertical="justify" wrapText="1"/>
    </xf>
    <xf numFmtId="0" fontId="10" fillId="0" borderId="1" xfId="0" applyFont="1" applyBorder="1" applyAlignment="1">
      <alignment vertical="justify" wrapText="1"/>
    </xf>
    <xf numFmtId="2" fontId="7" fillId="2" borderId="0"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7" fillId="0" borderId="12" xfId="0" applyFont="1" applyBorder="1" applyAlignment="1">
      <alignment vertical="top" wrapText="1"/>
    </xf>
    <xf numFmtId="0" fontId="7" fillId="0" borderId="12" xfId="0" applyFont="1" applyBorder="1" applyAlignment="1">
      <alignment horizontal="center" vertical="center" wrapText="1"/>
    </xf>
    <xf numFmtId="0" fontId="7" fillId="0" borderId="13" xfId="0" applyFont="1" applyBorder="1" applyAlignment="1">
      <alignment horizontal="justify" vertical="top" wrapText="1"/>
    </xf>
    <xf numFmtId="0" fontId="6" fillId="3"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31" fillId="0" borderId="11" xfId="0" applyFont="1" applyBorder="1" applyAlignment="1">
      <alignment horizontal="center" wrapText="1"/>
    </xf>
    <xf numFmtId="0" fontId="31" fillId="0" borderId="15" xfId="0"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wrapText="1"/>
    </xf>
    <xf numFmtId="2" fontId="7" fillId="2" borderId="1" xfId="0" applyNumberFormat="1" applyFont="1" applyFill="1" applyBorder="1" applyAlignment="1">
      <alignment vertical="center" wrapText="1"/>
    </xf>
    <xf numFmtId="0" fontId="4" fillId="2" borderId="1" xfId="0" applyFont="1" applyFill="1" applyBorder="1" applyAlignment="1">
      <alignment horizontal="justify" vertical="top" wrapText="1"/>
    </xf>
    <xf numFmtId="0" fontId="28" fillId="0" borderId="1" xfId="0" applyFont="1" applyBorder="1" applyAlignment="1">
      <alignment horizontal="justify" vertical="top" wrapText="1"/>
    </xf>
    <xf numFmtId="0" fontId="4" fillId="0" borderId="1" xfId="0" applyFont="1" applyBorder="1" applyAlignment="1">
      <alignment wrapText="1"/>
    </xf>
    <xf numFmtId="0" fontId="4" fillId="0" borderId="1" xfId="0" applyFont="1" applyBorder="1" applyAlignment="1">
      <alignment vertical="center" wrapText="1"/>
    </xf>
    <xf numFmtId="0" fontId="7" fillId="0" borderId="1" xfId="0" applyFont="1" applyBorder="1" applyAlignment="1">
      <alignment horizontal="justify" vertical="center" wrapText="1"/>
    </xf>
    <xf numFmtId="0" fontId="13" fillId="0" borderId="1" xfId="0" applyFont="1" applyBorder="1" applyAlignment="1">
      <alignment horizontal="center" wrapText="1"/>
    </xf>
    <xf numFmtId="0" fontId="28" fillId="0" borderId="1" xfId="0" applyFont="1" applyBorder="1" applyAlignment="1">
      <alignment horizontal="center" vertical="center" wrapText="1"/>
    </xf>
    <xf numFmtId="0" fontId="7" fillId="0" borderId="5" xfId="0" applyFont="1" applyBorder="1" applyAlignment="1">
      <alignment vertical="center" wrapText="1"/>
    </xf>
    <xf numFmtId="0" fontId="12" fillId="0" borderId="5"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center" wrapText="1"/>
    </xf>
    <xf numFmtId="0" fontId="0" fillId="0" borderId="1" xfId="0" applyBorder="1" applyAlignment="1">
      <alignment horizontal="center" vertical="center" wrapText="1"/>
    </xf>
    <xf numFmtId="0" fontId="5" fillId="3" borderId="11" xfId="0" applyFont="1" applyFill="1" applyBorder="1" applyAlignment="1">
      <alignment horizontal="center" vertical="center" wrapText="1"/>
    </xf>
    <xf numFmtId="0" fontId="7" fillId="0" borderId="12" xfId="0" applyFont="1" applyBorder="1" applyAlignment="1">
      <alignment horizontal="left" vertical="center" wrapText="1"/>
    </xf>
    <xf numFmtId="0" fontId="6" fillId="3" borderId="12" xfId="0" applyFont="1" applyFill="1" applyBorder="1" applyAlignment="1">
      <alignment horizontal="center" vertical="center" wrapText="1"/>
    </xf>
    <xf numFmtId="0" fontId="0" fillId="2" borderId="0" xfId="0" applyFill="1"/>
    <xf numFmtId="0" fontId="8" fillId="0" borderId="0" xfId="0" applyFont="1" applyBorder="1" applyAlignment="1">
      <alignment horizontal="center" vertical="center" wrapText="1"/>
    </xf>
    <xf numFmtId="0" fontId="10" fillId="0" borderId="0" xfId="0" applyFont="1" applyBorder="1" applyAlignment="1">
      <alignment horizontal="justify" vertical="top" wrapText="1"/>
    </xf>
    <xf numFmtId="0" fontId="10" fillId="0" borderId="0" xfId="0" applyFont="1" applyBorder="1" applyAlignment="1">
      <alignment horizontal="center" vertical="center" wrapText="1"/>
    </xf>
    <xf numFmtId="1" fontId="10" fillId="0" borderId="0" xfId="0" applyNumberFormat="1" applyFont="1" applyBorder="1" applyAlignment="1">
      <alignment horizontal="center" vertical="center" wrapText="1"/>
    </xf>
    <xf numFmtId="0" fontId="2" fillId="0" borderId="6" xfId="0" applyFont="1" applyBorder="1" applyAlignment="1">
      <alignment horizontal="center" vertical="top"/>
    </xf>
    <xf numFmtId="0" fontId="2" fillId="0" borderId="0"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3" fillId="0" borderId="1" xfId="0" applyFont="1" applyBorder="1" applyAlignment="1">
      <alignment horizontal="left" vertical="top" wrapText="1"/>
    </xf>
    <xf numFmtId="0" fontId="1" fillId="0" borderId="1" xfId="0" applyFont="1" applyBorder="1" applyAlignment="1">
      <alignment horizontal="center" vertical="center"/>
    </xf>
    <xf numFmtId="0" fontId="18" fillId="0" borderId="0" xfId="0" applyFont="1" applyBorder="1" applyAlignment="1">
      <alignment horizontal="center" vertical="center" wrapText="1"/>
    </xf>
    <xf numFmtId="0" fontId="1" fillId="0" borderId="1" xfId="0" applyFont="1" applyBorder="1" applyAlignment="1">
      <alignment horizontal="right"/>
    </xf>
    <xf numFmtId="0" fontId="2" fillId="0" borderId="1" xfId="0" applyFont="1" applyBorder="1" applyAlignment="1">
      <alignment horizontal="center" vertical="top"/>
    </xf>
    <xf numFmtId="0" fontId="22" fillId="0" borderId="1" xfId="0" applyFont="1" applyBorder="1" applyAlignment="1">
      <alignment horizontal="left" vertical="top" wrapText="1"/>
    </xf>
    <xf numFmtId="0" fontId="25" fillId="0" borderId="3" xfId="0" applyFont="1" applyBorder="1" applyAlignment="1">
      <alignment horizontal="right" vertical="center"/>
    </xf>
    <xf numFmtId="0" fontId="25" fillId="0" borderId="4" xfId="0" applyFont="1" applyBorder="1" applyAlignment="1">
      <alignment horizontal="right" vertical="center"/>
    </xf>
    <xf numFmtId="0" fontId="1" fillId="0" borderId="9"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7" fillId="0" borderId="14" xfId="0" applyFont="1" applyBorder="1" applyAlignment="1">
      <alignment horizontal="justify" vertical="top" wrapText="1"/>
    </xf>
    <xf numFmtId="0" fontId="7" fillId="0" borderId="15" xfId="0" applyFont="1" applyBorder="1" applyAlignment="1">
      <alignment horizontal="justify" vertical="top"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1" xfId="0" applyFont="1" applyBorder="1" applyAlignment="1">
      <alignment horizontal="center" vertical="top"/>
    </xf>
    <xf numFmtId="0" fontId="17" fillId="0" borderId="1" xfId="0" applyFont="1" applyBorder="1" applyAlignment="1">
      <alignment horizontal="left" vertical="top" wrapText="1"/>
    </xf>
    <xf numFmtId="0" fontId="27" fillId="0" borderId="1" xfId="0" applyFont="1" applyBorder="1" applyAlignment="1">
      <alignment horizontal="left" vertical="top" wrapText="1"/>
    </xf>
    <xf numFmtId="0" fontId="18" fillId="0" borderId="0" xfId="0" applyFont="1" applyBorder="1" applyAlignment="1">
      <alignment horizontal="left" vertical="center"/>
    </xf>
    <xf numFmtId="0" fontId="29" fillId="0" borderId="9"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top" wrapText="1"/>
    </xf>
    <xf numFmtId="0" fontId="1" fillId="0" borderId="9"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5" fillId="0" borderId="9" xfId="0" applyFont="1" applyBorder="1" applyAlignment="1">
      <alignment horizontal="right" vertical="center"/>
    </xf>
    <xf numFmtId="0" fontId="34" fillId="0" borderId="0" xfId="0" applyFont="1" applyBorder="1" applyAlignment="1">
      <alignment horizontal="center" vertical="top"/>
    </xf>
    <xf numFmtId="0" fontId="34" fillId="0" borderId="0" xfId="0" applyFont="1" applyBorder="1" applyAlignment="1">
      <alignment vertical="top"/>
    </xf>
    <xf numFmtId="0" fontId="33" fillId="0" borderId="0" xfId="0" applyFont="1"/>
    <xf numFmtId="0" fontId="35" fillId="0" borderId="1" xfId="0" applyFont="1" applyBorder="1" applyAlignment="1">
      <alignment horizontal="left" vertical="top" wrapText="1"/>
    </xf>
    <xf numFmtId="0" fontId="35" fillId="0" borderId="0" xfId="0" applyFont="1" applyBorder="1" applyAlignment="1">
      <alignment vertical="top" wrapText="1"/>
    </xf>
    <xf numFmtId="0" fontId="36" fillId="2" borderId="1" xfId="0" applyFont="1" applyFill="1" applyBorder="1" applyAlignment="1">
      <alignment horizontal="center" vertical="top" wrapText="1"/>
    </xf>
    <xf numFmtId="0" fontId="36" fillId="2" borderId="1" xfId="0" applyFont="1" applyFill="1" applyBorder="1" applyAlignment="1">
      <alignment horizontal="center" vertical="center" wrapText="1"/>
    </xf>
    <xf numFmtId="0" fontId="33" fillId="2" borderId="0" xfId="0" applyFont="1" applyFill="1"/>
    <xf numFmtId="0" fontId="37" fillId="2" borderId="1" xfId="0" applyFont="1" applyFill="1" applyBorder="1" applyAlignment="1">
      <alignment horizontal="center" vertical="center" wrapText="1"/>
    </xf>
    <xf numFmtId="0" fontId="38" fillId="2" borderId="1" xfId="0" applyFont="1" applyFill="1" applyBorder="1" applyAlignment="1">
      <alignment horizontal="justify" vertical="top" wrapText="1"/>
    </xf>
    <xf numFmtId="2" fontId="38" fillId="2"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8" fillId="3" borderId="1" xfId="0" applyFont="1" applyFill="1" applyBorder="1" applyAlignment="1">
      <alignment horizontal="center" vertical="center" wrapText="1"/>
    </xf>
    <xf numFmtId="0" fontId="42" fillId="0" borderId="0" xfId="0" applyFont="1"/>
    <xf numFmtId="0" fontId="38" fillId="0" borderId="1" xfId="0" applyFont="1" applyBorder="1" applyAlignment="1">
      <alignment horizontal="center" wrapText="1"/>
    </xf>
    <xf numFmtId="0" fontId="38" fillId="0" borderId="1" xfId="0" applyFont="1" applyBorder="1" applyAlignment="1">
      <alignment wrapText="1"/>
    </xf>
    <xf numFmtId="0" fontId="33" fillId="0" borderId="1" xfId="0" applyFont="1" applyBorder="1" applyAlignment="1">
      <alignment horizontal="center"/>
    </xf>
    <xf numFmtId="0" fontId="43" fillId="0" borderId="1" xfId="0" applyFont="1" applyBorder="1" applyAlignment="1">
      <alignment horizontal="right"/>
    </xf>
    <xf numFmtId="0" fontId="33" fillId="0" borderId="0" xfId="0" applyFont="1" applyAlignment="1">
      <alignment horizontal="center"/>
    </xf>
    <xf numFmtId="0" fontId="32" fillId="0" borderId="0" xfId="0" applyFont="1" applyBorder="1" applyAlignment="1">
      <alignment horizontal="center" vertical="center" wrapText="1"/>
    </xf>
    <xf numFmtId="0" fontId="33"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3"/>
  <sheetViews>
    <sheetView topLeftCell="A13" workbookViewId="0">
      <selection activeCell="B6" sqref="B6"/>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122" t="s">
        <v>0</v>
      </c>
      <c r="B1" s="123"/>
      <c r="C1" s="123"/>
      <c r="D1" s="123"/>
      <c r="E1" s="123"/>
      <c r="F1" s="123"/>
      <c r="G1" s="123"/>
      <c r="H1" s="123"/>
      <c r="I1" s="123"/>
      <c r="J1" s="123"/>
      <c r="K1" s="23"/>
      <c r="L1" s="23"/>
    </row>
    <row r="2" spans="1:12" ht="18.75">
      <c r="A2" s="124" t="s">
        <v>1</v>
      </c>
      <c r="B2" s="125"/>
      <c r="C2" s="125"/>
      <c r="D2" s="125"/>
      <c r="E2" s="125"/>
      <c r="F2" s="125"/>
      <c r="G2" s="125"/>
      <c r="H2" s="125"/>
      <c r="I2" s="125"/>
      <c r="J2" s="125"/>
      <c r="K2" s="23"/>
      <c r="L2" s="23"/>
    </row>
    <row r="3" spans="1:12" ht="29.25" customHeight="1">
      <c r="A3" s="126" t="s">
        <v>142</v>
      </c>
      <c r="B3" s="126"/>
      <c r="C3" s="126"/>
      <c r="D3" s="126"/>
      <c r="E3" s="126"/>
      <c r="F3" s="126"/>
      <c r="G3" s="126"/>
      <c r="H3" s="126"/>
      <c r="I3" s="126"/>
      <c r="J3" s="126"/>
      <c r="K3" s="24"/>
      <c r="L3" s="24"/>
    </row>
    <row r="4" spans="1:12">
      <c r="A4" s="45" t="s">
        <v>3</v>
      </c>
      <c r="B4" s="45" t="s">
        <v>4</v>
      </c>
      <c r="C4" s="45" t="s">
        <v>5</v>
      </c>
      <c r="D4" s="45"/>
      <c r="E4" s="45">
        <v>1</v>
      </c>
      <c r="F4" s="45">
        <v>2</v>
      </c>
      <c r="G4" s="45" t="s">
        <v>95</v>
      </c>
      <c r="H4" s="45" t="s">
        <v>6</v>
      </c>
      <c r="I4" s="45" t="s">
        <v>7</v>
      </c>
      <c r="J4" s="45" t="s">
        <v>8</v>
      </c>
    </row>
    <row r="5" spans="1:12" ht="25.5">
      <c r="A5" s="1">
        <v>1</v>
      </c>
      <c r="B5" s="69" t="s">
        <v>9</v>
      </c>
      <c r="C5" s="4">
        <v>5</v>
      </c>
      <c r="D5" s="4">
        <v>4</v>
      </c>
      <c r="E5" s="4">
        <v>5</v>
      </c>
      <c r="F5" s="4">
        <v>2</v>
      </c>
      <c r="G5" s="4">
        <v>3</v>
      </c>
      <c r="H5" s="42" t="s">
        <v>10</v>
      </c>
      <c r="I5" s="42">
        <v>243.77</v>
      </c>
      <c r="J5" s="4">
        <f>I5*G5</f>
        <v>731.31000000000006</v>
      </c>
    </row>
    <row r="6" spans="1:12" ht="114.75">
      <c r="A6" s="6" t="s">
        <v>11</v>
      </c>
      <c r="B6" s="19" t="s">
        <v>71</v>
      </c>
      <c r="C6" s="4">
        <v>34.159999999999997</v>
      </c>
      <c r="D6" s="4">
        <v>29.31</v>
      </c>
      <c r="E6" s="4">
        <v>9.07</v>
      </c>
      <c r="F6" s="4">
        <v>5.75</v>
      </c>
      <c r="G6" s="4">
        <v>16.57</v>
      </c>
      <c r="H6" s="8" t="s">
        <v>13</v>
      </c>
      <c r="I6" s="8">
        <v>112.53</v>
      </c>
      <c r="J6" s="4">
        <f t="shared" ref="J6:J19" si="0">I6*G6</f>
        <v>1864.6221</v>
      </c>
    </row>
    <row r="7" spans="1:12" ht="89.25">
      <c r="A7" s="6" t="s">
        <v>14</v>
      </c>
      <c r="B7" s="47" t="s">
        <v>15</v>
      </c>
      <c r="C7" s="4">
        <v>12.75</v>
      </c>
      <c r="D7" s="4">
        <v>10.63</v>
      </c>
      <c r="E7" s="4">
        <v>0.56999999999999995</v>
      </c>
      <c r="F7" s="4">
        <v>0.46</v>
      </c>
      <c r="G7" s="4">
        <v>1.38</v>
      </c>
      <c r="H7" s="8" t="s">
        <v>13</v>
      </c>
      <c r="I7" s="8">
        <v>228.47</v>
      </c>
      <c r="J7" s="4">
        <f t="shared" si="0"/>
        <v>315.28859999999997</v>
      </c>
    </row>
    <row r="8" spans="1:12" ht="63.75">
      <c r="A8" s="6" t="s">
        <v>17</v>
      </c>
      <c r="B8" s="19" t="s">
        <v>73</v>
      </c>
      <c r="C8" s="4">
        <v>21.42</v>
      </c>
      <c r="D8" s="4">
        <v>17.850000000000001</v>
      </c>
      <c r="E8" s="4">
        <v>0.96</v>
      </c>
      <c r="F8" s="4">
        <v>0.77</v>
      </c>
      <c r="G8" s="4">
        <v>2.3199999999999998</v>
      </c>
      <c r="H8" s="8" t="s">
        <v>13</v>
      </c>
      <c r="I8" s="8">
        <v>1191.77</v>
      </c>
      <c r="J8" s="4">
        <f t="shared" si="0"/>
        <v>2764.9063999999998</v>
      </c>
    </row>
    <row r="9" spans="1:12" ht="102">
      <c r="A9" s="6" t="s">
        <v>20</v>
      </c>
      <c r="B9" s="19" t="s">
        <v>21</v>
      </c>
      <c r="C9" s="4"/>
      <c r="D9" s="4">
        <v>15</v>
      </c>
      <c r="E9" s="4">
        <v>3.9</v>
      </c>
      <c r="F9" s="4">
        <v>2.7</v>
      </c>
      <c r="G9" s="4">
        <v>7.02</v>
      </c>
      <c r="H9" s="8" t="s">
        <v>13</v>
      </c>
      <c r="I9" s="8">
        <v>5913.66</v>
      </c>
      <c r="J9" s="4">
        <f t="shared" si="0"/>
        <v>41513.893199999999</v>
      </c>
    </row>
    <row r="10" spans="1:12" ht="89.25">
      <c r="A10" s="6" t="s">
        <v>22</v>
      </c>
      <c r="B10" s="19" t="s">
        <v>118</v>
      </c>
      <c r="C10" s="4"/>
      <c r="D10" s="4"/>
      <c r="E10" s="4"/>
      <c r="F10" s="4"/>
      <c r="G10" s="4">
        <v>6.63</v>
      </c>
      <c r="H10" s="8" t="s">
        <v>13</v>
      </c>
      <c r="I10" s="8">
        <v>2788.17</v>
      </c>
      <c r="J10" s="4">
        <f t="shared" si="0"/>
        <v>18485.5671</v>
      </c>
    </row>
    <row r="11" spans="1:12" ht="63.75">
      <c r="A11" s="9" t="s">
        <v>130</v>
      </c>
      <c r="B11" s="19" t="s">
        <v>25</v>
      </c>
      <c r="C11" s="4">
        <v>91.15</v>
      </c>
      <c r="D11" s="8" t="s">
        <v>106</v>
      </c>
      <c r="E11" s="8">
        <v>259.29000000000002</v>
      </c>
      <c r="F11" s="4">
        <f t="shared" ref="F11" si="1">E11*C11</f>
        <v>23634.283500000005</v>
      </c>
      <c r="G11" s="4">
        <v>26.56</v>
      </c>
      <c r="H11" s="8" t="s">
        <v>106</v>
      </c>
      <c r="I11" s="8">
        <v>259.29000000000002</v>
      </c>
      <c r="J11" s="4">
        <f t="shared" si="0"/>
        <v>6886.7424000000001</v>
      </c>
    </row>
    <row r="12" spans="1:12" ht="89.25">
      <c r="A12" s="9" t="s">
        <v>26</v>
      </c>
      <c r="B12" s="19" t="s">
        <v>143</v>
      </c>
      <c r="C12" s="4"/>
      <c r="D12" s="4">
        <v>21.25</v>
      </c>
      <c r="E12" s="4">
        <v>1.52</v>
      </c>
      <c r="F12" s="4">
        <v>1.22</v>
      </c>
      <c r="G12" s="4">
        <v>3.98</v>
      </c>
      <c r="H12" s="8" t="s">
        <v>13</v>
      </c>
      <c r="I12" s="8">
        <v>6219.21</v>
      </c>
      <c r="J12" s="4">
        <f t="shared" si="0"/>
        <v>24752.4558</v>
      </c>
    </row>
    <row r="13" spans="1:12" ht="89.25">
      <c r="A13" s="9" t="s">
        <v>144</v>
      </c>
      <c r="B13" s="19" t="s">
        <v>30</v>
      </c>
      <c r="C13" s="4"/>
      <c r="D13" s="4">
        <v>2.25</v>
      </c>
      <c r="E13" s="4">
        <v>0.56999999999999995</v>
      </c>
      <c r="F13" s="4">
        <v>0.42</v>
      </c>
      <c r="G13" s="4">
        <v>0.53500000000000003</v>
      </c>
      <c r="H13" s="8" t="s">
        <v>31</v>
      </c>
      <c r="I13" s="8">
        <v>53433.91</v>
      </c>
      <c r="J13" s="4">
        <f t="shared" si="0"/>
        <v>28587.141850000004</v>
      </c>
    </row>
    <row r="14" spans="1:12" ht="18.75">
      <c r="A14" s="6">
        <v>10</v>
      </c>
      <c r="B14" s="66" t="s">
        <v>110</v>
      </c>
      <c r="C14" s="4"/>
      <c r="D14" s="4"/>
      <c r="E14" s="4"/>
      <c r="F14" s="4"/>
      <c r="G14" s="4"/>
      <c r="H14" s="8"/>
      <c r="I14" s="8"/>
      <c r="J14" s="4"/>
    </row>
    <row r="15" spans="1:12" ht="15.75" customHeight="1">
      <c r="A15" s="6" t="s">
        <v>33</v>
      </c>
      <c r="B15" s="19" t="s">
        <v>111</v>
      </c>
      <c r="C15" s="4">
        <v>12.75</v>
      </c>
      <c r="D15" s="4">
        <v>10.63</v>
      </c>
      <c r="E15" s="4">
        <v>0.56999999999999995</v>
      </c>
      <c r="F15" s="4">
        <v>0.46</v>
      </c>
      <c r="G15" s="4">
        <v>1.38</v>
      </c>
      <c r="H15" s="8" t="s">
        <v>13</v>
      </c>
      <c r="I15" s="8">
        <v>431.75</v>
      </c>
      <c r="J15" s="4">
        <f t="shared" si="0"/>
        <v>595.81499999999994</v>
      </c>
    </row>
    <row r="16" spans="1:12" ht="15.75" customHeight="1">
      <c r="A16" s="6" t="s">
        <v>80</v>
      </c>
      <c r="B16" s="19" t="s">
        <v>34</v>
      </c>
      <c r="C16" s="4">
        <v>29.16</v>
      </c>
      <c r="D16" s="4">
        <v>33.58</v>
      </c>
      <c r="E16" s="4">
        <v>2.3199999999999998</v>
      </c>
      <c r="F16" s="4">
        <v>1.7</v>
      </c>
      <c r="G16" s="4">
        <v>8.33</v>
      </c>
      <c r="H16" s="8" t="s">
        <v>13</v>
      </c>
      <c r="I16" s="8">
        <v>710.13</v>
      </c>
      <c r="J16" s="4">
        <f t="shared" si="0"/>
        <v>5915.3828999999996</v>
      </c>
    </row>
    <row r="17" spans="1:10" ht="15.75" customHeight="1">
      <c r="A17" s="6" t="s">
        <v>35</v>
      </c>
      <c r="B17" s="19" t="s">
        <v>112</v>
      </c>
      <c r="C17" s="4">
        <v>21.42</v>
      </c>
      <c r="D17" s="4">
        <v>56.1</v>
      </c>
      <c r="E17" s="4">
        <v>1</v>
      </c>
      <c r="F17" s="4">
        <v>0.8</v>
      </c>
      <c r="G17" s="4">
        <v>8.9499999999999993</v>
      </c>
      <c r="H17" s="8" t="s">
        <v>13</v>
      </c>
      <c r="I17" s="8">
        <v>664.32</v>
      </c>
      <c r="J17" s="4">
        <f t="shared" si="0"/>
        <v>5945.6639999999998</v>
      </c>
    </row>
    <row r="18" spans="1:10" ht="15.75">
      <c r="A18" s="6" t="s">
        <v>37</v>
      </c>
      <c r="B18" s="19" t="s">
        <v>38</v>
      </c>
      <c r="C18" s="4">
        <v>58.32</v>
      </c>
      <c r="D18" s="4">
        <v>31.72</v>
      </c>
      <c r="E18" s="4">
        <v>4.6399999999999997</v>
      </c>
      <c r="F18" s="4">
        <v>3.4</v>
      </c>
      <c r="G18" s="4">
        <v>9.75</v>
      </c>
      <c r="H18" s="8" t="s">
        <v>13</v>
      </c>
      <c r="I18" s="8">
        <v>391.29</v>
      </c>
      <c r="J18" s="4">
        <f t="shared" si="0"/>
        <v>3815.0775000000003</v>
      </c>
    </row>
    <row r="19" spans="1:10" ht="15.75">
      <c r="A19" s="6" t="s">
        <v>39</v>
      </c>
      <c r="B19" s="19" t="s">
        <v>85</v>
      </c>
      <c r="C19" s="4">
        <v>34.159999999999997</v>
      </c>
      <c r="D19" s="4">
        <v>46.3</v>
      </c>
      <c r="E19" s="4">
        <v>9.07</v>
      </c>
      <c r="F19" s="4">
        <v>5.75</v>
      </c>
      <c r="G19" s="4">
        <v>16.57</v>
      </c>
      <c r="H19" s="8" t="s">
        <v>13</v>
      </c>
      <c r="I19" s="8">
        <v>167.71</v>
      </c>
      <c r="J19" s="4">
        <f t="shared" si="0"/>
        <v>2778.9547000000002</v>
      </c>
    </row>
    <row r="20" spans="1:10">
      <c r="A20" s="67"/>
      <c r="B20" s="127"/>
      <c r="C20" s="127"/>
      <c r="D20" s="127"/>
      <c r="E20" s="127"/>
      <c r="F20" s="127"/>
      <c r="G20" s="127"/>
      <c r="H20" s="127"/>
      <c r="I20" s="127"/>
      <c r="J20" s="21">
        <f>SUM(J5:J19)</f>
        <v>144952.82154999999</v>
      </c>
    </row>
    <row r="21" spans="1:10">
      <c r="A21" s="52"/>
      <c r="B21" s="68"/>
      <c r="C21" s="68"/>
      <c r="D21" s="68"/>
      <c r="E21" s="68"/>
      <c r="F21" s="68"/>
      <c r="G21" s="68"/>
      <c r="H21" s="68"/>
      <c r="I21" s="68"/>
      <c r="J21" s="40"/>
    </row>
    <row r="22" spans="1:10">
      <c r="A22" s="52"/>
      <c r="B22" s="68"/>
      <c r="C22" s="68"/>
      <c r="D22" s="68"/>
      <c r="E22" s="68"/>
      <c r="F22" s="68"/>
      <c r="G22" s="68"/>
      <c r="H22" s="68"/>
      <c r="I22" s="68"/>
      <c r="J22" s="40"/>
    </row>
    <row r="23" spans="1:10" ht="50.25" customHeight="1">
      <c r="B23" s="128" t="s">
        <v>145</v>
      </c>
      <c r="C23" s="128"/>
      <c r="D23" s="128"/>
      <c r="E23" s="128"/>
      <c r="F23" s="128"/>
      <c r="G23" s="128"/>
      <c r="H23" s="128"/>
      <c r="I23" s="128"/>
      <c r="J23" s="128"/>
    </row>
  </sheetData>
  <mergeCells count="5">
    <mergeCell ref="A1:J1"/>
    <mergeCell ref="A2:J2"/>
    <mergeCell ref="A3:J3"/>
    <mergeCell ref="B20:I20"/>
    <mergeCell ref="B23:J23"/>
  </mergeCells>
  <pageMargins left="0.18" right="0.28000000000000003" top="0.45" bottom="0.41" header="0.3" footer="0.28999999999999998"/>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H22"/>
  <sheetViews>
    <sheetView topLeftCell="A4" workbookViewId="0">
      <selection activeCell="G23" sqref="G2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8" ht="21">
      <c r="A1" s="130" t="s">
        <v>0</v>
      </c>
      <c r="B1" s="130"/>
      <c r="C1" s="130"/>
      <c r="D1" s="130"/>
      <c r="E1" s="130"/>
      <c r="F1" s="130"/>
      <c r="G1" s="43"/>
      <c r="H1" s="43"/>
    </row>
    <row r="2" spans="1:8" ht="18.75">
      <c r="A2" s="130" t="s">
        <v>1</v>
      </c>
      <c r="B2" s="130"/>
      <c r="C2" s="130"/>
      <c r="D2" s="130"/>
      <c r="E2" s="130"/>
      <c r="F2" s="130"/>
      <c r="G2" s="23"/>
      <c r="H2" s="23"/>
    </row>
    <row r="3" spans="1:8" ht="33" customHeight="1">
      <c r="A3" s="131" t="s">
        <v>87</v>
      </c>
      <c r="B3" s="131"/>
      <c r="C3" s="131"/>
      <c r="D3" s="131"/>
      <c r="E3" s="131"/>
      <c r="F3" s="131"/>
      <c r="G3" s="44"/>
    </row>
    <row r="4" spans="1:8">
      <c r="A4" s="45"/>
      <c r="B4" s="45" t="s">
        <v>4</v>
      </c>
      <c r="C4" s="46" t="s">
        <v>5</v>
      </c>
      <c r="D4" s="46" t="s">
        <v>68</v>
      </c>
      <c r="E4" s="46" t="s">
        <v>69</v>
      </c>
      <c r="F4" s="46" t="s">
        <v>70</v>
      </c>
    </row>
    <row r="5" spans="1:8" ht="127.5">
      <c r="A5" s="6" t="s">
        <v>46</v>
      </c>
      <c r="B5" s="19" t="s">
        <v>71</v>
      </c>
      <c r="C5" s="8">
        <v>3.11</v>
      </c>
      <c r="D5" s="8" t="s">
        <v>13</v>
      </c>
      <c r="E5" s="8">
        <v>112.53</v>
      </c>
      <c r="F5" s="8">
        <f>E5*C5</f>
        <v>349.9683</v>
      </c>
    </row>
    <row r="6" spans="1:8" ht="102">
      <c r="A6" s="6" t="s">
        <v>47</v>
      </c>
      <c r="B6" s="47" t="s">
        <v>15</v>
      </c>
      <c r="C6" s="4">
        <v>3.11</v>
      </c>
      <c r="D6" s="8" t="s">
        <v>13</v>
      </c>
      <c r="E6" s="8">
        <v>228.47</v>
      </c>
      <c r="F6" s="8">
        <f>E6*C6</f>
        <v>710.54169999999999</v>
      </c>
    </row>
    <row r="7" spans="1:8" ht="76.5">
      <c r="A7" s="6" t="s">
        <v>72</v>
      </c>
      <c r="B7" s="19" t="s">
        <v>73</v>
      </c>
      <c r="C7" s="8">
        <v>23.55</v>
      </c>
      <c r="D7" s="8" t="s">
        <v>13</v>
      </c>
      <c r="E7" s="8">
        <v>1191.77</v>
      </c>
      <c r="F7" s="8">
        <f t="shared" ref="F7:F16" si="0">E7*C7</f>
        <v>28066.183499999999</v>
      </c>
    </row>
    <row r="8" spans="1:8" ht="114" customHeight="1">
      <c r="A8" s="6" t="s">
        <v>74</v>
      </c>
      <c r="B8" s="19" t="s">
        <v>75</v>
      </c>
      <c r="C8" s="8">
        <v>14.02</v>
      </c>
      <c r="D8" s="8" t="s">
        <v>13</v>
      </c>
      <c r="E8" s="8">
        <v>6543.32</v>
      </c>
      <c r="F8" s="8">
        <f t="shared" si="0"/>
        <v>91737.346399999995</v>
      </c>
    </row>
    <row r="9" spans="1:8" ht="114" customHeight="1">
      <c r="A9" s="6" t="s">
        <v>76</v>
      </c>
      <c r="B9" s="19" t="s">
        <v>77</v>
      </c>
      <c r="C9" s="8">
        <v>1.56</v>
      </c>
      <c r="D9" s="8" t="s">
        <v>28</v>
      </c>
      <c r="E9" s="8">
        <v>223.97</v>
      </c>
      <c r="F9" s="4">
        <f>E9*C9</f>
        <v>349.39320000000004</v>
      </c>
    </row>
    <row r="10" spans="1:8">
      <c r="A10" s="6">
        <v>6</v>
      </c>
      <c r="B10" s="48" t="s">
        <v>78</v>
      </c>
      <c r="C10" s="8"/>
      <c r="D10" s="8"/>
      <c r="E10" s="8"/>
      <c r="F10" s="8"/>
    </row>
    <row r="11" spans="1:8" ht="15.75">
      <c r="A11" s="6" t="s">
        <v>33</v>
      </c>
      <c r="B11" s="19" t="s">
        <v>79</v>
      </c>
      <c r="C11" s="8">
        <v>6.03</v>
      </c>
      <c r="D11" s="8" t="s">
        <v>13</v>
      </c>
      <c r="E11" s="8">
        <v>710.14</v>
      </c>
      <c r="F11" s="8">
        <f t="shared" si="0"/>
        <v>4282.1441999999997</v>
      </c>
    </row>
    <row r="12" spans="1:8" ht="15.75">
      <c r="A12" s="6" t="s">
        <v>80</v>
      </c>
      <c r="B12" s="19" t="s">
        <v>81</v>
      </c>
      <c r="C12" s="8">
        <v>3.11</v>
      </c>
      <c r="D12" s="8" t="s">
        <v>13</v>
      </c>
      <c r="E12" s="8">
        <v>431.74</v>
      </c>
      <c r="F12" s="8">
        <f t="shared" si="0"/>
        <v>1342.7113999999999</v>
      </c>
    </row>
    <row r="13" spans="1:8" ht="15.75">
      <c r="A13" s="6" t="s">
        <v>35</v>
      </c>
      <c r="B13" s="19" t="s">
        <v>82</v>
      </c>
      <c r="C13" s="8">
        <v>23.55</v>
      </c>
      <c r="D13" s="8" t="s">
        <v>13</v>
      </c>
      <c r="E13" s="8">
        <v>664.32</v>
      </c>
      <c r="F13" s="8">
        <f t="shared" si="0"/>
        <v>15644.736000000001</v>
      </c>
    </row>
    <row r="14" spans="1:8" ht="17.25" customHeight="1">
      <c r="A14" s="6" t="s">
        <v>37</v>
      </c>
      <c r="B14" s="19" t="s">
        <v>83</v>
      </c>
      <c r="C14" s="8">
        <v>12.05</v>
      </c>
      <c r="D14" s="8" t="s">
        <v>13</v>
      </c>
      <c r="E14" s="8">
        <v>391.28</v>
      </c>
      <c r="F14" s="8">
        <f t="shared" si="0"/>
        <v>4714.924</v>
      </c>
    </row>
    <row r="15" spans="1:8" ht="17.25" customHeight="1">
      <c r="A15" s="6" t="s">
        <v>39</v>
      </c>
      <c r="B15" s="19" t="s">
        <v>84</v>
      </c>
      <c r="C15" s="8">
        <v>1.56</v>
      </c>
      <c r="D15" s="8" t="s">
        <v>13</v>
      </c>
      <c r="E15" s="8">
        <v>382.29</v>
      </c>
      <c r="F15" s="8">
        <f t="shared" si="0"/>
        <v>596.37240000000008</v>
      </c>
    </row>
    <row r="16" spans="1:8" ht="17.25" customHeight="1">
      <c r="A16" s="6" t="s">
        <v>41</v>
      </c>
      <c r="B16" s="19" t="s">
        <v>85</v>
      </c>
      <c r="C16" s="8">
        <v>3.11</v>
      </c>
      <c r="D16" s="8" t="s">
        <v>13</v>
      </c>
      <c r="E16" s="8">
        <v>167.7</v>
      </c>
      <c r="F16" s="8">
        <f t="shared" si="0"/>
        <v>521.54699999999991</v>
      </c>
    </row>
    <row r="17" spans="1:6" ht="17.25" customHeight="1">
      <c r="A17" s="118"/>
      <c r="B17" s="119"/>
      <c r="C17" s="120"/>
      <c r="D17" s="120"/>
      <c r="E17" s="120"/>
      <c r="F17" s="121">
        <f>SUM(F5:F16)</f>
        <v>148315.86809999996</v>
      </c>
    </row>
    <row r="18" spans="1:6" ht="62.25" customHeight="1">
      <c r="B18" s="128" t="s">
        <v>86</v>
      </c>
      <c r="C18" s="128"/>
      <c r="D18" s="128"/>
      <c r="E18" s="128"/>
      <c r="F18" s="128"/>
    </row>
    <row r="19" spans="1:6">
      <c r="E19" s="28"/>
    </row>
    <row r="22" spans="1:6" ht="15.75" customHeight="1"/>
  </sheetData>
  <mergeCells count="4">
    <mergeCell ref="A1:F1"/>
    <mergeCell ref="A2:F2"/>
    <mergeCell ref="A3:F3"/>
    <mergeCell ref="B18:F18"/>
  </mergeCells>
  <pageMargins left="0.24" right="0.15" top="0.28000000000000003" bottom="0.31" header="0.3" footer="0.16"/>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H19"/>
  <sheetViews>
    <sheetView workbookViewId="0">
      <selection activeCell="F16" sqref="F16"/>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75" customHeight="1">
      <c r="A3" s="126" t="s">
        <v>294</v>
      </c>
      <c r="B3" s="126"/>
      <c r="C3" s="126"/>
      <c r="D3" s="126"/>
      <c r="E3" s="126"/>
      <c r="F3" s="126"/>
      <c r="G3" s="24"/>
      <c r="H3" s="24"/>
    </row>
    <row r="4" spans="1:8">
      <c r="A4" s="45" t="s">
        <v>3</v>
      </c>
      <c r="B4" s="45" t="s">
        <v>4</v>
      </c>
      <c r="C4" s="45" t="s">
        <v>5</v>
      </c>
      <c r="D4" s="45" t="s">
        <v>6</v>
      </c>
      <c r="E4" s="45" t="s">
        <v>7</v>
      </c>
      <c r="F4" s="45" t="s">
        <v>8</v>
      </c>
    </row>
    <row r="5" spans="1:8" ht="25.5">
      <c r="A5" s="1">
        <v>1</v>
      </c>
      <c r="B5" s="69" t="s">
        <v>9</v>
      </c>
      <c r="C5" s="4">
        <v>5</v>
      </c>
      <c r="D5" s="42" t="s">
        <v>10</v>
      </c>
      <c r="E5" s="42">
        <v>243.77</v>
      </c>
      <c r="F5" s="4">
        <f>C5*E5</f>
        <v>1218.8500000000001</v>
      </c>
    </row>
    <row r="6" spans="1:8" ht="114.75">
      <c r="A6" s="6" t="s">
        <v>11</v>
      </c>
      <c r="B6" s="19" t="s">
        <v>71</v>
      </c>
      <c r="C6" s="4">
        <v>11.96</v>
      </c>
      <c r="D6" s="8" t="s">
        <v>13</v>
      </c>
      <c r="E6" s="8">
        <v>112.53</v>
      </c>
      <c r="F6" s="4">
        <f t="shared" ref="F6:F15" si="0">C6*E6</f>
        <v>1345.8588000000002</v>
      </c>
    </row>
    <row r="7" spans="1:8" ht="73.5" customHeight="1">
      <c r="A7" s="9" t="s">
        <v>56</v>
      </c>
      <c r="B7" s="109" t="s">
        <v>15</v>
      </c>
      <c r="C7" s="61">
        <v>4.47</v>
      </c>
      <c r="D7" s="61" t="s">
        <v>16</v>
      </c>
      <c r="E7" s="61">
        <v>228.47</v>
      </c>
      <c r="F7" s="4">
        <f t="shared" si="0"/>
        <v>1021.2609</v>
      </c>
    </row>
    <row r="8" spans="1:8" ht="53.25" customHeight="1">
      <c r="A8" s="110" t="s">
        <v>57</v>
      </c>
      <c r="B8" s="109" t="s">
        <v>73</v>
      </c>
      <c r="C8" s="61">
        <v>7.5</v>
      </c>
      <c r="D8" s="61" t="s">
        <v>16</v>
      </c>
      <c r="E8" s="61">
        <v>1191.77</v>
      </c>
      <c r="F8" s="4">
        <f t="shared" si="0"/>
        <v>8938.2749999999996</v>
      </c>
    </row>
    <row r="9" spans="1:8" ht="86.25" customHeight="1">
      <c r="A9" s="58" t="s">
        <v>117</v>
      </c>
      <c r="B9" s="59" t="s">
        <v>75</v>
      </c>
      <c r="C9" s="60">
        <v>8.9</v>
      </c>
      <c r="D9" s="61" t="s">
        <v>16</v>
      </c>
      <c r="E9" s="61">
        <v>6543.32</v>
      </c>
      <c r="F9" s="4">
        <f t="shared" si="0"/>
        <v>58235.548000000003</v>
      </c>
    </row>
    <row r="10" spans="1:8" s="26" customFormat="1" ht="15" customHeight="1">
      <c r="A10" s="99">
        <v>6</v>
      </c>
      <c r="B10" s="100" t="s">
        <v>32</v>
      </c>
      <c r="C10" s="100"/>
      <c r="D10" s="100"/>
      <c r="E10" s="100"/>
      <c r="F10" s="4">
        <f t="shared" si="0"/>
        <v>0</v>
      </c>
    </row>
    <row r="11" spans="1:8" s="26" customFormat="1" ht="15" customHeight="1">
      <c r="A11" s="6" t="s">
        <v>33</v>
      </c>
      <c r="B11" s="19" t="s">
        <v>34</v>
      </c>
      <c r="C11" s="4">
        <v>3.84</v>
      </c>
      <c r="D11" s="8" t="s">
        <v>13</v>
      </c>
      <c r="E11" s="4">
        <v>788.13</v>
      </c>
      <c r="F11" s="4">
        <f t="shared" si="0"/>
        <v>3026.4191999999998</v>
      </c>
    </row>
    <row r="12" spans="1:8" ht="15.75" customHeight="1">
      <c r="A12" s="6" t="s">
        <v>37</v>
      </c>
      <c r="B12" s="19" t="s">
        <v>36</v>
      </c>
      <c r="C12" s="4">
        <v>4.47</v>
      </c>
      <c r="D12" s="8" t="s">
        <v>13</v>
      </c>
      <c r="E12" s="8">
        <v>364.32</v>
      </c>
      <c r="F12" s="4">
        <f t="shared" si="0"/>
        <v>1628.5103999999999</v>
      </c>
    </row>
    <row r="13" spans="1:8" ht="15.75">
      <c r="A13" s="6" t="s">
        <v>35</v>
      </c>
      <c r="B13" s="19" t="s">
        <v>53</v>
      </c>
      <c r="C13" s="4">
        <v>7.5</v>
      </c>
      <c r="D13" s="8" t="s">
        <v>13</v>
      </c>
      <c r="E13" s="8">
        <v>756.83</v>
      </c>
      <c r="F13" s="4">
        <f t="shared" si="0"/>
        <v>5676.2250000000004</v>
      </c>
    </row>
    <row r="14" spans="1:8" ht="15.75">
      <c r="A14" s="6" t="s">
        <v>39</v>
      </c>
      <c r="B14" s="19" t="s">
        <v>38</v>
      </c>
      <c r="C14" s="4">
        <v>7.68</v>
      </c>
      <c r="D14" s="8" t="s">
        <v>13</v>
      </c>
      <c r="E14" s="8">
        <v>482.26</v>
      </c>
      <c r="F14" s="4">
        <f t="shared" si="0"/>
        <v>3703.7567999999997</v>
      </c>
    </row>
    <row r="15" spans="1:8" ht="15.75">
      <c r="A15" s="6" t="s">
        <v>41</v>
      </c>
      <c r="B15" s="19" t="s">
        <v>42</v>
      </c>
      <c r="C15" s="4">
        <v>11.96</v>
      </c>
      <c r="D15" s="8" t="s">
        <v>13</v>
      </c>
      <c r="E15" s="8">
        <v>167.71</v>
      </c>
      <c r="F15" s="4">
        <f t="shared" si="0"/>
        <v>2005.8116000000002</v>
      </c>
    </row>
    <row r="16" spans="1:8">
      <c r="A16" s="77"/>
      <c r="B16" s="129" t="s">
        <v>43</v>
      </c>
      <c r="C16" s="129"/>
      <c r="D16" s="129"/>
      <c r="E16" s="129"/>
      <c r="F16" s="21">
        <f>SUM(F5:F15)</f>
        <v>86800.515700000018</v>
      </c>
    </row>
    <row r="19" spans="2:6" ht="50.25" customHeight="1">
      <c r="B19" s="128" t="s">
        <v>44</v>
      </c>
      <c r="C19" s="128"/>
      <c r="D19" s="128"/>
      <c r="E19" s="128"/>
      <c r="F19" s="128"/>
    </row>
  </sheetData>
  <mergeCells count="5">
    <mergeCell ref="A1:F1"/>
    <mergeCell ref="A2:F2"/>
    <mergeCell ref="A3:F3"/>
    <mergeCell ref="B16:E16"/>
    <mergeCell ref="B19:F19"/>
  </mergeCells>
  <pageMargins left="0.24" right="0.1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H18"/>
  <sheetViews>
    <sheetView workbookViewId="0">
      <selection activeCell="A3" sqref="A3:F3"/>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20.25" customHeight="1">
      <c r="A3" s="126" t="s">
        <v>277</v>
      </c>
      <c r="B3" s="126"/>
      <c r="C3" s="126"/>
      <c r="D3" s="126"/>
      <c r="E3" s="126"/>
      <c r="F3" s="126"/>
      <c r="G3" s="24"/>
      <c r="H3" s="24"/>
    </row>
    <row r="4" spans="1:8">
      <c r="A4" s="45" t="s">
        <v>3</v>
      </c>
      <c r="B4" s="45" t="s">
        <v>4</v>
      </c>
      <c r="C4" s="45" t="s">
        <v>5</v>
      </c>
      <c r="D4" s="45" t="s">
        <v>6</v>
      </c>
      <c r="E4" s="45" t="s">
        <v>7</v>
      </c>
      <c r="F4" s="45" t="s">
        <v>8</v>
      </c>
    </row>
    <row r="5" spans="1:8" ht="25.5">
      <c r="A5" s="1">
        <v>1</v>
      </c>
      <c r="B5" s="69" t="s">
        <v>9</v>
      </c>
      <c r="C5" s="4">
        <v>5</v>
      </c>
      <c r="D5" s="42" t="s">
        <v>10</v>
      </c>
      <c r="E5" s="42">
        <v>243.77</v>
      </c>
      <c r="F5" s="4">
        <f t="shared" ref="F5:F10" si="0">C5*E5</f>
        <v>1218.8500000000001</v>
      </c>
    </row>
    <row r="6" spans="1:8" ht="115.5" customHeight="1">
      <c r="A6" s="91" t="s">
        <v>278</v>
      </c>
      <c r="B6" s="92" t="s">
        <v>21</v>
      </c>
      <c r="C6" s="93">
        <v>2.2999999999999998</v>
      </c>
      <c r="D6" s="93" t="s">
        <v>16</v>
      </c>
      <c r="E6" s="93">
        <v>5913.66</v>
      </c>
      <c r="F6" s="4">
        <f t="shared" si="0"/>
        <v>13601.417999999998</v>
      </c>
    </row>
    <row r="7" spans="1:8" ht="117.75" customHeight="1">
      <c r="A7" s="6" t="s">
        <v>279</v>
      </c>
      <c r="B7" s="19" t="s">
        <v>118</v>
      </c>
      <c r="C7" s="4">
        <v>3.72</v>
      </c>
      <c r="D7" s="93" t="s">
        <v>16</v>
      </c>
      <c r="E7" s="8">
        <v>2788.17</v>
      </c>
      <c r="F7" s="4">
        <f t="shared" si="0"/>
        <v>10371.992400000001</v>
      </c>
    </row>
    <row r="8" spans="1:8" ht="72.75" customHeight="1">
      <c r="A8" s="9" t="s">
        <v>280</v>
      </c>
      <c r="B8" s="86" t="s">
        <v>131</v>
      </c>
      <c r="C8" s="12">
        <v>238.4</v>
      </c>
      <c r="D8" s="12" t="s">
        <v>106</v>
      </c>
      <c r="E8" s="12">
        <v>259.29000000000002</v>
      </c>
      <c r="F8" s="4">
        <f t="shared" si="0"/>
        <v>61814.736000000004</v>
      </c>
    </row>
    <row r="9" spans="1:8" ht="105" customHeight="1" thickBot="1">
      <c r="A9" s="9" t="s">
        <v>281</v>
      </c>
      <c r="B9" s="94" t="s">
        <v>27</v>
      </c>
      <c r="C9" s="95">
        <v>4.0199999999999996</v>
      </c>
      <c r="D9" s="96" t="s">
        <v>16</v>
      </c>
      <c r="E9" s="96">
        <v>6219.21</v>
      </c>
      <c r="F9" s="4">
        <f t="shared" si="0"/>
        <v>25001.224199999997</v>
      </c>
    </row>
    <row r="10" spans="1:8" s="26" customFormat="1" ht="89.25" customHeight="1">
      <c r="A10" s="97" t="s">
        <v>282</v>
      </c>
      <c r="B10" s="137" t="s">
        <v>30</v>
      </c>
      <c r="C10" s="139">
        <v>0.43</v>
      </c>
      <c r="D10" s="141" t="s">
        <v>31</v>
      </c>
      <c r="E10" s="141">
        <v>53433.91</v>
      </c>
      <c r="F10" s="143">
        <f t="shared" si="0"/>
        <v>22976.581300000002</v>
      </c>
    </row>
    <row r="11" spans="1:8" ht="6" hidden="1" customHeight="1">
      <c r="A11" s="98" t="s">
        <v>283</v>
      </c>
      <c r="B11" s="138"/>
      <c r="C11" s="140"/>
      <c r="D11" s="142"/>
      <c r="E11" s="142"/>
      <c r="F11" s="142"/>
    </row>
    <row r="12" spans="1:8" s="26" customFormat="1" ht="15" customHeight="1">
      <c r="A12" s="99">
        <v>7</v>
      </c>
      <c r="B12" s="100" t="s">
        <v>32</v>
      </c>
      <c r="C12" s="100"/>
      <c r="D12" s="100"/>
      <c r="E12" s="100"/>
      <c r="F12" s="101"/>
    </row>
    <row r="13" spans="1:8" s="26" customFormat="1" ht="15" customHeight="1">
      <c r="A13" s="6" t="s">
        <v>260</v>
      </c>
      <c r="B13" s="19" t="s">
        <v>34</v>
      </c>
      <c r="C13" s="4">
        <v>7.85</v>
      </c>
      <c r="D13" s="8" t="s">
        <v>13</v>
      </c>
      <c r="E13" s="4">
        <v>788.13</v>
      </c>
      <c r="F13" s="4">
        <f>C13*E13</f>
        <v>6186.8204999999998</v>
      </c>
    </row>
    <row r="14" spans="1:8" ht="15.75">
      <c r="A14" s="6" t="s">
        <v>261</v>
      </c>
      <c r="B14" s="19" t="s">
        <v>53</v>
      </c>
      <c r="C14" s="4">
        <v>3.7</v>
      </c>
      <c r="D14" s="8" t="s">
        <v>13</v>
      </c>
      <c r="E14" s="8">
        <v>756.83</v>
      </c>
      <c r="F14" s="4">
        <f t="shared" ref="F14" si="1">C14*E14</f>
        <v>2800.2710000000002</v>
      </c>
    </row>
    <row r="15" spans="1:8" ht="15.75">
      <c r="A15" s="6" t="s">
        <v>263</v>
      </c>
      <c r="B15" s="19" t="s">
        <v>264</v>
      </c>
      <c r="C15" s="4">
        <v>5.54</v>
      </c>
      <c r="D15" s="8" t="s">
        <v>13</v>
      </c>
      <c r="E15" s="8">
        <v>482.26</v>
      </c>
      <c r="F15" s="4">
        <f>C15*E15</f>
        <v>2671.7204000000002</v>
      </c>
    </row>
    <row r="16" spans="1:8">
      <c r="A16" s="77"/>
      <c r="B16" s="129" t="s">
        <v>43</v>
      </c>
      <c r="C16" s="129"/>
      <c r="D16" s="129"/>
      <c r="E16" s="129"/>
      <c r="F16" s="21">
        <f>SUM(F5:F15)</f>
        <v>146643.61379999999</v>
      </c>
    </row>
    <row r="18" spans="2:6" ht="50.25" customHeight="1">
      <c r="B18" s="128" t="s">
        <v>44</v>
      </c>
      <c r="C18" s="128"/>
      <c r="D18" s="128"/>
      <c r="E18" s="128"/>
      <c r="F18" s="128"/>
    </row>
  </sheetData>
  <mergeCells count="10">
    <mergeCell ref="B16:E16"/>
    <mergeCell ref="B18:F18"/>
    <mergeCell ref="A1:F1"/>
    <mergeCell ref="A2:F2"/>
    <mergeCell ref="A3:F3"/>
    <mergeCell ref="B10:B11"/>
    <mergeCell ref="C10:C11"/>
    <mergeCell ref="D10:D11"/>
    <mergeCell ref="E10:E11"/>
    <mergeCell ref="F10:F11"/>
  </mergeCells>
  <pageMargins left="0.18" right="0.32"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H20"/>
  <sheetViews>
    <sheetView tabSelected="1" workbookViewId="0">
      <selection activeCell="A3" sqref="A3:F3"/>
    </sheetView>
  </sheetViews>
  <sheetFormatPr defaultRowHeight="15"/>
  <cols>
    <col min="1" max="1" width="6.7109375" style="184" customWidth="1"/>
    <col min="2" max="2" width="42" style="165" customWidth="1"/>
    <col min="3" max="3" width="10.28515625" style="186" customWidth="1"/>
    <col min="4" max="4" width="9.42578125" style="186" customWidth="1"/>
    <col min="5" max="5" width="11.5703125" style="186" customWidth="1"/>
    <col min="6" max="6" width="12.140625" style="186" customWidth="1"/>
    <col min="7" max="16384" width="9.140625" style="165"/>
  </cols>
  <sheetData>
    <row r="1" spans="1:8" ht="18.75">
      <c r="A1" s="163" t="s">
        <v>0</v>
      </c>
      <c r="B1" s="163"/>
      <c r="C1" s="163"/>
      <c r="D1" s="163"/>
      <c r="E1" s="163"/>
      <c r="F1" s="163"/>
      <c r="G1" s="164"/>
      <c r="H1" s="164"/>
    </row>
    <row r="2" spans="1:8" ht="18.75">
      <c r="A2" s="163" t="s">
        <v>1</v>
      </c>
      <c r="B2" s="163"/>
      <c r="C2" s="163"/>
      <c r="D2" s="163"/>
      <c r="E2" s="163"/>
      <c r="F2" s="163"/>
      <c r="G2" s="164"/>
      <c r="H2" s="164"/>
    </row>
    <row r="3" spans="1:8" ht="30.75" customHeight="1">
      <c r="A3" s="166" t="s">
        <v>295</v>
      </c>
      <c r="B3" s="166"/>
      <c r="C3" s="166"/>
      <c r="D3" s="166"/>
      <c r="E3" s="166"/>
      <c r="F3" s="166"/>
      <c r="G3" s="167"/>
      <c r="H3" s="167"/>
    </row>
    <row r="4" spans="1:8" s="170" customFormat="1">
      <c r="A4" s="168" t="s">
        <v>3</v>
      </c>
      <c r="B4" s="168" t="s">
        <v>4</v>
      </c>
      <c r="C4" s="169" t="s">
        <v>5</v>
      </c>
      <c r="D4" s="169" t="s">
        <v>6</v>
      </c>
      <c r="E4" s="169" t="s">
        <v>7</v>
      </c>
      <c r="F4" s="169" t="s">
        <v>8</v>
      </c>
    </row>
    <row r="5" spans="1:8" ht="28.5" customHeight="1">
      <c r="A5" s="171">
        <v>1</v>
      </c>
      <c r="B5" s="172" t="s">
        <v>9</v>
      </c>
      <c r="C5" s="173">
        <v>1</v>
      </c>
      <c r="D5" s="174" t="s">
        <v>10</v>
      </c>
      <c r="E5" s="174">
        <v>243.77</v>
      </c>
      <c r="F5" s="173">
        <f>C5*E5</f>
        <v>243.77</v>
      </c>
    </row>
    <row r="6" spans="1:8" ht="71.25" customHeight="1">
      <c r="A6" s="171" t="s">
        <v>296</v>
      </c>
      <c r="B6" s="172" t="s">
        <v>177</v>
      </c>
      <c r="C6" s="174">
        <v>0.85</v>
      </c>
      <c r="D6" s="174" t="s">
        <v>326</v>
      </c>
      <c r="E6" s="174">
        <v>642.78</v>
      </c>
      <c r="F6" s="173">
        <f t="shared" ref="F6:F18" si="0">C6*E6</f>
        <v>546.36299999999994</v>
      </c>
    </row>
    <row r="7" spans="1:8" ht="62.25" customHeight="1">
      <c r="A7" s="175" t="s">
        <v>297</v>
      </c>
      <c r="B7" s="172" t="s">
        <v>18</v>
      </c>
      <c r="C7" s="173">
        <v>6.41</v>
      </c>
      <c r="D7" s="176" t="s">
        <v>327</v>
      </c>
      <c r="E7" s="176">
        <v>112.53</v>
      </c>
      <c r="F7" s="173">
        <f t="shared" si="0"/>
        <v>721.31730000000005</v>
      </c>
    </row>
    <row r="8" spans="1:8" ht="53.25" customHeight="1">
      <c r="A8" s="175" t="s">
        <v>298</v>
      </c>
      <c r="B8" s="177" t="s">
        <v>177</v>
      </c>
      <c r="C8" s="176">
        <v>0.46</v>
      </c>
      <c r="D8" s="176" t="s">
        <v>327</v>
      </c>
      <c r="E8" s="176">
        <v>228.47</v>
      </c>
      <c r="F8" s="173">
        <f t="shared" si="0"/>
        <v>105.09620000000001</v>
      </c>
    </row>
    <row r="9" spans="1:8" ht="56.25" customHeight="1">
      <c r="A9" s="175" t="s">
        <v>299</v>
      </c>
      <c r="B9" s="172" t="s">
        <v>18</v>
      </c>
      <c r="C9" s="176">
        <v>0.77</v>
      </c>
      <c r="D9" s="176" t="s">
        <v>327</v>
      </c>
      <c r="E9" s="176">
        <v>1191.77</v>
      </c>
      <c r="F9" s="173">
        <f t="shared" si="0"/>
        <v>917.66290000000004</v>
      </c>
    </row>
    <row r="10" spans="1:8" ht="55.5" customHeight="1">
      <c r="A10" s="175" t="s">
        <v>300</v>
      </c>
      <c r="B10" s="177" t="s">
        <v>177</v>
      </c>
      <c r="C10" s="173">
        <v>0.46</v>
      </c>
      <c r="D10" s="176" t="s">
        <v>327</v>
      </c>
      <c r="E10" s="176">
        <v>5913.66</v>
      </c>
      <c r="F10" s="173">
        <f t="shared" si="0"/>
        <v>2720.2836000000002</v>
      </c>
    </row>
    <row r="11" spans="1:8" ht="87.75" customHeight="1">
      <c r="A11" s="175" t="s">
        <v>301</v>
      </c>
      <c r="B11" s="177" t="s">
        <v>75</v>
      </c>
      <c r="C11" s="178">
        <v>4.3899999999999997</v>
      </c>
      <c r="D11" s="176" t="s">
        <v>327</v>
      </c>
      <c r="E11" s="176">
        <v>6543.32</v>
      </c>
      <c r="F11" s="173">
        <f t="shared" si="0"/>
        <v>28725.174799999997</v>
      </c>
    </row>
    <row r="12" spans="1:8" s="179" customFormat="1" ht="75.75" customHeight="1">
      <c r="A12" s="175" t="s">
        <v>302</v>
      </c>
      <c r="B12" s="177" t="s">
        <v>30</v>
      </c>
      <c r="C12" s="176">
        <v>0.55000000000000004</v>
      </c>
      <c r="D12" s="176" t="s">
        <v>31</v>
      </c>
      <c r="E12" s="176">
        <v>53433.91</v>
      </c>
      <c r="F12" s="173">
        <f t="shared" si="0"/>
        <v>29388.650500000003</v>
      </c>
    </row>
    <row r="13" spans="1:8" s="179" customFormat="1" ht="15" customHeight="1">
      <c r="A13" s="180">
        <v>9</v>
      </c>
      <c r="B13" s="181" t="s">
        <v>32</v>
      </c>
      <c r="C13" s="176"/>
      <c r="D13" s="176"/>
      <c r="E13" s="176"/>
      <c r="F13" s="173">
        <f t="shared" si="0"/>
        <v>0</v>
      </c>
    </row>
    <row r="14" spans="1:8" s="179" customFormat="1" ht="15" customHeight="1">
      <c r="A14" s="175" t="s">
        <v>260</v>
      </c>
      <c r="B14" s="177" t="s">
        <v>34</v>
      </c>
      <c r="C14" s="173">
        <v>2.097</v>
      </c>
      <c r="D14" s="176" t="s">
        <v>327</v>
      </c>
      <c r="E14" s="173">
        <v>788.13</v>
      </c>
      <c r="F14" s="173">
        <f t="shared" si="0"/>
        <v>1652.7086099999999</v>
      </c>
    </row>
    <row r="15" spans="1:8" ht="15.75" customHeight="1">
      <c r="A15" s="175" t="s">
        <v>261</v>
      </c>
      <c r="B15" s="177" t="s">
        <v>262</v>
      </c>
      <c r="C15" s="173">
        <v>0.46</v>
      </c>
      <c r="D15" s="176" t="s">
        <v>327</v>
      </c>
      <c r="E15" s="176">
        <v>377.81</v>
      </c>
      <c r="F15" s="173">
        <f t="shared" si="0"/>
        <v>173.79260000000002</v>
      </c>
    </row>
    <row r="16" spans="1:8" ht="14.25" customHeight="1">
      <c r="A16" s="175" t="s">
        <v>263</v>
      </c>
      <c r="B16" s="177" t="s">
        <v>303</v>
      </c>
      <c r="C16" s="173">
        <v>0.77</v>
      </c>
      <c r="D16" s="176" t="s">
        <v>327</v>
      </c>
      <c r="E16" s="176">
        <v>756.83</v>
      </c>
      <c r="F16" s="173">
        <f t="shared" si="0"/>
        <v>582.75909999999999</v>
      </c>
    </row>
    <row r="17" spans="1:6">
      <c r="A17" s="175" t="s">
        <v>265</v>
      </c>
      <c r="B17" s="177" t="s">
        <v>264</v>
      </c>
      <c r="C17" s="173">
        <v>4.194</v>
      </c>
      <c r="D17" s="176" t="s">
        <v>327</v>
      </c>
      <c r="E17" s="176">
        <v>482.26</v>
      </c>
      <c r="F17" s="173">
        <f t="shared" si="0"/>
        <v>2022.59844</v>
      </c>
    </row>
    <row r="18" spans="1:6">
      <c r="A18" s="175" t="s">
        <v>267</v>
      </c>
      <c r="B18" s="177" t="s">
        <v>42</v>
      </c>
      <c r="C18" s="173">
        <v>7.26</v>
      </c>
      <c r="D18" s="176" t="s">
        <v>327</v>
      </c>
      <c r="E18" s="176">
        <v>167.7</v>
      </c>
      <c r="F18" s="173">
        <f t="shared" si="0"/>
        <v>1217.502</v>
      </c>
    </row>
    <row r="19" spans="1:6">
      <c r="A19" s="182"/>
      <c r="B19" s="183" t="s">
        <v>43</v>
      </c>
      <c r="C19" s="183"/>
      <c r="D19" s="183"/>
      <c r="E19" s="183"/>
      <c r="F19" s="173">
        <f>SUM(F5:F18)</f>
        <v>69017.679049999992</v>
      </c>
    </row>
    <row r="20" spans="1:6" ht="50.25" customHeight="1">
      <c r="B20" s="185" t="s">
        <v>44</v>
      </c>
      <c r="C20" s="185"/>
      <c r="D20" s="185"/>
      <c r="E20" s="185"/>
      <c r="F20" s="185"/>
    </row>
  </sheetData>
  <mergeCells count="5">
    <mergeCell ref="A1:F1"/>
    <mergeCell ref="A2:F2"/>
    <mergeCell ref="A3:F3"/>
    <mergeCell ref="B19:E19"/>
    <mergeCell ref="B20:F20"/>
  </mergeCells>
  <pageMargins left="0.34" right="0.28000000000000003" top="0.3"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J20"/>
  <sheetViews>
    <sheetView workbookViewId="0">
      <selection activeCell="B5" sqref="B5"/>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22" t="s">
        <v>0</v>
      </c>
      <c r="B1" s="123"/>
      <c r="C1" s="123"/>
      <c r="D1" s="123"/>
      <c r="E1" s="123"/>
      <c r="F1" s="123"/>
      <c r="G1" s="123"/>
      <c r="H1" s="123"/>
      <c r="I1" s="23"/>
      <c r="J1" s="23"/>
    </row>
    <row r="2" spans="1:10" ht="18.75">
      <c r="A2" s="124" t="s">
        <v>1</v>
      </c>
      <c r="B2" s="125"/>
      <c r="C2" s="125"/>
      <c r="D2" s="125"/>
      <c r="E2" s="125"/>
      <c r="F2" s="125"/>
      <c r="G2" s="125"/>
      <c r="H2" s="125"/>
      <c r="I2" s="23"/>
      <c r="J2" s="23"/>
    </row>
    <row r="3" spans="1:10" ht="16.5" customHeight="1">
      <c r="A3" s="126" t="s">
        <v>252</v>
      </c>
      <c r="B3" s="126"/>
      <c r="C3" s="126"/>
      <c r="D3" s="126"/>
      <c r="E3" s="126"/>
      <c r="F3" s="126"/>
      <c r="G3" s="126"/>
      <c r="H3" s="126"/>
      <c r="I3" s="24"/>
      <c r="J3" s="24"/>
    </row>
    <row r="4" spans="1:10">
      <c r="A4" s="45" t="s">
        <v>3</v>
      </c>
      <c r="B4" s="45" t="s">
        <v>4</v>
      </c>
      <c r="C4" s="45" t="s">
        <v>5</v>
      </c>
      <c r="D4" s="45"/>
      <c r="E4" s="45" t="s">
        <v>95</v>
      </c>
      <c r="F4" s="45" t="s">
        <v>6</v>
      </c>
      <c r="G4" s="45" t="s">
        <v>7</v>
      </c>
      <c r="H4" s="45" t="s">
        <v>8</v>
      </c>
    </row>
    <row r="5" spans="1:10" ht="114.75">
      <c r="A5" s="6" t="s">
        <v>46</v>
      </c>
      <c r="B5" s="19" t="s">
        <v>71</v>
      </c>
      <c r="C5" s="4">
        <v>34.159999999999997</v>
      </c>
      <c r="D5" s="4">
        <v>29.31</v>
      </c>
      <c r="E5" s="4">
        <v>10.63</v>
      </c>
      <c r="F5" s="8" t="s">
        <v>13</v>
      </c>
      <c r="G5" s="8">
        <v>112.53</v>
      </c>
      <c r="H5" s="4">
        <f t="shared" ref="H5:H16" si="0">G5*E5</f>
        <v>1196.1939000000002</v>
      </c>
    </row>
    <row r="6" spans="1:10" ht="89.25">
      <c r="A6" s="6" t="s">
        <v>47</v>
      </c>
      <c r="B6" s="47" t="s">
        <v>15</v>
      </c>
      <c r="C6" s="4">
        <v>12.75</v>
      </c>
      <c r="D6" s="4">
        <v>10.63</v>
      </c>
      <c r="E6" s="4">
        <v>3.96</v>
      </c>
      <c r="F6" s="8" t="s">
        <v>13</v>
      </c>
      <c r="G6" s="8">
        <v>228.47</v>
      </c>
      <c r="H6" s="4">
        <f t="shared" si="0"/>
        <v>904.74119999999994</v>
      </c>
    </row>
    <row r="7" spans="1:10" ht="63.75">
      <c r="A7" s="6" t="s">
        <v>72</v>
      </c>
      <c r="B7" s="19" t="s">
        <v>73</v>
      </c>
      <c r="C7" s="4">
        <v>21.42</v>
      </c>
      <c r="D7" s="4">
        <v>17.850000000000001</v>
      </c>
      <c r="E7" s="4">
        <v>6.66</v>
      </c>
      <c r="F7" s="8" t="s">
        <v>13</v>
      </c>
      <c r="G7" s="8">
        <v>1191.77</v>
      </c>
      <c r="H7" s="4">
        <f t="shared" si="0"/>
        <v>7937.1881999999996</v>
      </c>
    </row>
    <row r="8" spans="1:10" ht="102">
      <c r="A8" s="6" t="s">
        <v>74</v>
      </c>
      <c r="B8" s="19" t="s">
        <v>75</v>
      </c>
      <c r="C8" s="4">
        <v>68</v>
      </c>
      <c r="D8" s="4"/>
      <c r="E8" s="4">
        <v>7.93</v>
      </c>
      <c r="F8" s="8" t="s">
        <v>13</v>
      </c>
      <c r="G8" s="8">
        <v>6543.32</v>
      </c>
      <c r="H8" s="4">
        <f t="shared" si="0"/>
        <v>51888.527599999994</v>
      </c>
    </row>
    <row r="9" spans="1:10" ht="89.25">
      <c r="A9" s="9" t="s">
        <v>253</v>
      </c>
      <c r="B9" s="19" t="s">
        <v>143</v>
      </c>
      <c r="C9" s="4"/>
      <c r="D9" s="4">
        <v>21.25</v>
      </c>
      <c r="E9" s="4">
        <v>5.0999999999999996</v>
      </c>
      <c r="F9" s="8" t="s">
        <v>13</v>
      </c>
      <c r="G9" s="8">
        <v>6219.21</v>
      </c>
      <c r="H9" s="4">
        <f t="shared" si="0"/>
        <v>31717.970999999998</v>
      </c>
    </row>
    <row r="10" spans="1:10" ht="89.25">
      <c r="A10" s="9" t="s">
        <v>201</v>
      </c>
      <c r="B10" s="19" t="s">
        <v>30</v>
      </c>
      <c r="C10" s="4"/>
      <c r="D10" s="4">
        <v>2.25</v>
      </c>
      <c r="E10" s="4">
        <v>0.54</v>
      </c>
      <c r="F10" s="8" t="s">
        <v>31</v>
      </c>
      <c r="G10" s="8">
        <v>53433.91</v>
      </c>
      <c r="H10" s="4">
        <f t="shared" si="0"/>
        <v>28854.311400000002</v>
      </c>
    </row>
    <row r="11" spans="1:10" ht="18.75">
      <c r="A11" s="6">
        <v>7</v>
      </c>
      <c r="B11" s="66" t="s">
        <v>110</v>
      </c>
      <c r="C11" s="4"/>
      <c r="D11" s="4"/>
      <c r="E11" s="4"/>
      <c r="F11" s="8"/>
      <c r="G11" s="8"/>
      <c r="H11" s="4"/>
    </row>
    <row r="12" spans="1:10" ht="15.75" customHeight="1">
      <c r="A12" s="6" t="s">
        <v>33</v>
      </c>
      <c r="B12" s="19" t="s">
        <v>111</v>
      </c>
      <c r="C12" s="4">
        <v>12.75</v>
      </c>
      <c r="D12" s="4">
        <v>10.63</v>
      </c>
      <c r="E12" s="4">
        <v>3.96</v>
      </c>
      <c r="F12" s="8" t="s">
        <v>13</v>
      </c>
      <c r="G12" s="8">
        <v>377.81</v>
      </c>
      <c r="H12" s="4">
        <f t="shared" si="0"/>
        <v>1496.1276</v>
      </c>
    </row>
    <row r="13" spans="1:10" ht="15.75" customHeight="1">
      <c r="A13" s="6" t="s">
        <v>80</v>
      </c>
      <c r="B13" s="19" t="s">
        <v>34</v>
      </c>
      <c r="C13" s="4">
        <v>29.16</v>
      </c>
      <c r="D13" s="4">
        <v>33.58</v>
      </c>
      <c r="E13" s="83">
        <v>7.45</v>
      </c>
      <c r="F13" s="8" t="s">
        <v>13</v>
      </c>
      <c r="G13" s="8">
        <v>788.13</v>
      </c>
      <c r="H13" s="4">
        <f t="shared" si="0"/>
        <v>5871.5685000000003</v>
      </c>
    </row>
    <row r="14" spans="1:10" ht="15.75" customHeight="1">
      <c r="A14" s="6" t="s">
        <v>35</v>
      </c>
      <c r="B14" s="19" t="s">
        <v>112</v>
      </c>
      <c r="C14" s="4">
        <v>21.42</v>
      </c>
      <c r="D14" s="4">
        <v>56.1</v>
      </c>
      <c r="E14" s="4">
        <v>6.66</v>
      </c>
      <c r="F14" s="8" t="s">
        <v>13</v>
      </c>
      <c r="G14" s="8">
        <v>756.83</v>
      </c>
      <c r="H14" s="4">
        <f t="shared" si="0"/>
        <v>5040.4878000000008</v>
      </c>
    </row>
    <row r="15" spans="1:10" ht="15.75">
      <c r="A15" s="6" t="s">
        <v>37</v>
      </c>
      <c r="B15" s="19" t="s">
        <v>38</v>
      </c>
      <c r="C15" s="4">
        <v>58.32</v>
      </c>
      <c r="D15" s="4">
        <v>31.72</v>
      </c>
      <c r="E15" s="83">
        <v>14.91</v>
      </c>
      <c r="F15" s="8" t="s">
        <v>13</v>
      </c>
      <c r="G15" s="8">
        <v>482.26</v>
      </c>
      <c r="H15" s="4">
        <f t="shared" si="0"/>
        <v>7190.4965999999995</v>
      </c>
    </row>
    <row r="16" spans="1:10" ht="15.75">
      <c r="A16" s="6" t="s">
        <v>39</v>
      </c>
      <c r="B16" s="19" t="s">
        <v>85</v>
      </c>
      <c r="C16" s="4">
        <v>34.159999999999997</v>
      </c>
      <c r="D16" s="4">
        <v>46.3</v>
      </c>
      <c r="E16" s="4">
        <v>10.63</v>
      </c>
      <c r="F16" s="8" t="s">
        <v>13</v>
      </c>
      <c r="G16" s="8">
        <v>167.7</v>
      </c>
      <c r="H16" s="4">
        <f t="shared" si="0"/>
        <v>1782.6510000000001</v>
      </c>
    </row>
    <row r="17" spans="1:8">
      <c r="A17" s="77"/>
      <c r="B17" s="129" t="s">
        <v>43</v>
      </c>
      <c r="C17" s="129"/>
      <c r="D17" s="129"/>
      <c r="E17" s="129"/>
      <c r="F17" s="129"/>
      <c r="G17" s="129"/>
      <c r="H17" s="21">
        <f>SUM(H5:H16)</f>
        <v>143880.26480000003</v>
      </c>
    </row>
    <row r="18" spans="1:8">
      <c r="A18" s="52"/>
      <c r="B18" s="39"/>
      <c r="C18" s="39"/>
      <c r="D18" s="39"/>
      <c r="E18" s="39"/>
      <c r="F18" s="39"/>
      <c r="G18" s="39"/>
      <c r="H18" s="40"/>
    </row>
    <row r="19" spans="1:8">
      <c r="A19" s="52"/>
      <c r="B19" s="39"/>
      <c r="C19" s="39"/>
      <c r="D19" s="39"/>
      <c r="E19" s="39"/>
      <c r="F19" s="39"/>
      <c r="G19" s="39"/>
      <c r="H19" s="40"/>
    </row>
    <row r="20" spans="1:8" ht="50.25" customHeight="1">
      <c r="B20" s="128" t="s">
        <v>125</v>
      </c>
      <c r="C20" s="128"/>
      <c r="D20" s="128"/>
      <c r="E20" s="128"/>
      <c r="F20" s="128"/>
      <c r="G20" s="128"/>
      <c r="H20" s="128"/>
    </row>
  </sheetData>
  <mergeCells count="5">
    <mergeCell ref="A1:H1"/>
    <mergeCell ref="A2:H2"/>
    <mergeCell ref="A3:H3"/>
    <mergeCell ref="B17:G17"/>
    <mergeCell ref="B20:H20"/>
  </mergeCells>
  <pageMargins left="0.3" right="0.15" top="0.35" bottom="0.41" header="0.3" footer="0.16"/>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H22"/>
  <sheetViews>
    <sheetView workbookViewId="0">
      <selection activeCell="A3" sqref="A3:F3"/>
    </sheetView>
  </sheetViews>
  <sheetFormatPr defaultRowHeight="15"/>
  <cols>
    <col min="1" max="1" width="6.7109375" style="22" customWidth="1"/>
    <col min="2" max="2" width="42" customWidth="1"/>
    <col min="3" max="3" width="10.28515625" customWidth="1"/>
    <col min="4" max="4" width="9.42578125" customWidth="1"/>
    <col min="5" max="5" width="11.5703125" customWidth="1"/>
    <col min="6" max="6" width="12.140625"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20.25" customHeight="1">
      <c r="A3" s="126" t="s">
        <v>323</v>
      </c>
      <c r="B3" s="126"/>
      <c r="C3" s="126"/>
      <c r="D3" s="126"/>
      <c r="E3" s="126"/>
      <c r="F3" s="126"/>
      <c r="G3" s="24"/>
      <c r="H3" s="24"/>
    </row>
    <row r="4" spans="1:8" s="32" customFormat="1">
      <c r="A4" s="29" t="s">
        <v>3</v>
      </c>
      <c r="B4" s="29" t="s">
        <v>4</v>
      </c>
      <c r="C4" s="29" t="s">
        <v>5</v>
      </c>
      <c r="D4" s="29" t="s">
        <v>6</v>
      </c>
      <c r="E4" s="29" t="s">
        <v>7</v>
      </c>
      <c r="F4" s="29" t="s">
        <v>8</v>
      </c>
    </row>
    <row r="5" spans="1:8" ht="25.5">
      <c r="A5" s="1">
        <v>1</v>
      </c>
      <c r="B5" s="69" t="s">
        <v>9</v>
      </c>
      <c r="C5" s="4">
        <v>5</v>
      </c>
      <c r="D5" s="42" t="s">
        <v>10</v>
      </c>
      <c r="E5" s="42">
        <v>243.77</v>
      </c>
      <c r="F5" s="4">
        <f>C5*E5</f>
        <v>1218.8500000000001</v>
      </c>
    </row>
    <row r="6" spans="1:8" s="117" customFormat="1" ht="74.25" customHeight="1">
      <c r="A6" s="114" t="s">
        <v>247</v>
      </c>
      <c r="B6" s="115" t="s">
        <v>177</v>
      </c>
      <c r="C6" s="116">
        <v>1.9</v>
      </c>
      <c r="D6" s="8" t="s">
        <v>13</v>
      </c>
      <c r="E6" s="116">
        <v>642.78</v>
      </c>
      <c r="F6" s="4">
        <f>C6*E6</f>
        <v>1221.2819999999999</v>
      </c>
    </row>
    <row r="7" spans="1:8" ht="117.75" customHeight="1">
      <c r="A7" s="6" t="s">
        <v>188</v>
      </c>
      <c r="B7" s="19" t="s">
        <v>285</v>
      </c>
      <c r="C7" s="4">
        <v>25.5</v>
      </c>
      <c r="D7" s="8" t="s">
        <v>13</v>
      </c>
      <c r="E7" s="8">
        <v>112.53</v>
      </c>
      <c r="F7" s="4">
        <f t="shared" ref="F7:F8" si="0">C7*E7</f>
        <v>2869.5149999999999</v>
      </c>
    </row>
    <row r="8" spans="1:8" ht="73.5" customHeight="1">
      <c r="A8" s="58" t="s">
        <v>298</v>
      </c>
      <c r="B8" s="61" t="s">
        <v>15</v>
      </c>
      <c r="C8" s="61">
        <v>4.3499999999999996</v>
      </c>
      <c r="D8" s="61" t="s">
        <v>16</v>
      </c>
      <c r="E8" s="61">
        <v>228.47</v>
      </c>
      <c r="F8" s="4">
        <f t="shared" si="0"/>
        <v>993.84449999999993</v>
      </c>
    </row>
    <row r="9" spans="1:8" ht="63" customHeight="1">
      <c r="A9" s="58" t="s">
        <v>299</v>
      </c>
      <c r="B9" s="109" t="s">
        <v>73</v>
      </c>
      <c r="C9" s="61">
        <v>6.36</v>
      </c>
      <c r="D9" s="61" t="s">
        <v>16</v>
      </c>
      <c r="E9" s="61">
        <v>1191.77</v>
      </c>
      <c r="F9" s="4">
        <f>C9*E9</f>
        <v>7579.6572000000006</v>
      </c>
    </row>
    <row r="10" spans="1:8" ht="112.5" customHeight="1">
      <c r="A10" s="9" t="s">
        <v>117</v>
      </c>
      <c r="B10" s="37" t="s">
        <v>75</v>
      </c>
      <c r="C10" s="5">
        <v>5.5</v>
      </c>
      <c r="D10" s="12" t="s">
        <v>16</v>
      </c>
      <c r="E10" s="12">
        <v>6543.32</v>
      </c>
      <c r="F10" s="4">
        <f>C10*E10</f>
        <v>35988.259999999995</v>
      </c>
    </row>
    <row r="11" spans="1:8" ht="113.25" customHeight="1">
      <c r="A11" s="9" t="s">
        <v>150</v>
      </c>
      <c r="B11" s="37" t="s">
        <v>75</v>
      </c>
      <c r="C11" s="5">
        <v>5.28</v>
      </c>
      <c r="D11" s="12" t="s">
        <v>16</v>
      </c>
      <c r="E11" s="12">
        <v>6543.32</v>
      </c>
      <c r="F11" s="4">
        <f>C11*E11</f>
        <v>34548.729599999999</v>
      </c>
    </row>
    <row r="12" spans="1:8" ht="102.75" customHeight="1" thickBot="1">
      <c r="A12" s="9" t="s">
        <v>324</v>
      </c>
      <c r="B12" s="94" t="s">
        <v>143</v>
      </c>
      <c r="C12" s="5">
        <v>2.4900000000000002</v>
      </c>
      <c r="D12" s="12" t="s">
        <v>16</v>
      </c>
      <c r="E12" s="12">
        <v>6219.21</v>
      </c>
      <c r="F12" s="4">
        <f>C12*E12</f>
        <v>15485.832900000001</v>
      </c>
    </row>
    <row r="13" spans="1:8" ht="107.25" customHeight="1" thickBot="1">
      <c r="A13" s="9" t="s">
        <v>325</v>
      </c>
      <c r="B13" s="94" t="s">
        <v>30</v>
      </c>
      <c r="C13" s="5">
        <v>0.47</v>
      </c>
      <c r="D13" s="12" t="s">
        <v>31</v>
      </c>
      <c r="E13" s="12">
        <v>53433.91</v>
      </c>
      <c r="F13" s="4">
        <f t="shared" ref="F13:F19" si="1">C13*E13</f>
        <v>25113.937699999999</v>
      </c>
    </row>
    <row r="14" spans="1:8" s="26" customFormat="1" ht="15" customHeight="1">
      <c r="A14" s="107">
        <v>9</v>
      </c>
      <c r="B14" s="100" t="s">
        <v>32</v>
      </c>
      <c r="C14" s="100"/>
      <c r="D14" s="100"/>
      <c r="E14" s="100"/>
      <c r="F14" s="4"/>
    </row>
    <row r="15" spans="1:8" s="26" customFormat="1" ht="15" customHeight="1">
      <c r="A15" s="6" t="s">
        <v>260</v>
      </c>
      <c r="B15" s="19" t="s">
        <v>34</v>
      </c>
      <c r="C15" s="4">
        <v>6.52</v>
      </c>
      <c r="D15" s="8" t="s">
        <v>13</v>
      </c>
      <c r="E15" s="4">
        <v>788.13</v>
      </c>
      <c r="F15" s="4">
        <f t="shared" si="1"/>
        <v>5138.6075999999994</v>
      </c>
    </row>
    <row r="16" spans="1:8" ht="15.75" customHeight="1">
      <c r="A16" s="6" t="s">
        <v>261</v>
      </c>
      <c r="B16" s="19" t="s">
        <v>262</v>
      </c>
      <c r="C16" s="4">
        <v>4.3499999999999996</v>
      </c>
      <c r="D16" s="8" t="s">
        <v>13</v>
      </c>
      <c r="E16" s="8">
        <v>377.81</v>
      </c>
      <c r="F16" s="4">
        <f t="shared" si="1"/>
        <v>1643.4734999999998</v>
      </c>
    </row>
    <row r="17" spans="1:6" ht="15" customHeight="1">
      <c r="A17" s="6" t="s">
        <v>263</v>
      </c>
      <c r="B17" s="19" t="s">
        <v>53</v>
      </c>
      <c r="C17" s="4">
        <v>6.4</v>
      </c>
      <c r="D17" s="8" t="s">
        <v>13</v>
      </c>
      <c r="E17" s="8">
        <v>756.83</v>
      </c>
      <c r="F17" s="4">
        <f t="shared" si="1"/>
        <v>4843.7120000000004</v>
      </c>
    </row>
    <row r="18" spans="1:6" ht="15.75">
      <c r="A18" s="6" t="s">
        <v>310</v>
      </c>
      <c r="B18" s="19" t="s">
        <v>264</v>
      </c>
      <c r="C18" s="4">
        <v>13.04</v>
      </c>
      <c r="D18" s="8" t="s">
        <v>13</v>
      </c>
      <c r="E18" s="8">
        <v>482.26</v>
      </c>
      <c r="F18" s="4">
        <f t="shared" si="1"/>
        <v>6288.6703999999991</v>
      </c>
    </row>
    <row r="19" spans="1:6" ht="15.75">
      <c r="A19" s="6" t="s">
        <v>267</v>
      </c>
      <c r="B19" s="19" t="s">
        <v>42</v>
      </c>
      <c r="C19" s="4">
        <v>27.4</v>
      </c>
      <c r="D19" s="8" t="s">
        <v>13</v>
      </c>
      <c r="E19" s="8">
        <v>167.7</v>
      </c>
      <c r="F19" s="4">
        <f t="shared" si="1"/>
        <v>4594.9799999999996</v>
      </c>
    </row>
    <row r="20" spans="1:6">
      <c r="A20" s="20"/>
      <c r="B20" s="134" t="s">
        <v>43</v>
      </c>
      <c r="C20" s="135"/>
      <c r="D20" s="135"/>
      <c r="E20" s="136"/>
      <c r="F20" s="4">
        <f>SUM(F5:F19)</f>
        <v>147529.3524</v>
      </c>
    </row>
    <row r="21" spans="1:6" ht="19.5" customHeight="1">
      <c r="A21" s="38"/>
      <c r="B21" s="39"/>
      <c r="C21" s="39"/>
      <c r="D21" s="39"/>
      <c r="E21" s="39"/>
      <c r="F21" s="90"/>
    </row>
    <row r="22" spans="1:6" ht="50.25" customHeight="1">
      <c r="B22" s="128" t="s">
        <v>44</v>
      </c>
      <c r="C22" s="128"/>
      <c r="D22" s="128"/>
      <c r="E22" s="128"/>
      <c r="F22" s="128"/>
    </row>
  </sheetData>
  <mergeCells count="5">
    <mergeCell ref="A1:F1"/>
    <mergeCell ref="A2:F2"/>
    <mergeCell ref="A3:F3"/>
    <mergeCell ref="B20:E20"/>
    <mergeCell ref="B22:F22"/>
  </mergeCells>
  <pageMargins left="0.43" right="0.38"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I23"/>
  <sheetViews>
    <sheetView workbookViewId="0">
      <selection activeCell="E24" sqref="E24"/>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9" ht="18.75">
      <c r="A1" s="122" t="s">
        <v>0</v>
      </c>
      <c r="B1" s="123"/>
      <c r="C1" s="123"/>
      <c r="D1" s="123"/>
      <c r="E1" s="123"/>
      <c r="F1" s="123"/>
      <c r="G1" s="123"/>
      <c r="H1" s="123"/>
      <c r="I1" s="23"/>
    </row>
    <row r="2" spans="1:9" ht="18.75">
      <c r="A2" s="124" t="s">
        <v>1</v>
      </c>
      <c r="B2" s="125"/>
      <c r="C2" s="125"/>
      <c r="D2" s="125"/>
      <c r="E2" s="125"/>
      <c r="F2" s="125"/>
      <c r="G2" s="125"/>
      <c r="H2" s="125"/>
      <c r="I2" s="23"/>
    </row>
    <row r="3" spans="1:9" ht="16.5" customHeight="1">
      <c r="A3" s="126" t="s">
        <v>246</v>
      </c>
      <c r="B3" s="126"/>
      <c r="C3" s="126"/>
      <c r="D3" s="126"/>
      <c r="E3" s="126"/>
      <c r="F3" s="126"/>
      <c r="G3" s="126"/>
      <c r="H3" s="126"/>
      <c r="I3" s="24"/>
    </row>
    <row r="4" spans="1:9">
      <c r="A4" s="45" t="s">
        <v>3</v>
      </c>
      <c r="B4" s="45" t="s">
        <v>4</v>
      </c>
      <c r="C4" s="45" t="s">
        <v>5</v>
      </c>
      <c r="D4" s="45"/>
      <c r="E4" s="45" t="s">
        <v>95</v>
      </c>
      <c r="F4" s="45" t="s">
        <v>6</v>
      </c>
      <c r="G4" s="45" t="s">
        <v>7</v>
      </c>
      <c r="H4" s="45" t="s">
        <v>8</v>
      </c>
    </row>
    <row r="5" spans="1:9" ht="25.5">
      <c r="A5" s="1">
        <v>1</v>
      </c>
      <c r="B5" s="69" t="s">
        <v>9</v>
      </c>
      <c r="C5" s="4">
        <v>5</v>
      </c>
      <c r="D5" s="4">
        <v>4</v>
      </c>
      <c r="E5" s="4">
        <v>2</v>
      </c>
      <c r="F5" s="42" t="s">
        <v>10</v>
      </c>
      <c r="G5" s="42">
        <v>243.77</v>
      </c>
      <c r="H5" s="4">
        <f>G5*E5</f>
        <v>487.54</v>
      </c>
    </row>
    <row r="6" spans="1:9" ht="63.75">
      <c r="A6" s="1" t="s">
        <v>247</v>
      </c>
      <c r="B6" s="19" t="s">
        <v>177</v>
      </c>
      <c r="C6" s="4"/>
      <c r="D6" s="4">
        <v>10.62</v>
      </c>
      <c r="E6" s="4">
        <v>1.42</v>
      </c>
      <c r="F6" s="8" t="s">
        <v>13</v>
      </c>
      <c r="G6" s="42">
        <v>642.78</v>
      </c>
      <c r="H6" s="4">
        <f t="shared" ref="H6:H19" si="0">G6*E6</f>
        <v>912.74759999999992</v>
      </c>
    </row>
    <row r="7" spans="1:9" ht="114.75">
      <c r="A7" s="6" t="s">
        <v>188</v>
      </c>
      <c r="B7" s="19" t="s">
        <v>71</v>
      </c>
      <c r="C7" s="4">
        <v>34.159999999999997</v>
      </c>
      <c r="D7" s="4">
        <v>29.31</v>
      </c>
      <c r="E7" s="4">
        <v>6.52</v>
      </c>
      <c r="F7" s="8" t="s">
        <v>13</v>
      </c>
      <c r="G7" s="8">
        <v>112.53</v>
      </c>
      <c r="H7" s="4">
        <f t="shared" si="0"/>
        <v>733.69560000000001</v>
      </c>
    </row>
    <row r="8" spans="1:9" ht="89.25">
      <c r="A8" s="6" t="s">
        <v>189</v>
      </c>
      <c r="B8" s="47" t="s">
        <v>15</v>
      </c>
      <c r="C8" s="4">
        <v>12.75</v>
      </c>
      <c r="D8" s="4">
        <v>10.63</v>
      </c>
      <c r="E8" s="4">
        <v>1.1399999999999999</v>
      </c>
      <c r="F8" s="8" t="s">
        <v>13</v>
      </c>
      <c r="G8" s="8">
        <v>228.47</v>
      </c>
      <c r="H8" s="4">
        <f t="shared" si="0"/>
        <v>260.45579999999995</v>
      </c>
    </row>
    <row r="9" spans="1:9" ht="63.75">
      <c r="A9" s="6" t="s">
        <v>190</v>
      </c>
      <c r="B9" s="19" t="s">
        <v>73</v>
      </c>
      <c r="C9" s="4">
        <v>21.42</v>
      </c>
      <c r="D9" s="4">
        <v>17.850000000000001</v>
      </c>
      <c r="E9" s="4">
        <v>0.96</v>
      </c>
      <c r="F9" s="8" t="s">
        <v>13</v>
      </c>
      <c r="G9" s="8">
        <v>1191.77</v>
      </c>
      <c r="H9" s="4">
        <f t="shared" si="0"/>
        <v>1144.0991999999999</v>
      </c>
    </row>
    <row r="10" spans="1:9" ht="102">
      <c r="A10" s="6" t="s">
        <v>248</v>
      </c>
      <c r="B10" s="19" t="s">
        <v>75</v>
      </c>
      <c r="C10" s="4">
        <v>68</v>
      </c>
      <c r="D10" s="4"/>
      <c r="E10" s="4">
        <v>5.0999999999999996</v>
      </c>
      <c r="F10" s="8" t="s">
        <v>13</v>
      </c>
      <c r="G10" s="8">
        <v>6543.32</v>
      </c>
      <c r="H10" s="4">
        <f t="shared" si="0"/>
        <v>33370.931999999993</v>
      </c>
    </row>
    <row r="11" spans="1:9" ht="38.25">
      <c r="A11" s="6" t="s">
        <v>248</v>
      </c>
      <c r="B11" s="19" t="s">
        <v>249</v>
      </c>
      <c r="C11" s="4">
        <v>68</v>
      </c>
      <c r="D11" s="4"/>
      <c r="E11" s="4">
        <v>3.4</v>
      </c>
      <c r="F11" s="8" t="s">
        <v>13</v>
      </c>
      <c r="G11" s="8">
        <v>6543.32</v>
      </c>
      <c r="H11" s="4">
        <f t="shared" si="0"/>
        <v>22247.287999999997</v>
      </c>
    </row>
    <row r="12" spans="1:9" ht="89.25">
      <c r="A12" s="9" t="s">
        <v>192</v>
      </c>
      <c r="B12" s="19" t="s">
        <v>143</v>
      </c>
      <c r="C12" s="4"/>
      <c r="D12" s="4">
        <v>21.25</v>
      </c>
      <c r="E12" s="4">
        <v>1.52</v>
      </c>
      <c r="F12" s="8" t="s">
        <v>13</v>
      </c>
      <c r="G12" s="8">
        <v>6219.21</v>
      </c>
      <c r="H12" s="4">
        <f t="shared" si="0"/>
        <v>9453.1992000000009</v>
      </c>
    </row>
    <row r="13" spans="1:9" ht="89.25">
      <c r="A13" s="9" t="s">
        <v>237</v>
      </c>
      <c r="B13" s="19" t="s">
        <v>30</v>
      </c>
      <c r="C13" s="4"/>
      <c r="D13" s="4">
        <v>2.25</v>
      </c>
      <c r="E13" s="4">
        <v>0.61</v>
      </c>
      <c r="F13" s="8" t="s">
        <v>31</v>
      </c>
      <c r="G13" s="8">
        <v>53433.91</v>
      </c>
      <c r="H13" s="4">
        <f t="shared" si="0"/>
        <v>32594.685100000002</v>
      </c>
    </row>
    <row r="14" spans="1:9" ht="18.75">
      <c r="A14" s="6">
        <v>9</v>
      </c>
      <c r="B14" s="66" t="s">
        <v>110</v>
      </c>
      <c r="C14" s="4"/>
      <c r="D14" s="4"/>
      <c r="E14" s="4"/>
      <c r="F14" s="8"/>
      <c r="G14" s="8"/>
      <c r="H14" s="4"/>
    </row>
    <row r="15" spans="1:9" ht="15.75" customHeight="1">
      <c r="A15" s="6" t="s">
        <v>33</v>
      </c>
      <c r="B15" s="19" t="s">
        <v>111</v>
      </c>
      <c r="C15" s="4">
        <v>12.75</v>
      </c>
      <c r="D15" s="4">
        <v>10.63</v>
      </c>
      <c r="E15" s="4">
        <v>1.1399999999999999</v>
      </c>
      <c r="F15" s="8" t="s">
        <v>13</v>
      </c>
      <c r="G15" s="8">
        <v>377.81</v>
      </c>
      <c r="H15" s="4">
        <f t="shared" si="0"/>
        <v>430.70339999999999</v>
      </c>
    </row>
    <row r="16" spans="1:9" ht="15.75" customHeight="1">
      <c r="A16" s="6" t="s">
        <v>80</v>
      </c>
      <c r="B16" s="19" t="s">
        <v>34</v>
      </c>
      <c r="C16" s="4">
        <v>29.16</v>
      </c>
      <c r="D16" s="4">
        <v>33.58</v>
      </c>
      <c r="E16" s="4">
        <v>5.52</v>
      </c>
      <c r="F16" s="8" t="s">
        <v>13</v>
      </c>
      <c r="G16" s="8">
        <v>788.13</v>
      </c>
      <c r="H16" s="4">
        <f t="shared" si="0"/>
        <v>4350.4775999999993</v>
      </c>
    </row>
    <row r="17" spans="1:8" ht="15.75" customHeight="1">
      <c r="A17" s="6" t="s">
        <v>35</v>
      </c>
      <c r="B17" s="19" t="s">
        <v>112</v>
      </c>
      <c r="C17" s="4">
        <v>21.42</v>
      </c>
      <c r="D17" s="4">
        <v>56.1</v>
      </c>
      <c r="E17" s="4">
        <v>0.96</v>
      </c>
      <c r="F17" s="8" t="s">
        <v>13</v>
      </c>
      <c r="G17" s="8">
        <v>756.83</v>
      </c>
      <c r="H17" s="4">
        <f t="shared" si="0"/>
        <v>726.55680000000007</v>
      </c>
    </row>
    <row r="18" spans="1:8" ht="15.75">
      <c r="A18" s="6" t="s">
        <v>37</v>
      </c>
      <c r="B18" s="19" t="s">
        <v>38</v>
      </c>
      <c r="C18" s="4">
        <v>58.32</v>
      </c>
      <c r="D18" s="4">
        <v>31.72</v>
      </c>
      <c r="E18" s="4">
        <v>11.04</v>
      </c>
      <c r="F18" s="8" t="s">
        <v>13</v>
      </c>
      <c r="G18" s="8">
        <v>482.26</v>
      </c>
      <c r="H18" s="4">
        <f t="shared" si="0"/>
        <v>5324.1503999999995</v>
      </c>
    </row>
    <row r="19" spans="1:8" ht="15.75">
      <c r="A19" s="6" t="s">
        <v>39</v>
      </c>
      <c r="B19" s="19" t="s">
        <v>85</v>
      </c>
      <c r="C19" s="4">
        <v>34.159999999999997</v>
      </c>
      <c r="D19" s="4">
        <v>46.3</v>
      </c>
      <c r="E19" s="4">
        <v>7.94</v>
      </c>
      <c r="F19" s="8" t="s">
        <v>13</v>
      </c>
      <c r="G19" s="8">
        <v>167.7</v>
      </c>
      <c r="H19" s="4">
        <f t="shared" si="0"/>
        <v>1331.538</v>
      </c>
    </row>
    <row r="20" spans="1:8">
      <c r="A20" s="77"/>
      <c r="B20" s="129" t="s">
        <v>43</v>
      </c>
      <c r="C20" s="129"/>
      <c r="D20" s="129"/>
      <c r="E20" s="129"/>
      <c r="F20" s="129"/>
      <c r="G20" s="129"/>
      <c r="H20" s="21">
        <f>SUM(H5:H19)</f>
        <v>113368.0687</v>
      </c>
    </row>
    <row r="21" spans="1:8">
      <c r="A21" s="52"/>
      <c r="B21" s="39"/>
      <c r="C21" s="39"/>
      <c r="D21" s="39"/>
      <c r="E21" s="39"/>
      <c r="F21" s="39"/>
      <c r="G21" s="39"/>
      <c r="H21" s="40"/>
    </row>
    <row r="22" spans="1:8">
      <c r="A22" s="52"/>
      <c r="B22" s="39"/>
      <c r="C22" s="39"/>
      <c r="D22" s="39"/>
      <c r="E22" s="39"/>
      <c r="F22" s="39"/>
      <c r="G22" s="39"/>
      <c r="H22" s="40"/>
    </row>
    <row r="23" spans="1:8" ht="50.25" customHeight="1">
      <c r="B23" s="128" t="s">
        <v>125</v>
      </c>
      <c r="C23" s="128"/>
      <c r="D23" s="128"/>
      <c r="E23" s="128"/>
      <c r="F23" s="128"/>
      <c r="G23" s="128"/>
      <c r="H23" s="128"/>
    </row>
  </sheetData>
  <mergeCells count="5">
    <mergeCell ref="A1:H1"/>
    <mergeCell ref="A2:H2"/>
    <mergeCell ref="A3:H3"/>
    <mergeCell ref="B20:G20"/>
    <mergeCell ref="B23:H23"/>
  </mergeCells>
  <pageMargins left="0.18" right="0.26" top="0.39"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I26"/>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29.25" customHeight="1">
      <c r="A3" s="126" t="s">
        <v>183</v>
      </c>
      <c r="B3" s="131"/>
      <c r="C3" s="131"/>
      <c r="D3" s="131"/>
      <c r="E3" s="131"/>
      <c r="F3" s="131"/>
      <c r="G3" s="44"/>
      <c r="H3" s="44"/>
    </row>
    <row r="4" spans="1:9">
      <c r="A4" s="45" t="s">
        <v>3</v>
      </c>
      <c r="B4" s="45" t="s">
        <v>4</v>
      </c>
      <c r="C4" s="46" t="s">
        <v>5</v>
      </c>
      <c r="D4" s="46" t="s">
        <v>68</v>
      </c>
      <c r="E4" s="46" t="s">
        <v>69</v>
      </c>
      <c r="F4" s="46" t="s">
        <v>70</v>
      </c>
    </row>
    <row r="5" spans="1:9" ht="38.25">
      <c r="A5" s="8" t="s">
        <v>184</v>
      </c>
      <c r="B5" s="8" t="s">
        <v>185</v>
      </c>
      <c r="C5" s="8">
        <v>2.27</v>
      </c>
      <c r="D5" s="8" t="s">
        <v>13</v>
      </c>
      <c r="E5" s="8">
        <v>364.24</v>
      </c>
      <c r="F5" s="8">
        <f>E5*C5</f>
        <v>826.82479999999998</v>
      </c>
    </row>
    <row r="6" spans="1:9" ht="38.25">
      <c r="A6" s="8" t="s">
        <v>186</v>
      </c>
      <c r="B6" s="8" t="s">
        <v>187</v>
      </c>
      <c r="C6" s="8">
        <v>0.85</v>
      </c>
      <c r="D6" s="8" t="s">
        <v>13</v>
      </c>
      <c r="E6" s="8">
        <v>1340.2</v>
      </c>
      <c r="F6" s="8">
        <f t="shared" ref="F6:F20" si="0">E6*C6</f>
        <v>1139.17</v>
      </c>
    </row>
    <row r="7" spans="1:9" ht="127.5">
      <c r="A7" s="8" t="s">
        <v>188</v>
      </c>
      <c r="B7" s="8" t="s">
        <v>71</v>
      </c>
      <c r="C7" s="8">
        <v>12.22</v>
      </c>
      <c r="D7" s="8" t="s">
        <v>13</v>
      </c>
      <c r="E7" s="8">
        <v>112.53</v>
      </c>
      <c r="F7" s="8">
        <f t="shared" si="0"/>
        <v>1375.1166000000001</v>
      </c>
    </row>
    <row r="8" spans="1:9" ht="102">
      <c r="A8" s="6" t="s">
        <v>189</v>
      </c>
      <c r="B8" s="47" t="s">
        <v>15</v>
      </c>
      <c r="C8" s="8">
        <v>1</v>
      </c>
      <c r="D8" s="8" t="s">
        <v>13</v>
      </c>
      <c r="E8" s="8">
        <v>228.47</v>
      </c>
      <c r="F8" s="8">
        <f t="shared" si="0"/>
        <v>228.47</v>
      </c>
    </row>
    <row r="9" spans="1:9" ht="76.5">
      <c r="A9" s="6" t="s">
        <v>190</v>
      </c>
      <c r="B9" s="19" t="s">
        <v>73</v>
      </c>
      <c r="C9" s="8">
        <v>1.66</v>
      </c>
      <c r="D9" s="8" t="s">
        <v>13</v>
      </c>
      <c r="E9" s="8">
        <v>1191.77</v>
      </c>
      <c r="F9" s="8">
        <f t="shared" si="0"/>
        <v>1978.3381999999999</v>
      </c>
    </row>
    <row r="10" spans="1:9" ht="127.5">
      <c r="A10" s="6" t="s">
        <v>191</v>
      </c>
      <c r="B10" s="19" t="s">
        <v>21</v>
      </c>
      <c r="C10" s="8">
        <v>11.16</v>
      </c>
      <c r="D10" s="8" t="s">
        <v>13</v>
      </c>
      <c r="E10" s="70">
        <v>5913.66</v>
      </c>
      <c r="F10" s="8">
        <f t="shared" si="0"/>
        <v>65996.445600000006</v>
      </c>
    </row>
    <row r="11" spans="1:9" ht="102">
      <c r="A11" s="6" t="s">
        <v>152</v>
      </c>
      <c r="B11" s="19" t="s">
        <v>118</v>
      </c>
      <c r="C11" s="8">
        <v>5.0199999999999996</v>
      </c>
      <c r="D11" s="8" t="s">
        <v>13</v>
      </c>
      <c r="E11" s="8">
        <v>2788.17</v>
      </c>
      <c r="F11" s="8">
        <f t="shared" si="0"/>
        <v>13996.613399999998</v>
      </c>
    </row>
    <row r="12" spans="1:9" ht="76.5">
      <c r="A12" s="9" t="s">
        <v>154</v>
      </c>
      <c r="B12" s="19" t="s">
        <v>25</v>
      </c>
      <c r="C12" s="8">
        <v>16.52</v>
      </c>
      <c r="D12" s="8" t="s">
        <v>106</v>
      </c>
      <c r="E12" s="8">
        <v>259.29000000000002</v>
      </c>
      <c r="F12" s="8">
        <f>E12*C12</f>
        <v>4283.4708000000001</v>
      </c>
    </row>
    <row r="13" spans="1:9" ht="114.75">
      <c r="A13" s="9" t="s">
        <v>192</v>
      </c>
      <c r="B13" s="19" t="s">
        <v>143</v>
      </c>
      <c r="C13" s="8">
        <v>2.69</v>
      </c>
      <c r="D13" s="8" t="s">
        <v>13</v>
      </c>
      <c r="E13" s="8">
        <v>6219.21</v>
      </c>
      <c r="F13" s="8">
        <f t="shared" si="0"/>
        <v>16729.674899999998</v>
      </c>
    </row>
    <row r="14" spans="1:9" ht="102">
      <c r="A14" s="9" t="s">
        <v>155</v>
      </c>
      <c r="B14" s="19" t="s">
        <v>30</v>
      </c>
      <c r="C14" s="8">
        <v>0.28999999999999998</v>
      </c>
      <c r="D14" s="8" t="s">
        <v>31</v>
      </c>
      <c r="E14" s="8">
        <v>53433.91</v>
      </c>
      <c r="F14" s="8">
        <f t="shared" si="0"/>
        <v>15495.8339</v>
      </c>
    </row>
    <row r="15" spans="1:9">
      <c r="A15" s="6">
        <v>11</v>
      </c>
      <c r="B15" s="48" t="s">
        <v>78</v>
      </c>
      <c r="C15" s="8"/>
      <c r="D15" s="8"/>
      <c r="E15" s="8"/>
      <c r="F15" s="8"/>
    </row>
    <row r="16" spans="1:9" ht="15.75">
      <c r="A16" s="6" t="s">
        <v>33</v>
      </c>
      <c r="B16" s="19" t="s">
        <v>122</v>
      </c>
      <c r="C16" s="8">
        <v>10.8</v>
      </c>
      <c r="D16" s="8" t="s">
        <v>13</v>
      </c>
      <c r="E16" s="8">
        <v>788.13</v>
      </c>
      <c r="F16" s="8">
        <f t="shared" si="0"/>
        <v>8511.8040000000001</v>
      </c>
    </row>
    <row r="17" spans="1:6" ht="15.75">
      <c r="A17" s="6" t="s">
        <v>80</v>
      </c>
      <c r="B17" s="19" t="s">
        <v>193</v>
      </c>
      <c r="C17" s="8">
        <v>1</v>
      </c>
      <c r="D17" s="8" t="s">
        <v>13</v>
      </c>
      <c r="E17" s="8">
        <v>377.8</v>
      </c>
      <c r="F17" s="8">
        <f t="shared" si="0"/>
        <v>377.8</v>
      </c>
    </row>
    <row r="18" spans="1:6" ht="15.75">
      <c r="A18" s="6" t="s">
        <v>35</v>
      </c>
      <c r="B18" s="19" t="s">
        <v>194</v>
      </c>
      <c r="C18" s="8">
        <v>10.4</v>
      </c>
      <c r="D18" s="8" t="s">
        <v>13</v>
      </c>
      <c r="E18" s="8">
        <v>756.83</v>
      </c>
      <c r="F18" s="8">
        <f t="shared" si="0"/>
        <v>7871.0320000000011</v>
      </c>
    </row>
    <row r="19" spans="1:6" ht="17.25" customHeight="1">
      <c r="A19" s="6" t="s">
        <v>37</v>
      </c>
      <c r="B19" s="19" t="s">
        <v>124</v>
      </c>
      <c r="C19" s="8">
        <v>6.68</v>
      </c>
      <c r="D19" s="8" t="s">
        <v>13</v>
      </c>
      <c r="E19" s="8">
        <v>482.26</v>
      </c>
      <c r="F19" s="8">
        <f t="shared" si="0"/>
        <v>3221.4967999999999</v>
      </c>
    </row>
    <row r="20" spans="1:6" ht="17.25" customHeight="1">
      <c r="A20" s="6" t="s">
        <v>39</v>
      </c>
      <c r="B20" s="19" t="s">
        <v>195</v>
      </c>
      <c r="C20" s="81">
        <v>15.3</v>
      </c>
      <c r="D20" s="8" t="s">
        <v>13</v>
      </c>
      <c r="E20" s="82">
        <v>167.71</v>
      </c>
      <c r="F20" s="8">
        <f t="shared" si="0"/>
        <v>2565.9630000000002</v>
      </c>
    </row>
    <row r="21" spans="1:6" s="52" customFormat="1" ht="23.25" customHeight="1">
      <c r="A21" s="49"/>
      <c r="B21" s="50"/>
      <c r="C21" s="132"/>
      <c r="D21" s="132"/>
      <c r="E21" s="133"/>
      <c r="F21" s="51">
        <f>SUM(F5:F20)</f>
        <v>144598.05399999997</v>
      </c>
    </row>
    <row r="22" spans="1:6" ht="62.25" customHeight="1">
      <c r="B22" s="128" t="s">
        <v>196</v>
      </c>
      <c r="C22" s="128"/>
      <c r="D22" s="128"/>
      <c r="E22" s="128"/>
      <c r="F22" s="128"/>
    </row>
    <row r="23" spans="1:6">
      <c r="E23" s="28"/>
    </row>
    <row r="26" spans="1:6" ht="15.75" customHeight="1"/>
  </sheetData>
  <mergeCells count="5">
    <mergeCell ref="A1:F1"/>
    <mergeCell ref="A2:F2"/>
    <mergeCell ref="A3:F3"/>
    <mergeCell ref="C21:E21"/>
    <mergeCell ref="B22:F22"/>
  </mergeCells>
  <pageMargins left="0.16" right="0.22" top="0.43" bottom="0.2" header="0.3" footer="0.16"/>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N29"/>
  <sheetViews>
    <sheetView workbookViewId="0">
      <selection activeCell="B7" sqref="B7"/>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144" t="s">
        <v>0</v>
      </c>
      <c r="B1" s="144"/>
      <c r="C1" s="144"/>
      <c r="D1" s="144"/>
      <c r="E1" s="144"/>
      <c r="F1" s="144"/>
      <c r="G1" s="144"/>
      <c r="H1" s="144"/>
      <c r="I1" s="144"/>
      <c r="J1" s="43"/>
      <c r="K1" s="43"/>
      <c r="L1" s="43"/>
    </row>
    <row r="2" spans="1:12" ht="18.75">
      <c r="A2" s="130" t="s">
        <v>1</v>
      </c>
      <c r="B2" s="130"/>
      <c r="C2" s="130"/>
      <c r="D2" s="130"/>
      <c r="E2" s="130"/>
      <c r="F2" s="130"/>
      <c r="G2" s="130"/>
      <c r="H2" s="130"/>
      <c r="I2" s="130"/>
      <c r="J2" s="23"/>
      <c r="K2" s="23"/>
      <c r="L2" s="23"/>
    </row>
    <row r="3" spans="1:12" ht="32.25" customHeight="1">
      <c r="A3" s="145" t="s">
        <v>242</v>
      </c>
      <c r="B3" s="146"/>
      <c r="C3" s="146"/>
      <c r="D3" s="146"/>
      <c r="E3" s="146"/>
      <c r="F3" s="146"/>
      <c r="G3" s="146"/>
      <c r="H3" s="146"/>
      <c r="I3" s="146"/>
      <c r="J3" s="44"/>
      <c r="K3" s="44"/>
    </row>
    <row r="4" spans="1:12">
      <c r="A4" s="45" t="s">
        <v>3</v>
      </c>
      <c r="B4" s="45" t="s">
        <v>4</v>
      </c>
      <c r="C4" s="45">
        <v>1</v>
      </c>
      <c r="D4" s="45">
        <v>2</v>
      </c>
      <c r="E4" s="45">
        <v>3</v>
      </c>
      <c r="F4" s="46" t="s">
        <v>116</v>
      </c>
      <c r="G4" s="46" t="s">
        <v>68</v>
      </c>
      <c r="H4" s="46" t="s">
        <v>69</v>
      </c>
      <c r="I4" s="46" t="s">
        <v>70</v>
      </c>
    </row>
    <row r="5" spans="1:12" ht="38.25">
      <c r="A5" s="6" t="s">
        <v>243</v>
      </c>
      <c r="B5" s="19" t="s">
        <v>175</v>
      </c>
      <c r="C5" s="8"/>
      <c r="D5" s="8"/>
      <c r="E5" s="8"/>
      <c r="F5" s="4">
        <v>2.04</v>
      </c>
      <c r="G5" s="8" t="s">
        <v>13</v>
      </c>
      <c r="H5" s="42">
        <v>364.24</v>
      </c>
      <c r="I5" s="4">
        <f>H5*F5</f>
        <v>743.04960000000005</v>
      </c>
    </row>
    <row r="6" spans="1:12" ht="38.25">
      <c r="A6" s="6" t="s">
        <v>186</v>
      </c>
      <c r="B6" s="19" t="s">
        <v>219</v>
      </c>
      <c r="C6" s="77"/>
      <c r="D6" s="77"/>
      <c r="E6" s="77"/>
      <c r="F6" s="4">
        <v>0.76</v>
      </c>
      <c r="G6" s="4" t="s">
        <v>13</v>
      </c>
      <c r="H6" s="4">
        <v>1340.2</v>
      </c>
      <c r="I6" s="4">
        <f t="shared" ref="I6:I20" si="0">H6*F6</f>
        <v>1018.552</v>
      </c>
    </row>
    <row r="7" spans="1:12" ht="127.5">
      <c r="A7" s="6" t="s">
        <v>188</v>
      </c>
      <c r="B7" s="19" t="s">
        <v>71</v>
      </c>
      <c r="C7" s="8">
        <v>76.05</v>
      </c>
      <c r="D7" s="8">
        <v>76.58</v>
      </c>
      <c r="E7" s="8">
        <v>42.49</v>
      </c>
      <c r="F7" s="4">
        <v>8.5399999999999991</v>
      </c>
      <c r="G7" s="8" t="s">
        <v>13</v>
      </c>
      <c r="H7" s="8">
        <v>112.53</v>
      </c>
      <c r="I7" s="4">
        <f t="shared" si="0"/>
        <v>961.00619999999992</v>
      </c>
    </row>
    <row r="8" spans="1:12" ht="102">
      <c r="A8" s="6" t="s">
        <v>189</v>
      </c>
      <c r="B8" s="47" t="s">
        <v>15</v>
      </c>
      <c r="C8" s="8">
        <v>22.66</v>
      </c>
      <c r="D8" s="8">
        <v>26.34</v>
      </c>
      <c r="E8" s="8">
        <v>3.55</v>
      </c>
      <c r="F8" s="4">
        <v>0.93</v>
      </c>
      <c r="G8" s="8" t="s">
        <v>13</v>
      </c>
      <c r="H8" s="8">
        <v>228.47</v>
      </c>
      <c r="I8" s="4">
        <f t="shared" si="0"/>
        <v>212.47710000000001</v>
      </c>
    </row>
    <row r="9" spans="1:12" ht="76.5">
      <c r="A9" s="6" t="s">
        <v>190</v>
      </c>
      <c r="B9" s="19" t="s">
        <v>73</v>
      </c>
      <c r="C9" s="8">
        <v>38.07</v>
      </c>
      <c r="D9" s="8">
        <v>42.35</v>
      </c>
      <c r="E9" s="8">
        <v>5.95</v>
      </c>
      <c r="F9" s="4">
        <v>1.54</v>
      </c>
      <c r="G9" s="8" t="s">
        <v>13</v>
      </c>
      <c r="H9" s="8">
        <v>1191.77</v>
      </c>
      <c r="I9" s="4">
        <f t="shared" si="0"/>
        <v>1835.3258000000001</v>
      </c>
    </row>
    <row r="10" spans="1:12" ht="127.5">
      <c r="A10" s="6" t="s">
        <v>191</v>
      </c>
      <c r="B10" s="19" t="s">
        <v>178</v>
      </c>
      <c r="C10" s="8">
        <v>6.8</v>
      </c>
      <c r="D10" s="8"/>
      <c r="E10" s="8">
        <v>37.17</v>
      </c>
      <c r="F10" s="4">
        <v>9.52</v>
      </c>
      <c r="G10" s="8" t="s">
        <v>13</v>
      </c>
      <c r="H10" s="8">
        <v>5913.66</v>
      </c>
      <c r="I10" s="4">
        <f t="shared" si="0"/>
        <v>56298.043199999993</v>
      </c>
    </row>
    <row r="11" spans="1:12" ht="102">
      <c r="A11" s="6" t="s">
        <v>152</v>
      </c>
      <c r="B11" s="19" t="s">
        <v>118</v>
      </c>
      <c r="C11" s="8">
        <v>6.8</v>
      </c>
      <c r="D11" s="8"/>
      <c r="E11" s="8">
        <v>37.17</v>
      </c>
      <c r="F11" s="4">
        <v>5.16</v>
      </c>
      <c r="G11" s="8" t="s">
        <v>13</v>
      </c>
      <c r="H11" s="8">
        <v>2788.17</v>
      </c>
      <c r="I11" s="4">
        <f t="shared" si="0"/>
        <v>14386.957200000001</v>
      </c>
    </row>
    <row r="12" spans="1:12" ht="76.5">
      <c r="A12" s="6" t="s">
        <v>154</v>
      </c>
      <c r="B12" s="19" t="s">
        <v>131</v>
      </c>
      <c r="C12" s="8"/>
      <c r="D12" s="8"/>
      <c r="E12" s="8"/>
      <c r="F12" s="4">
        <v>17.399999999999999</v>
      </c>
      <c r="G12" s="8" t="s">
        <v>106</v>
      </c>
      <c r="H12" s="8">
        <v>259.29000000000002</v>
      </c>
      <c r="I12" s="4">
        <f t="shared" si="0"/>
        <v>4511.6459999999997</v>
      </c>
    </row>
    <row r="13" spans="1:12" ht="114.75">
      <c r="A13" s="6" t="s">
        <v>192</v>
      </c>
      <c r="B13" s="19" t="s">
        <v>27</v>
      </c>
      <c r="C13" s="8">
        <v>5.63</v>
      </c>
      <c r="D13" s="8"/>
      <c r="E13" s="8"/>
      <c r="F13" s="4">
        <v>2.69</v>
      </c>
      <c r="G13" s="8" t="s">
        <v>13</v>
      </c>
      <c r="H13" s="8">
        <v>6219.21</v>
      </c>
      <c r="I13" s="4">
        <f t="shared" si="0"/>
        <v>16729.674899999998</v>
      </c>
    </row>
    <row r="14" spans="1:12" ht="102">
      <c r="A14" s="6" t="s">
        <v>244</v>
      </c>
      <c r="B14" s="19" t="s">
        <v>30</v>
      </c>
      <c r="C14" s="8">
        <v>0.69599999999999995</v>
      </c>
      <c r="D14" s="8">
        <v>1.39</v>
      </c>
      <c r="E14" s="8"/>
      <c r="F14" s="4">
        <v>0.28999999999999998</v>
      </c>
      <c r="G14" s="8" t="s">
        <v>31</v>
      </c>
      <c r="H14" s="8">
        <v>53433.91</v>
      </c>
      <c r="I14" s="4">
        <f t="shared" si="0"/>
        <v>15495.8339</v>
      </c>
    </row>
    <row r="15" spans="1:12">
      <c r="A15" s="6">
        <v>11</v>
      </c>
      <c r="B15" s="48" t="s">
        <v>78</v>
      </c>
      <c r="C15" s="73"/>
      <c r="D15" s="73"/>
      <c r="E15" s="73"/>
      <c r="F15" s="4"/>
      <c r="G15" s="8"/>
      <c r="H15" s="8"/>
      <c r="I15" s="4"/>
    </row>
    <row r="16" spans="1:12" ht="15.75">
      <c r="A16" s="6" t="s">
        <v>33</v>
      </c>
      <c r="B16" s="19" t="s">
        <v>121</v>
      </c>
      <c r="C16" s="8">
        <v>22.66</v>
      </c>
      <c r="D16" s="8">
        <v>26.34</v>
      </c>
      <c r="E16" s="8">
        <v>3.55</v>
      </c>
      <c r="F16" s="4">
        <v>0.93</v>
      </c>
      <c r="G16" s="8" t="s">
        <v>13</v>
      </c>
      <c r="H16" s="8">
        <v>377.8</v>
      </c>
      <c r="I16" s="4">
        <f t="shared" si="0"/>
        <v>351.35400000000004</v>
      </c>
    </row>
    <row r="17" spans="1:14" ht="15.75">
      <c r="A17" s="6" t="s">
        <v>80</v>
      </c>
      <c r="B17" s="19" t="s">
        <v>122</v>
      </c>
      <c r="C17" s="8">
        <v>6.9145000000000003</v>
      </c>
      <c r="D17" s="8">
        <v>73.73</v>
      </c>
      <c r="E17" s="8">
        <v>20.14</v>
      </c>
      <c r="F17" s="4">
        <v>10.34</v>
      </c>
      <c r="G17" s="8" t="s">
        <v>13</v>
      </c>
      <c r="H17" s="8">
        <v>788.13</v>
      </c>
      <c r="I17" s="4">
        <f t="shared" si="0"/>
        <v>8149.2641999999996</v>
      </c>
    </row>
    <row r="18" spans="1:14" ht="15.75">
      <c r="A18" s="6" t="s">
        <v>35</v>
      </c>
      <c r="B18" s="19" t="s">
        <v>245</v>
      </c>
      <c r="C18" s="8"/>
      <c r="D18" s="8"/>
      <c r="E18" s="8"/>
      <c r="F18" s="4">
        <v>6.7</v>
      </c>
      <c r="G18" s="8" t="s">
        <v>13</v>
      </c>
      <c r="H18" s="8">
        <v>756.83</v>
      </c>
      <c r="I18" s="4">
        <f t="shared" si="0"/>
        <v>5070.7610000000004</v>
      </c>
    </row>
    <row r="19" spans="1:14" ht="17.25" customHeight="1">
      <c r="A19" s="6" t="s">
        <v>37</v>
      </c>
      <c r="B19" s="19" t="s">
        <v>124</v>
      </c>
      <c r="C19" s="8">
        <v>7.9089999999999998</v>
      </c>
      <c r="D19" s="8">
        <v>147.44999999999999</v>
      </c>
      <c r="E19" s="8">
        <v>9.08</v>
      </c>
      <c r="F19" s="4">
        <v>10.92</v>
      </c>
      <c r="G19" s="8" t="s">
        <v>13</v>
      </c>
      <c r="H19" s="8">
        <v>482.26</v>
      </c>
      <c r="I19" s="4">
        <f t="shared" si="0"/>
        <v>5266.2791999999999</v>
      </c>
    </row>
    <row r="20" spans="1:14" ht="17.25" customHeight="1">
      <c r="A20" s="6" t="s">
        <v>37</v>
      </c>
      <c r="B20" s="19" t="s">
        <v>85</v>
      </c>
      <c r="C20" s="8">
        <v>76.05</v>
      </c>
      <c r="D20" s="8">
        <v>80.37</v>
      </c>
      <c r="E20" s="8">
        <v>42.49</v>
      </c>
      <c r="F20" s="4">
        <v>11.8</v>
      </c>
      <c r="G20" s="8" t="s">
        <v>13</v>
      </c>
      <c r="H20" s="8">
        <v>167.7</v>
      </c>
      <c r="I20" s="4">
        <f t="shared" si="0"/>
        <v>1978.86</v>
      </c>
    </row>
    <row r="21" spans="1:14" s="52" customFormat="1" ht="30" customHeight="1">
      <c r="A21" s="49"/>
      <c r="B21" s="50"/>
      <c r="C21" s="74"/>
      <c r="D21" s="74"/>
      <c r="E21" s="74"/>
      <c r="F21" s="132"/>
      <c r="G21" s="132"/>
      <c r="H21" s="133"/>
      <c r="I21" s="51">
        <f>SUM(I5:I20)</f>
        <v>133009.08429999999</v>
      </c>
    </row>
    <row r="22" spans="1:14">
      <c r="A22" s="147"/>
      <c r="B22" s="147"/>
      <c r="C22" s="147"/>
      <c r="D22" s="147"/>
      <c r="E22" s="147"/>
      <c r="F22" s="147"/>
      <c r="G22" s="147"/>
      <c r="H22" s="147"/>
      <c r="I22" s="147"/>
      <c r="J22" s="75"/>
      <c r="K22" s="75"/>
      <c r="L22" s="75"/>
      <c r="M22" s="75"/>
      <c r="N22" s="75"/>
    </row>
    <row r="23" spans="1:14">
      <c r="A23" s="76"/>
      <c r="B23" s="76"/>
      <c r="C23" s="76"/>
      <c r="D23" s="76"/>
      <c r="E23" s="76"/>
      <c r="F23" s="76"/>
      <c r="G23" s="76"/>
      <c r="H23" s="76"/>
      <c r="I23" s="76"/>
      <c r="J23" s="75"/>
      <c r="K23" s="75"/>
      <c r="L23" s="75"/>
      <c r="M23" s="75"/>
      <c r="N23" s="75"/>
    </row>
    <row r="24" spans="1:14">
      <c r="A24" s="76"/>
      <c r="B24" s="76"/>
      <c r="C24" s="76"/>
      <c r="D24" s="76"/>
      <c r="E24" s="76"/>
      <c r="F24" s="76"/>
      <c r="G24" s="76"/>
      <c r="H24" s="76"/>
      <c r="I24" s="76"/>
      <c r="J24" s="75"/>
      <c r="K24" s="75"/>
      <c r="L24" s="75"/>
      <c r="M24" s="75"/>
      <c r="N24" s="75"/>
    </row>
    <row r="25" spans="1:14" ht="62.25" customHeight="1">
      <c r="B25" s="128" t="s">
        <v>125</v>
      </c>
      <c r="C25" s="128"/>
      <c r="D25" s="128"/>
      <c r="E25" s="128"/>
      <c r="F25" s="128"/>
      <c r="G25" s="128"/>
      <c r="H25" s="128"/>
      <c r="I25" s="128"/>
    </row>
    <row r="26" spans="1:14">
      <c r="H26" s="28"/>
    </row>
    <row r="29" spans="1:14" ht="15.75" customHeight="1"/>
  </sheetData>
  <mergeCells count="6">
    <mergeCell ref="B25:I25"/>
    <mergeCell ref="A1:I1"/>
    <mergeCell ref="A2:I2"/>
    <mergeCell ref="A3:I3"/>
    <mergeCell ref="F21:H21"/>
    <mergeCell ref="A22:I22"/>
  </mergeCells>
  <pageMargins left="0.37" right="0.26"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H14"/>
  <sheetViews>
    <sheetView workbookViewId="0">
      <selection activeCell="B4" sqref="B4"/>
    </sheetView>
  </sheetViews>
  <sheetFormatPr defaultRowHeight="15"/>
  <cols>
    <col min="1" max="1" width="7.140625" style="22" customWidth="1"/>
    <col min="2" max="2" width="42" customWidth="1"/>
    <col min="3" max="3" width="10.28515625" customWidth="1"/>
    <col min="4" max="4" width="9.42578125" customWidth="1"/>
    <col min="5" max="5" width="11.5703125" customWidth="1"/>
    <col min="6" max="6" width="12.140625"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75" customHeight="1">
      <c r="A3" s="126" t="s">
        <v>88</v>
      </c>
      <c r="B3" s="126"/>
      <c r="C3" s="126"/>
      <c r="D3" s="126"/>
      <c r="E3" s="126"/>
      <c r="F3" s="126"/>
      <c r="G3" s="24"/>
      <c r="H3" s="24"/>
    </row>
    <row r="4" spans="1:8">
      <c r="A4" s="45" t="s">
        <v>3</v>
      </c>
      <c r="B4" s="45" t="s">
        <v>4</v>
      </c>
      <c r="C4" s="45" t="s">
        <v>5</v>
      </c>
      <c r="D4" s="45" t="s">
        <v>6</v>
      </c>
      <c r="E4" s="45" t="s">
        <v>7</v>
      </c>
      <c r="F4" s="45" t="s">
        <v>8</v>
      </c>
    </row>
    <row r="5" spans="1:8" ht="123" customHeight="1">
      <c r="A5" s="58" t="s">
        <v>89</v>
      </c>
      <c r="B5" s="59" t="s">
        <v>75</v>
      </c>
      <c r="C5" s="60">
        <v>20.100000000000001</v>
      </c>
      <c r="D5" s="61" t="s">
        <v>16</v>
      </c>
      <c r="E5" s="61">
        <v>6543.32</v>
      </c>
      <c r="F5" s="4">
        <f>C5*E5</f>
        <v>131520.73199999999</v>
      </c>
    </row>
    <row r="6" spans="1:8" ht="117.75" customHeight="1">
      <c r="A6" s="9" t="s">
        <v>90</v>
      </c>
      <c r="B6" s="37" t="s">
        <v>77</v>
      </c>
      <c r="C6" s="12">
        <v>4.25</v>
      </c>
      <c r="D6" s="12" t="s">
        <v>28</v>
      </c>
      <c r="E6" s="12">
        <v>223.97</v>
      </c>
      <c r="F6" s="4">
        <f t="shared" ref="F6:F10" si="0">C6*E6</f>
        <v>951.87249999999995</v>
      </c>
    </row>
    <row r="7" spans="1:8" s="26" customFormat="1" ht="15" customHeight="1">
      <c r="A7" s="62">
        <v>3</v>
      </c>
      <c r="B7" s="63" t="s">
        <v>32</v>
      </c>
      <c r="C7" s="63"/>
      <c r="D7" s="63"/>
      <c r="E7" s="63"/>
      <c r="F7" s="4">
        <f t="shared" si="0"/>
        <v>0</v>
      </c>
    </row>
    <row r="8" spans="1:8" s="26" customFormat="1" ht="19.5" customHeight="1">
      <c r="A8" s="6" t="s">
        <v>33</v>
      </c>
      <c r="B8" s="19" t="s">
        <v>91</v>
      </c>
      <c r="C8" s="4">
        <v>8.65</v>
      </c>
      <c r="D8" s="8" t="s">
        <v>13</v>
      </c>
      <c r="E8" s="4">
        <v>710.14</v>
      </c>
      <c r="F8" s="4">
        <f t="shared" si="0"/>
        <v>6142.7110000000002</v>
      </c>
    </row>
    <row r="9" spans="1:8" ht="19.5" customHeight="1">
      <c r="A9" s="6" t="s">
        <v>35</v>
      </c>
      <c r="B9" s="19" t="s">
        <v>92</v>
      </c>
      <c r="C9" s="4">
        <v>17.29</v>
      </c>
      <c r="D9" s="8" t="s">
        <v>13</v>
      </c>
      <c r="E9" s="8">
        <v>391.28</v>
      </c>
      <c r="F9" s="4">
        <f t="shared" si="0"/>
        <v>6765.2311999999993</v>
      </c>
    </row>
    <row r="10" spans="1:8" ht="19.5" customHeight="1">
      <c r="A10" s="6" t="s">
        <v>37</v>
      </c>
      <c r="B10" s="37" t="s">
        <v>84</v>
      </c>
      <c r="C10" s="11">
        <v>4.25</v>
      </c>
      <c r="D10" s="64" t="s">
        <v>16</v>
      </c>
      <c r="E10" s="64">
        <v>382.29</v>
      </c>
      <c r="F10" s="4">
        <f t="shared" si="0"/>
        <v>1624.7325000000001</v>
      </c>
    </row>
    <row r="11" spans="1:8">
      <c r="A11" s="20"/>
      <c r="B11" s="129" t="s">
        <v>43</v>
      </c>
      <c r="C11" s="129"/>
      <c r="D11" s="129"/>
      <c r="E11" s="129"/>
      <c r="F11" s="21">
        <f>SUM(F5:F10)</f>
        <v>147005.27920000002</v>
      </c>
    </row>
    <row r="12" spans="1:8">
      <c r="A12" s="38"/>
      <c r="B12" s="39"/>
      <c r="C12" s="39"/>
      <c r="D12" s="39"/>
      <c r="E12" s="39"/>
      <c r="F12" s="40"/>
    </row>
    <row r="14" spans="1:8" ht="50.25" customHeight="1">
      <c r="B14" s="128" t="s">
        <v>44</v>
      </c>
      <c r="C14" s="128"/>
      <c r="D14" s="128"/>
      <c r="E14" s="128"/>
      <c r="F14" s="128"/>
    </row>
  </sheetData>
  <mergeCells count="5">
    <mergeCell ref="A1:F1"/>
    <mergeCell ref="A2:F2"/>
    <mergeCell ref="A3:F3"/>
    <mergeCell ref="B11:E11"/>
    <mergeCell ref="B14:F14"/>
  </mergeCells>
  <pageMargins left="0.37" right="0.15" top="0.72"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23"/>
  <sheetViews>
    <sheetView topLeftCell="A16" workbookViewId="0">
      <selection activeCell="B13" sqref="B13"/>
    </sheetView>
  </sheetViews>
  <sheetFormatPr defaultRowHeight="15"/>
  <cols>
    <col min="1" max="1" width="7.7109375" customWidth="1"/>
    <col min="2" max="2" width="42.85546875" customWidth="1"/>
    <col min="3" max="8" width="10.28515625" hidden="1" customWidth="1"/>
    <col min="9" max="9" width="10.28515625" customWidth="1"/>
    <col min="10" max="11" width="11.5703125" customWidth="1"/>
    <col min="12" max="12" width="12.140625" customWidth="1"/>
  </cols>
  <sheetData>
    <row r="1" spans="1:14" ht="18.75">
      <c r="A1" s="122" t="s">
        <v>0</v>
      </c>
      <c r="B1" s="123"/>
      <c r="C1" s="123"/>
      <c r="D1" s="123"/>
      <c r="E1" s="123"/>
      <c r="F1" s="123"/>
      <c r="G1" s="123"/>
      <c r="H1" s="123"/>
      <c r="I1" s="123"/>
      <c r="J1" s="123"/>
      <c r="K1" s="123"/>
      <c r="L1" s="123"/>
      <c r="M1" s="23"/>
      <c r="N1" s="23"/>
    </row>
    <row r="2" spans="1:14" ht="18.75">
      <c r="A2" s="124" t="s">
        <v>1</v>
      </c>
      <c r="B2" s="125"/>
      <c r="C2" s="125"/>
      <c r="D2" s="125"/>
      <c r="E2" s="125"/>
      <c r="F2" s="125"/>
      <c r="G2" s="125"/>
      <c r="H2" s="125"/>
      <c r="I2" s="125"/>
      <c r="J2" s="125"/>
      <c r="K2" s="125"/>
      <c r="L2" s="125"/>
      <c r="M2" s="23"/>
      <c r="N2" s="23"/>
    </row>
    <row r="3" spans="1:14" ht="29.25" customHeight="1">
      <c r="A3" s="126" t="s">
        <v>314</v>
      </c>
      <c r="B3" s="126"/>
      <c r="C3" s="126"/>
      <c r="D3" s="126"/>
      <c r="E3" s="126"/>
      <c r="F3" s="126"/>
      <c r="G3" s="126"/>
      <c r="H3" s="126"/>
      <c r="I3" s="126"/>
      <c r="J3" s="126"/>
      <c r="K3" s="126"/>
      <c r="L3" s="126"/>
      <c r="M3" s="24"/>
      <c r="N3" s="24"/>
    </row>
    <row r="4" spans="1:14">
      <c r="A4" s="45" t="s">
        <v>3</v>
      </c>
      <c r="B4" s="45" t="s">
        <v>4</v>
      </c>
      <c r="C4" s="45" t="s">
        <v>5</v>
      </c>
      <c r="D4" s="45"/>
      <c r="E4" s="45">
        <v>1</v>
      </c>
      <c r="F4" s="45">
        <v>2</v>
      </c>
      <c r="G4" s="45"/>
      <c r="H4" s="45"/>
      <c r="I4" s="45" t="s">
        <v>95</v>
      </c>
      <c r="J4" s="45" t="s">
        <v>6</v>
      </c>
      <c r="K4" s="45" t="s">
        <v>7</v>
      </c>
      <c r="L4" s="45" t="s">
        <v>8</v>
      </c>
    </row>
    <row r="5" spans="1:14" ht="38.25">
      <c r="A5" s="1">
        <v>1</v>
      </c>
      <c r="B5" s="69" t="s">
        <v>315</v>
      </c>
      <c r="C5" s="4">
        <v>5</v>
      </c>
      <c r="D5" s="4">
        <v>4</v>
      </c>
      <c r="E5" s="4">
        <v>5</v>
      </c>
      <c r="F5" s="4">
        <v>2</v>
      </c>
      <c r="G5" s="4">
        <v>4.47</v>
      </c>
      <c r="H5" s="4">
        <v>8</v>
      </c>
      <c r="I5" s="4">
        <v>1.19</v>
      </c>
      <c r="J5" s="42" t="s">
        <v>10</v>
      </c>
      <c r="K5" s="42">
        <v>642.78</v>
      </c>
      <c r="L5" s="4">
        <f>K5*I5</f>
        <v>764.90819999999997</v>
      </c>
    </row>
    <row r="6" spans="1:14" ht="114.75">
      <c r="A6" s="6" t="s">
        <v>11</v>
      </c>
      <c r="B6" s="19" t="s">
        <v>71</v>
      </c>
      <c r="C6" s="4">
        <v>34.159999999999997</v>
      </c>
      <c r="D6" s="4">
        <v>29.31</v>
      </c>
      <c r="E6" s="4">
        <v>9.07</v>
      </c>
      <c r="F6" s="4">
        <v>5.75</v>
      </c>
      <c r="G6" s="4">
        <v>4.47</v>
      </c>
      <c r="H6" s="4">
        <v>21.24</v>
      </c>
      <c r="I6" s="4">
        <v>10.7</v>
      </c>
      <c r="J6" s="8" t="s">
        <v>13</v>
      </c>
      <c r="K6" s="8">
        <v>112.53</v>
      </c>
      <c r="L6" s="4">
        <f t="shared" ref="L6:L19" si="0">K6*I6</f>
        <v>1204.0709999999999</v>
      </c>
    </row>
    <row r="7" spans="1:14" ht="89.25">
      <c r="A7" s="6" t="s">
        <v>14</v>
      </c>
      <c r="B7" s="47" t="s">
        <v>15</v>
      </c>
      <c r="C7" s="4">
        <v>12.75</v>
      </c>
      <c r="D7" s="4">
        <v>10.63</v>
      </c>
      <c r="E7" s="4">
        <v>0.56999999999999995</v>
      </c>
      <c r="F7" s="4">
        <v>0.46</v>
      </c>
      <c r="G7" s="4">
        <v>4.47</v>
      </c>
      <c r="H7" s="4">
        <v>2.12</v>
      </c>
      <c r="I7" s="4">
        <v>0.84</v>
      </c>
      <c r="J7" s="8" t="s">
        <v>13</v>
      </c>
      <c r="K7" s="8">
        <v>228.47</v>
      </c>
      <c r="L7" s="4">
        <f t="shared" si="0"/>
        <v>191.91479999999999</v>
      </c>
    </row>
    <row r="8" spans="1:14" ht="63.75">
      <c r="A8" s="6" t="s">
        <v>17</v>
      </c>
      <c r="B8" s="19" t="s">
        <v>73</v>
      </c>
      <c r="C8" s="4">
        <v>21.42</v>
      </c>
      <c r="D8" s="4">
        <v>17.850000000000001</v>
      </c>
      <c r="E8" s="4">
        <v>0.96</v>
      </c>
      <c r="F8" s="4">
        <v>0.77</v>
      </c>
      <c r="G8" s="4">
        <v>4.47</v>
      </c>
      <c r="H8" s="4">
        <v>3.54</v>
      </c>
      <c r="I8" s="4">
        <v>1.07</v>
      </c>
      <c r="J8" s="8" t="s">
        <v>13</v>
      </c>
      <c r="K8" s="8">
        <v>1191.77</v>
      </c>
      <c r="L8" s="4">
        <f t="shared" si="0"/>
        <v>1275.1939</v>
      </c>
    </row>
    <row r="9" spans="1:14" ht="114.75">
      <c r="A9" s="6" t="s">
        <v>20</v>
      </c>
      <c r="B9" s="19" t="s">
        <v>21</v>
      </c>
      <c r="C9" s="4"/>
      <c r="D9" s="4">
        <v>15</v>
      </c>
      <c r="E9" s="4">
        <v>3.9</v>
      </c>
      <c r="F9" s="4">
        <v>2.7</v>
      </c>
      <c r="G9" s="4">
        <v>4.47</v>
      </c>
      <c r="H9" s="4">
        <v>2.91</v>
      </c>
      <c r="I9" s="4">
        <v>1.22</v>
      </c>
      <c r="J9" s="8" t="s">
        <v>13</v>
      </c>
      <c r="K9" s="8">
        <v>5913.66</v>
      </c>
      <c r="L9" s="4">
        <f t="shared" si="0"/>
        <v>7214.6651999999995</v>
      </c>
    </row>
    <row r="10" spans="1:14" ht="89.25">
      <c r="A10" s="6" t="s">
        <v>22</v>
      </c>
      <c r="B10" s="19" t="s">
        <v>118</v>
      </c>
      <c r="C10" s="4"/>
      <c r="D10" s="4"/>
      <c r="E10" s="4"/>
      <c r="F10" s="4"/>
      <c r="G10" s="4">
        <v>4.47</v>
      </c>
      <c r="H10" s="4">
        <v>6.29</v>
      </c>
      <c r="I10" s="4">
        <v>3.06</v>
      </c>
      <c r="J10" s="8" t="s">
        <v>13</v>
      </c>
      <c r="K10" s="8">
        <v>2788.17</v>
      </c>
      <c r="L10" s="4">
        <f t="shared" si="0"/>
        <v>8531.8001999999997</v>
      </c>
    </row>
    <row r="11" spans="1:14" ht="63.75">
      <c r="A11" s="9" t="s">
        <v>130</v>
      </c>
      <c r="B11" s="19" t="s">
        <v>25</v>
      </c>
      <c r="C11" s="4">
        <v>91.15</v>
      </c>
      <c r="D11" s="8" t="s">
        <v>106</v>
      </c>
      <c r="E11" s="8">
        <v>259.29000000000002</v>
      </c>
      <c r="F11" s="4">
        <f t="shared" ref="F11" si="1">E11*C11</f>
        <v>23634.283500000005</v>
      </c>
      <c r="G11" s="4">
        <v>4.47</v>
      </c>
      <c r="H11" s="4">
        <v>51.12</v>
      </c>
      <c r="I11" s="4">
        <v>12.26</v>
      </c>
      <c r="J11" s="8" t="s">
        <v>106</v>
      </c>
      <c r="K11" s="8">
        <v>259.29000000000002</v>
      </c>
      <c r="L11" s="4">
        <f t="shared" si="0"/>
        <v>3178.8954000000003</v>
      </c>
    </row>
    <row r="12" spans="1:14" ht="89.25">
      <c r="A12" s="9" t="s">
        <v>26</v>
      </c>
      <c r="B12" s="19" t="s">
        <v>143</v>
      </c>
      <c r="C12" s="4"/>
      <c r="D12" s="4">
        <v>21.25</v>
      </c>
      <c r="E12" s="4">
        <v>1.52</v>
      </c>
      <c r="F12" s="4">
        <v>1.22</v>
      </c>
      <c r="G12" s="4">
        <v>1.9</v>
      </c>
      <c r="H12" s="8" t="s">
        <v>13</v>
      </c>
      <c r="I12" s="4">
        <v>1.71</v>
      </c>
      <c r="J12" s="8" t="s">
        <v>13</v>
      </c>
      <c r="K12" s="8">
        <v>6219.21</v>
      </c>
      <c r="L12" s="4">
        <f t="shared" si="0"/>
        <v>10634.849099999999</v>
      </c>
    </row>
    <row r="13" spans="1:14" ht="89.25">
      <c r="A13" s="9" t="s">
        <v>144</v>
      </c>
      <c r="B13" s="19" t="s">
        <v>30</v>
      </c>
      <c r="C13" s="4"/>
      <c r="D13" s="4">
        <v>2.25</v>
      </c>
      <c r="E13" s="4">
        <v>0.56999999999999995</v>
      </c>
      <c r="F13" s="4">
        <v>0.42</v>
      </c>
      <c r="G13" s="65">
        <v>0.23499999999999999</v>
      </c>
      <c r="H13" s="8" t="s">
        <v>31</v>
      </c>
      <c r="I13" s="65">
        <v>0.18099999999999999</v>
      </c>
      <c r="J13" s="8" t="s">
        <v>31</v>
      </c>
      <c r="K13" s="8">
        <v>53433.91</v>
      </c>
      <c r="L13" s="4">
        <f t="shared" si="0"/>
        <v>9671.5377100000005</v>
      </c>
    </row>
    <row r="14" spans="1:14" ht="18.75">
      <c r="A14" s="6">
        <v>10</v>
      </c>
      <c r="B14" s="66" t="s">
        <v>110</v>
      </c>
      <c r="C14" s="4"/>
      <c r="D14" s="4"/>
      <c r="E14" s="4"/>
      <c r="F14" s="4"/>
      <c r="G14" s="4"/>
      <c r="H14" s="4"/>
      <c r="I14" s="4"/>
      <c r="J14" s="8"/>
      <c r="K14" s="8"/>
      <c r="L14" s="4"/>
    </row>
    <row r="15" spans="1:14" ht="15.75" customHeight="1">
      <c r="A15" s="6" t="s">
        <v>33</v>
      </c>
      <c r="B15" s="19" t="s">
        <v>238</v>
      </c>
      <c r="C15" s="4">
        <v>12.75</v>
      </c>
      <c r="D15" s="4">
        <v>10.63</v>
      </c>
      <c r="E15" s="4">
        <v>0.56999999999999995</v>
      </c>
      <c r="F15" s="4">
        <v>0.46</v>
      </c>
      <c r="G15" s="4">
        <v>4.47</v>
      </c>
      <c r="H15" s="4">
        <v>2.12</v>
      </c>
      <c r="I15" s="4">
        <v>0.84</v>
      </c>
      <c r="J15" s="8" t="s">
        <v>13</v>
      </c>
      <c r="K15" s="8">
        <v>364.32</v>
      </c>
      <c r="L15" s="4">
        <f t="shared" si="0"/>
        <v>306.02879999999999</v>
      </c>
    </row>
    <row r="16" spans="1:14" ht="15.75" customHeight="1">
      <c r="A16" s="6" t="s">
        <v>80</v>
      </c>
      <c r="B16" s="19" t="s">
        <v>34</v>
      </c>
      <c r="C16" s="4">
        <v>29.16</v>
      </c>
      <c r="D16" s="4">
        <v>33.58</v>
      </c>
      <c r="E16" s="4">
        <v>2.3199999999999998</v>
      </c>
      <c r="F16" s="4">
        <v>1.7</v>
      </c>
      <c r="G16" s="4">
        <v>4.47</v>
      </c>
      <c r="H16" s="4">
        <v>5.33</v>
      </c>
      <c r="I16" s="4">
        <v>2.86</v>
      </c>
      <c r="J16" s="8" t="s">
        <v>13</v>
      </c>
      <c r="K16" s="8">
        <v>788.14</v>
      </c>
      <c r="L16" s="4">
        <f t="shared" si="0"/>
        <v>2254.0803999999998</v>
      </c>
    </row>
    <row r="17" spans="1:12" ht="15.75" customHeight="1">
      <c r="A17" s="6" t="s">
        <v>35</v>
      </c>
      <c r="B17" s="19" t="s">
        <v>112</v>
      </c>
      <c r="C17" s="4">
        <v>21.42</v>
      </c>
      <c r="D17" s="4">
        <v>56.1</v>
      </c>
      <c r="E17" s="4">
        <v>1</v>
      </c>
      <c r="F17" s="4">
        <v>0.8</v>
      </c>
      <c r="G17" s="4">
        <v>4.47</v>
      </c>
      <c r="H17" s="4">
        <v>9.83</v>
      </c>
      <c r="I17" s="4">
        <v>4.13</v>
      </c>
      <c r="J17" s="8" t="s">
        <v>13</v>
      </c>
      <c r="K17" s="8">
        <v>756.83</v>
      </c>
      <c r="L17" s="4">
        <f t="shared" si="0"/>
        <v>3125.7078999999999</v>
      </c>
    </row>
    <row r="18" spans="1:12" ht="15.75">
      <c r="A18" s="6" t="s">
        <v>37</v>
      </c>
      <c r="B18" s="19" t="s">
        <v>38</v>
      </c>
      <c r="C18" s="4">
        <v>58.32</v>
      </c>
      <c r="D18" s="4">
        <v>31.72</v>
      </c>
      <c r="E18" s="4">
        <v>4.6399999999999997</v>
      </c>
      <c r="F18" s="4">
        <v>3.4</v>
      </c>
      <c r="G18" s="4">
        <v>4.47</v>
      </c>
      <c r="H18" s="4">
        <v>2.62</v>
      </c>
      <c r="I18" s="4">
        <v>2.57</v>
      </c>
      <c r="J18" s="8" t="s">
        <v>13</v>
      </c>
      <c r="K18" s="8">
        <v>482.26</v>
      </c>
      <c r="L18" s="4">
        <f t="shared" si="0"/>
        <v>1239.4081999999999</v>
      </c>
    </row>
    <row r="19" spans="1:12" ht="15.75">
      <c r="A19" s="6" t="s">
        <v>39</v>
      </c>
      <c r="B19" s="19" t="s">
        <v>85</v>
      </c>
      <c r="C19" s="4">
        <v>34.159999999999997</v>
      </c>
      <c r="D19" s="4">
        <v>46.3</v>
      </c>
      <c r="E19" s="4">
        <v>9.07</v>
      </c>
      <c r="F19" s="4">
        <v>5.75</v>
      </c>
      <c r="G19" s="4">
        <v>4.47</v>
      </c>
      <c r="H19" s="4">
        <v>21.24</v>
      </c>
      <c r="I19" s="4">
        <v>10.7</v>
      </c>
      <c r="J19" s="8" t="s">
        <v>13</v>
      </c>
      <c r="K19" s="8">
        <v>167.71</v>
      </c>
      <c r="L19" s="4">
        <f t="shared" si="0"/>
        <v>1794.4970000000001</v>
      </c>
    </row>
    <row r="20" spans="1:12">
      <c r="A20" s="67"/>
      <c r="B20" s="127"/>
      <c r="C20" s="127"/>
      <c r="D20" s="127"/>
      <c r="E20" s="127"/>
      <c r="F20" s="127"/>
      <c r="G20" s="127"/>
      <c r="H20" s="127"/>
      <c r="I20" s="127"/>
      <c r="J20" s="127"/>
      <c r="K20" s="127"/>
      <c r="L20" s="21">
        <f>SUM(L5:L19)</f>
        <v>51387.557810000006</v>
      </c>
    </row>
    <row r="21" spans="1:12">
      <c r="A21" s="52"/>
      <c r="B21" s="68"/>
      <c r="C21" s="68"/>
      <c r="D21" s="68"/>
      <c r="E21" s="68"/>
      <c r="F21" s="68"/>
      <c r="G21" s="68"/>
      <c r="H21" s="68"/>
      <c r="I21" s="68"/>
      <c r="J21" s="68"/>
      <c r="K21" s="68"/>
      <c r="L21" s="40"/>
    </row>
    <row r="22" spans="1:12">
      <c r="A22" s="52"/>
      <c r="B22" s="68"/>
      <c r="C22" s="68"/>
      <c r="D22" s="68"/>
      <c r="E22" s="68"/>
      <c r="F22" s="68"/>
      <c r="G22" s="68"/>
      <c r="H22" s="68"/>
      <c r="I22" s="68"/>
      <c r="J22" s="68"/>
      <c r="K22" s="68"/>
      <c r="L22" s="40"/>
    </row>
    <row r="23" spans="1:12" ht="50.25" customHeight="1">
      <c r="B23" s="128" t="s">
        <v>145</v>
      </c>
      <c r="C23" s="128"/>
      <c r="D23" s="128"/>
      <c r="E23" s="128"/>
      <c r="F23" s="128"/>
      <c r="G23" s="128"/>
      <c r="H23" s="128"/>
      <c r="I23" s="128"/>
      <c r="J23" s="128"/>
      <c r="K23" s="128"/>
      <c r="L23" s="128"/>
    </row>
  </sheetData>
  <mergeCells count="5">
    <mergeCell ref="A1:L1"/>
    <mergeCell ref="A2:L2"/>
    <mergeCell ref="A3:L3"/>
    <mergeCell ref="B20:K20"/>
    <mergeCell ref="B23:L23"/>
  </mergeCells>
  <pageMargins left="0.26" right="0.3" top="0.62"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H14"/>
  <sheetViews>
    <sheetView topLeftCell="A4" workbookViewId="0">
      <selection activeCell="B6" sqref="B6"/>
    </sheetView>
  </sheetViews>
  <sheetFormatPr defaultRowHeight="15"/>
  <cols>
    <col min="1" max="1" width="7.140625" style="22" customWidth="1"/>
    <col min="2" max="2" width="42" customWidth="1"/>
    <col min="3" max="3" width="10.28515625" customWidth="1"/>
    <col min="4" max="4" width="9.42578125" customWidth="1"/>
    <col min="5" max="5" width="11.5703125" customWidth="1"/>
    <col min="6" max="6" width="12.140625"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75" customHeight="1">
      <c r="A3" s="126" t="s">
        <v>93</v>
      </c>
      <c r="B3" s="126"/>
      <c r="C3" s="126"/>
      <c r="D3" s="126"/>
      <c r="E3" s="126"/>
      <c r="F3" s="126"/>
      <c r="G3" s="24"/>
      <c r="H3" s="24"/>
    </row>
    <row r="4" spans="1:8">
      <c r="A4" s="45" t="s">
        <v>3</v>
      </c>
      <c r="B4" s="45" t="s">
        <v>4</v>
      </c>
      <c r="C4" s="45" t="s">
        <v>5</v>
      </c>
      <c r="D4" s="45" t="s">
        <v>6</v>
      </c>
      <c r="E4" s="45" t="s">
        <v>7</v>
      </c>
      <c r="F4" s="45" t="s">
        <v>8</v>
      </c>
    </row>
    <row r="5" spans="1:8" ht="123" customHeight="1">
      <c r="A5" s="58" t="s">
        <v>89</v>
      </c>
      <c r="B5" s="59" t="s">
        <v>75</v>
      </c>
      <c r="C5" s="60">
        <v>20.100000000000001</v>
      </c>
      <c r="D5" s="61" t="s">
        <v>16</v>
      </c>
      <c r="E5" s="61">
        <v>6543.32</v>
      </c>
      <c r="F5" s="4">
        <f>C5*E5</f>
        <v>131520.73199999999</v>
      </c>
    </row>
    <row r="6" spans="1:8" ht="117.75" customHeight="1">
      <c r="A6" s="9" t="s">
        <v>90</v>
      </c>
      <c r="B6" s="37" t="s">
        <v>77</v>
      </c>
      <c r="C6" s="12">
        <v>4.25</v>
      </c>
      <c r="D6" s="12" t="s">
        <v>28</v>
      </c>
      <c r="E6" s="12">
        <v>223.97</v>
      </c>
      <c r="F6" s="4">
        <f t="shared" ref="F6:F10" si="0">C6*E6</f>
        <v>951.87249999999995</v>
      </c>
    </row>
    <row r="7" spans="1:8" s="26" customFormat="1" ht="15" customHeight="1">
      <c r="A7" s="62">
        <v>3</v>
      </c>
      <c r="B7" s="63" t="s">
        <v>32</v>
      </c>
      <c r="C7" s="63"/>
      <c r="D7" s="63"/>
      <c r="E7" s="63"/>
      <c r="F7" s="4">
        <f t="shared" si="0"/>
        <v>0</v>
      </c>
    </row>
    <row r="8" spans="1:8" s="26" customFormat="1" ht="19.5" customHeight="1">
      <c r="A8" s="6" t="s">
        <v>33</v>
      </c>
      <c r="B8" s="19" t="s">
        <v>91</v>
      </c>
      <c r="C8" s="4">
        <v>8.65</v>
      </c>
      <c r="D8" s="8" t="s">
        <v>13</v>
      </c>
      <c r="E8" s="4">
        <v>710.14</v>
      </c>
      <c r="F8" s="4">
        <f t="shared" si="0"/>
        <v>6142.7110000000002</v>
      </c>
    </row>
    <row r="9" spans="1:8" ht="19.5" customHeight="1">
      <c r="A9" s="6" t="s">
        <v>35</v>
      </c>
      <c r="B9" s="19" t="s">
        <v>92</v>
      </c>
      <c r="C9" s="4">
        <v>17.29</v>
      </c>
      <c r="D9" s="8" t="s">
        <v>13</v>
      </c>
      <c r="E9" s="8">
        <v>391.29</v>
      </c>
      <c r="F9" s="4">
        <f t="shared" si="0"/>
        <v>6765.4040999999997</v>
      </c>
    </row>
    <row r="10" spans="1:8" ht="19.5" customHeight="1">
      <c r="A10" s="6" t="s">
        <v>37</v>
      </c>
      <c r="B10" s="37" t="s">
        <v>84</v>
      </c>
      <c r="C10" s="11">
        <v>4.25</v>
      </c>
      <c r="D10" s="64" t="s">
        <v>16</v>
      </c>
      <c r="E10" s="64">
        <v>382.29</v>
      </c>
      <c r="F10" s="4">
        <f t="shared" si="0"/>
        <v>1624.7325000000001</v>
      </c>
    </row>
    <row r="11" spans="1:8">
      <c r="A11" s="20"/>
      <c r="B11" s="129" t="s">
        <v>43</v>
      </c>
      <c r="C11" s="129"/>
      <c r="D11" s="129"/>
      <c r="E11" s="129"/>
      <c r="F11" s="21">
        <f>SUM(F5:F10)</f>
        <v>147005.45210000002</v>
      </c>
    </row>
    <row r="12" spans="1:8">
      <c r="A12" s="38"/>
      <c r="B12" s="39"/>
      <c r="C12" s="39"/>
      <c r="D12" s="39"/>
      <c r="E12" s="39"/>
      <c r="F12" s="40"/>
    </row>
    <row r="14" spans="1:8" ht="50.25" customHeight="1">
      <c r="B14" s="128" t="s">
        <v>44</v>
      </c>
      <c r="C14" s="128"/>
      <c r="D14" s="128"/>
      <c r="E14" s="128"/>
      <c r="F14" s="128"/>
    </row>
  </sheetData>
  <mergeCells count="5">
    <mergeCell ref="A1:F1"/>
    <mergeCell ref="A2:F2"/>
    <mergeCell ref="A3:F3"/>
    <mergeCell ref="B11:E11"/>
    <mergeCell ref="B14:F14"/>
  </mergeCells>
  <pageMargins left="0.2" right="0.7" top="0.76"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I22"/>
  <sheetViews>
    <sheetView workbookViewId="0">
      <selection activeCell="B6" sqref="B6"/>
    </sheetView>
  </sheetViews>
  <sheetFormatPr defaultRowHeight="15"/>
  <cols>
    <col min="1" max="1" width="7.7109375" customWidth="1"/>
    <col min="2" max="2" width="37.7109375" customWidth="1"/>
    <col min="3" max="3" width="9.85546875" customWidth="1"/>
    <col min="4" max="4" width="7.42578125" customWidth="1"/>
    <col min="5" max="5" width="9.7109375" customWidth="1"/>
    <col min="6" max="6" width="17.71093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6" customHeight="1">
      <c r="A3" s="131" t="s">
        <v>202</v>
      </c>
      <c r="B3" s="131"/>
      <c r="C3" s="131"/>
      <c r="D3" s="131"/>
      <c r="E3" s="131"/>
      <c r="F3" s="131"/>
      <c r="G3" s="44"/>
      <c r="H3" s="44"/>
    </row>
    <row r="4" spans="1:9">
      <c r="A4" s="45" t="s">
        <v>3</v>
      </c>
      <c r="B4" s="45" t="s">
        <v>4</v>
      </c>
      <c r="C4" s="46" t="s">
        <v>5</v>
      </c>
      <c r="D4" s="46" t="s">
        <v>68</v>
      </c>
      <c r="E4" s="46" t="s">
        <v>69</v>
      </c>
      <c r="F4" s="46" t="s">
        <v>70</v>
      </c>
    </row>
    <row r="5" spans="1:9" ht="25.5">
      <c r="A5" s="1">
        <v>1</v>
      </c>
      <c r="B5" s="69" t="s">
        <v>159</v>
      </c>
      <c r="C5" s="4">
        <v>2</v>
      </c>
      <c r="D5" s="42" t="s">
        <v>10</v>
      </c>
      <c r="E5" s="42">
        <v>243.77</v>
      </c>
      <c r="F5" s="4">
        <f>E5*C5</f>
        <v>487.54</v>
      </c>
    </row>
    <row r="6" spans="1:9" ht="127.5">
      <c r="A6" s="6" t="s">
        <v>11</v>
      </c>
      <c r="B6" s="19" t="s">
        <v>71</v>
      </c>
      <c r="C6" s="8">
        <v>20.5</v>
      </c>
      <c r="D6" s="8" t="s">
        <v>13</v>
      </c>
      <c r="E6" s="8">
        <v>112.53</v>
      </c>
      <c r="F6" s="4">
        <f t="shared" ref="F6:F15" si="0">E6*C6</f>
        <v>2306.8650000000002</v>
      </c>
    </row>
    <row r="7" spans="1:9" ht="102">
      <c r="A7" s="6" t="s">
        <v>14</v>
      </c>
      <c r="B7" s="47" t="s">
        <v>15</v>
      </c>
      <c r="C7" s="8">
        <v>7.65</v>
      </c>
      <c r="D7" s="8" t="s">
        <v>13</v>
      </c>
      <c r="E7" s="8">
        <v>228.47</v>
      </c>
      <c r="F7" s="4">
        <f t="shared" si="0"/>
        <v>1747.7955000000002</v>
      </c>
    </row>
    <row r="8" spans="1:9" ht="76.5">
      <c r="A8" s="6" t="s">
        <v>17</v>
      </c>
      <c r="B8" s="19" t="s">
        <v>73</v>
      </c>
      <c r="C8" s="8">
        <v>12.85</v>
      </c>
      <c r="D8" s="8" t="s">
        <v>13</v>
      </c>
      <c r="E8" s="8">
        <v>1191.77</v>
      </c>
      <c r="F8" s="4">
        <f t="shared" si="0"/>
        <v>15314.244499999999</v>
      </c>
    </row>
    <row r="9" spans="1:9" ht="114" customHeight="1">
      <c r="A9" s="6" t="s">
        <v>117</v>
      </c>
      <c r="B9" s="19" t="s">
        <v>151</v>
      </c>
      <c r="C9" s="8">
        <v>15.3</v>
      </c>
      <c r="D9" s="8" t="s">
        <v>13</v>
      </c>
      <c r="E9" s="8">
        <v>6543.32</v>
      </c>
      <c r="F9" s="4">
        <f t="shared" si="0"/>
        <v>100112.796</v>
      </c>
    </row>
    <row r="10" spans="1:9">
      <c r="A10" s="6">
        <v>6</v>
      </c>
      <c r="B10" s="48" t="s">
        <v>78</v>
      </c>
      <c r="C10" s="8"/>
      <c r="D10" s="8"/>
      <c r="E10" s="8"/>
      <c r="F10" s="4"/>
    </row>
    <row r="11" spans="1:9" ht="15.75">
      <c r="A11" s="6" t="s">
        <v>33</v>
      </c>
      <c r="B11" s="19" t="s">
        <v>121</v>
      </c>
      <c r="C11" s="8">
        <v>7.65</v>
      </c>
      <c r="D11" s="8" t="s">
        <v>13</v>
      </c>
      <c r="E11" s="8">
        <v>404.77</v>
      </c>
      <c r="F11" s="4">
        <f t="shared" ref="F11" si="1">E11*C11</f>
        <v>3096.4904999999999</v>
      </c>
    </row>
    <row r="12" spans="1:9" ht="15.75">
      <c r="A12" s="6" t="s">
        <v>80</v>
      </c>
      <c r="B12" s="19" t="s">
        <v>133</v>
      </c>
      <c r="C12" s="8">
        <v>6.57</v>
      </c>
      <c r="D12" s="8" t="s">
        <v>13</v>
      </c>
      <c r="E12" s="8">
        <v>765.85</v>
      </c>
      <c r="F12" s="4">
        <f t="shared" si="0"/>
        <v>5031.6345000000001</v>
      </c>
    </row>
    <row r="13" spans="1:9" ht="15.75">
      <c r="A13" s="6" t="s">
        <v>35</v>
      </c>
      <c r="B13" s="19" t="s">
        <v>123</v>
      </c>
      <c r="C13" s="11">
        <v>12.75</v>
      </c>
      <c r="D13" s="8" t="s">
        <v>13</v>
      </c>
      <c r="E13" s="8">
        <v>730.6</v>
      </c>
      <c r="F13" s="4">
        <f t="shared" si="0"/>
        <v>9315.15</v>
      </c>
    </row>
    <row r="14" spans="1:9" ht="17.25" customHeight="1">
      <c r="A14" s="6" t="s">
        <v>37</v>
      </c>
      <c r="B14" s="19" t="s">
        <v>134</v>
      </c>
      <c r="C14" s="8">
        <v>13.14</v>
      </c>
      <c r="D14" s="8" t="s">
        <v>13</v>
      </c>
      <c r="E14" s="8">
        <v>458.72</v>
      </c>
      <c r="F14" s="4">
        <f t="shared" si="0"/>
        <v>6027.5808000000006</v>
      </c>
    </row>
    <row r="15" spans="1:9" ht="17.25" customHeight="1">
      <c r="A15" s="6" t="s">
        <v>39</v>
      </c>
      <c r="B15" s="19" t="s">
        <v>85</v>
      </c>
      <c r="C15" s="8">
        <v>20.5</v>
      </c>
      <c r="D15" s="8" t="s">
        <v>13</v>
      </c>
      <c r="E15" s="11">
        <v>167.71</v>
      </c>
      <c r="F15" s="4">
        <f t="shared" si="0"/>
        <v>3438.0550000000003</v>
      </c>
    </row>
    <row r="16" spans="1:9" s="52" customFormat="1" ht="23.25" customHeight="1">
      <c r="A16" s="49"/>
      <c r="B16" s="50"/>
      <c r="C16" s="132"/>
      <c r="D16" s="132"/>
      <c r="E16" s="133"/>
      <c r="F16" s="51">
        <f>SUM(F5:F15)</f>
        <v>146878.15179999999</v>
      </c>
    </row>
    <row r="17" spans="1:6" s="52" customFormat="1" ht="23.25" customHeight="1">
      <c r="A17" s="53"/>
      <c r="B17" s="54"/>
      <c r="C17" s="55"/>
      <c r="D17" s="55"/>
      <c r="E17" s="55"/>
      <c r="F17" s="56"/>
    </row>
    <row r="18" spans="1:6" ht="62.25" customHeight="1">
      <c r="B18" s="128" t="s">
        <v>203</v>
      </c>
      <c r="C18" s="128"/>
      <c r="D18" s="128"/>
      <c r="E18" s="128"/>
      <c r="F18" s="128"/>
    </row>
    <row r="19" spans="1:6">
      <c r="E19" s="28"/>
    </row>
    <row r="22" spans="1:6" ht="15.75" customHeight="1"/>
  </sheetData>
  <mergeCells count="5">
    <mergeCell ref="A1:F1"/>
    <mergeCell ref="A2:F2"/>
    <mergeCell ref="A3:F3"/>
    <mergeCell ref="C16:E16"/>
    <mergeCell ref="B18:F18"/>
  </mergeCells>
  <pageMargins left="0.26" right="0.28000000000000003"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I20"/>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29.25" customHeight="1">
      <c r="A3" s="126" t="s">
        <v>197</v>
      </c>
      <c r="B3" s="131"/>
      <c r="C3" s="131"/>
      <c r="D3" s="131"/>
      <c r="E3" s="131"/>
      <c r="F3" s="131"/>
      <c r="G3" s="44"/>
      <c r="H3" s="44"/>
    </row>
    <row r="4" spans="1:9">
      <c r="A4" s="45" t="s">
        <v>3</v>
      </c>
      <c r="B4" s="45" t="s">
        <v>4</v>
      </c>
      <c r="C4" s="46" t="s">
        <v>5</v>
      </c>
      <c r="D4" s="46" t="s">
        <v>68</v>
      </c>
      <c r="E4" s="46" t="s">
        <v>69</v>
      </c>
      <c r="F4" s="46" t="s">
        <v>70</v>
      </c>
    </row>
    <row r="5" spans="1:9" ht="25.5">
      <c r="A5" s="8">
        <v>1</v>
      </c>
      <c r="B5" s="8" t="s">
        <v>96</v>
      </c>
      <c r="C5" s="8">
        <v>2</v>
      </c>
      <c r="D5" s="8" t="s">
        <v>10</v>
      </c>
      <c r="E5" s="8">
        <v>243.77</v>
      </c>
      <c r="F5" s="8">
        <f>E5*C5</f>
        <v>487.54</v>
      </c>
    </row>
    <row r="6" spans="1:9" ht="38.25">
      <c r="A6" s="8" t="s">
        <v>97</v>
      </c>
      <c r="B6" s="8" t="s">
        <v>185</v>
      </c>
      <c r="C6" s="8">
        <v>1.02</v>
      </c>
      <c r="D6" s="8" t="s">
        <v>13</v>
      </c>
      <c r="E6" s="8">
        <v>364.24</v>
      </c>
      <c r="F6" s="8">
        <f t="shared" ref="F6:F14" si="0">E6*C6</f>
        <v>371.52480000000003</v>
      </c>
    </row>
    <row r="7" spans="1:9" ht="102">
      <c r="A7" s="6" t="s">
        <v>198</v>
      </c>
      <c r="B7" s="19" t="s">
        <v>118</v>
      </c>
      <c r="C7" s="8">
        <v>6.12</v>
      </c>
      <c r="D7" s="8" t="s">
        <v>13</v>
      </c>
      <c r="E7" s="8">
        <v>2788.17</v>
      </c>
      <c r="F7" s="8">
        <f>E7*C7</f>
        <v>17063.600399999999</v>
      </c>
    </row>
    <row r="8" spans="1:9" ht="127.5">
      <c r="A8" s="6" t="s">
        <v>199</v>
      </c>
      <c r="B8" s="19" t="s">
        <v>21</v>
      </c>
      <c r="C8" s="8">
        <v>1.02</v>
      </c>
      <c r="D8" s="8" t="s">
        <v>13</v>
      </c>
      <c r="E8" s="70">
        <v>5913.66</v>
      </c>
      <c r="F8" s="8">
        <f t="shared" si="0"/>
        <v>6031.9332000000004</v>
      </c>
    </row>
    <row r="9" spans="1:9" ht="38.25">
      <c r="A9" s="6" t="s">
        <v>117</v>
      </c>
      <c r="B9" s="19" t="s">
        <v>200</v>
      </c>
      <c r="C9" s="8">
        <v>8.1999999999999993</v>
      </c>
      <c r="D9" s="8" t="s">
        <v>13</v>
      </c>
      <c r="E9" s="8">
        <v>6543.32</v>
      </c>
      <c r="F9" s="8">
        <f t="shared" si="0"/>
        <v>53655.223999999995</v>
      </c>
    </row>
    <row r="10" spans="1:9" ht="102">
      <c r="A10" s="9" t="s">
        <v>201</v>
      </c>
      <c r="B10" s="19" t="s">
        <v>30</v>
      </c>
      <c r="C10" s="8">
        <v>1.02</v>
      </c>
      <c r="D10" s="8" t="s">
        <v>31</v>
      </c>
      <c r="E10" s="8">
        <v>53433.91</v>
      </c>
      <c r="F10" s="8">
        <f t="shared" si="0"/>
        <v>54502.588200000006</v>
      </c>
    </row>
    <row r="11" spans="1:9">
      <c r="A11" s="6">
        <v>7</v>
      </c>
      <c r="B11" s="48" t="s">
        <v>78</v>
      </c>
      <c r="C11" s="8"/>
      <c r="D11" s="8"/>
      <c r="E11" s="8"/>
      <c r="F11" s="8"/>
    </row>
    <row r="12" spans="1:9" ht="15.75">
      <c r="A12" s="6" t="s">
        <v>33</v>
      </c>
      <c r="B12" s="19" t="s">
        <v>122</v>
      </c>
      <c r="C12" s="8">
        <v>6.44</v>
      </c>
      <c r="D12" s="8" t="s">
        <v>13</v>
      </c>
      <c r="E12" s="8">
        <v>765.85</v>
      </c>
      <c r="F12" s="8">
        <f t="shared" si="0"/>
        <v>4932.0740000000005</v>
      </c>
    </row>
    <row r="13" spans="1:9" ht="15.75">
      <c r="A13" s="6" t="s">
        <v>35</v>
      </c>
      <c r="B13" s="19" t="s">
        <v>194</v>
      </c>
      <c r="C13" s="8">
        <v>6.1</v>
      </c>
      <c r="D13" s="8" t="s">
        <v>13</v>
      </c>
      <c r="E13" s="8">
        <v>756.83</v>
      </c>
      <c r="F13" s="8">
        <f t="shared" si="0"/>
        <v>4616.6629999999996</v>
      </c>
    </row>
    <row r="14" spans="1:9" ht="17.25" customHeight="1">
      <c r="A14" s="6" t="s">
        <v>37</v>
      </c>
      <c r="B14" s="19" t="s">
        <v>124</v>
      </c>
      <c r="C14" s="8">
        <v>7.98</v>
      </c>
      <c r="D14" s="8" t="s">
        <v>13</v>
      </c>
      <c r="E14" s="8">
        <v>482.26</v>
      </c>
      <c r="F14" s="8">
        <f t="shared" si="0"/>
        <v>3848.4348</v>
      </c>
    </row>
    <row r="15" spans="1:9" s="52" customFormat="1" ht="23.25" customHeight="1">
      <c r="A15" s="49"/>
      <c r="B15" s="50"/>
      <c r="C15" s="132"/>
      <c r="D15" s="132"/>
      <c r="E15" s="133"/>
      <c r="F15" s="51">
        <f>SUM(F5:F14)</f>
        <v>145509.58239999998</v>
      </c>
    </row>
    <row r="16" spans="1:9" ht="62.25" customHeight="1">
      <c r="B16" s="128" t="s">
        <v>196</v>
      </c>
      <c r="C16" s="128"/>
      <c r="D16" s="128"/>
      <c r="E16" s="128"/>
      <c r="F16" s="128"/>
    </row>
    <row r="17" spans="5:5">
      <c r="E17" s="28"/>
    </row>
    <row r="20" spans="5:5" ht="15.75" customHeight="1"/>
  </sheetData>
  <mergeCells count="5">
    <mergeCell ref="A1:F1"/>
    <mergeCell ref="A2:F2"/>
    <mergeCell ref="A3:F3"/>
    <mergeCell ref="C15:E15"/>
    <mergeCell ref="B16:F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I18"/>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44.25" customHeight="1">
      <c r="A3" s="126" t="s">
        <v>169</v>
      </c>
      <c r="B3" s="131"/>
      <c r="C3" s="131"/>
      <c r="D3" s="131"/>
      <c r="E3" s="131"/>
      <c r="F3" s="131"/>
      <c r="G3" s="44"/>
      <c r="H3" s="44"/>
    </row>
    <row r="4" spans="1:9">
      <c r="A4" s="45" t="s">
        <v>3</v>
      </c>
      <c r="B4" s="45" t="s">
        <v>4</v>
      </c>
      <c r="C4" s="46" t="s">
        <v>5</v>
      </c>
      <c r="D4" s="46" t="s">
        <v>68</v>
      </c>
      <c r="E4" s="46" t="s">
        <v>69</v>
      </c>
      <c r="F4" s="46" t="s">
        <v>70</v>
      </c>
    </row>
    <row r="5" spans="1:9" ht="25.5">
      <c r="A5" s="1">
        <v>1</v>
      </c>
      <c r="B5" s="69" t="s">
        <v>159</v>
      </c>
      <c r="C5" s="4">
        <v>3</v>
      </c>
      <c r="D5" s="42" t="s">
        <v>10</v>
      </c>
      <c r="E5" s="42">
        <v>243.77</v>
      </c>
      <c r="F5" s="4">
        <f>E5*C5</f>
        <v>731.31000000000006</v>
      </c>
    </row>
    <row r="6" spans="1:9" ht="127.5">
      <c r="A6" s="6" t="s">
        <v>11</v>
      </c>
      <c r="B6" s="19" t="s">
        <v>71</v>
      </c>
      <c r="C6" s="8">
        <v>10.01</v>
      </c>
      <c r="D6" s="8" t="s">
        <v>13</v>
      </c>
      <c r="E6" s="8">
        <v>112.53</v>
      </c>
      <c r="F6" s="4">
        <f t="shared" ref="F6:F11" si="0">E6*C6</f>
        <v>1126.4252999999999</v>
      </c>
    </row>
    <row r="7" spans="1:9" ht="114" customHeight="1">
      <c r="A7" s="6" t="s">
        <v>170</v>
      </c>
      <c r="B7" s="19" t="s">
        <v>75</v>
      </c>
      <c r="C7" s="8">
        <v>18</v>
      </c>
      <c r="D7" s="8" t="s">
        <v>13</v>
      </c>
      <c r="E7" s="8">
        <v>6543.32</v>
      </c>
      <c r="F7" s="4">
        <f t="shared" si="0"/>
        <v>117779.76</v>
      </c>
    </row>
    <row r="8" spans="1:9">
      <c r="A8" s="6">
        <v>4</v>
      </c>
      <c r="B8" s="48" t="s">
        <v>78</v>
      </c>
      <c r="C8" s="8"/>
      <c r="D8" s="8"/>
      <c r="E8" s="8"/>
      <c r="F8" s="4"/>
    </row>
    <row r="9" spans="1:9" ht="15.75">
      <c r="A9" s="6" t="s">
        <v>33</v>
      </c>
      <c r="B9" s="19" t="s">
        <v>137</v>
      </c>
      <c r="C9" s="8">
        <v>7.73</v>
      </c>
      <c r="D9" s="8" t="s">
        <v>13</v>
      </c>
      <c r="E9" s="8">
        <v>765.85</v>
      </c>
      <c r="F9" s="4">
        <f t="shared" si="0"/>
        <v>5920.0205000000005</v>
      </c>
    </row>
    <row r="10" spans="1:9" ht="17.25" customHeight="1">
      <c r="A10" s="6" t="s">
        <v>35</v>
      </c>
      <c r="B10" s="19" t="s">
        <v>171</v>
      </c>
      <c r="C10" s="8">
        <v>15.46</v>
      </c>
      <c r="D10" s="8" t="s">
        <v>13</v>
      </c>
      <c r="E10" s="8">
        <v>458.72</v>
      </c>
      <c r="F10" s="4">
        <f t="shared" si="0"/>
        <v>7091.811200000001</v>
      </c>
    </row>
    <row r="11" spans="1:9" ht="17.25" customHeight="1">
      <c r="A11" s="6" t="s">
        <v>141</v>
      </c>
      <c r="B11" s="19" t="s">
        <v>85</v>
      </c>
      <c r="C11" s="8">
        <v>10.01</v>
      </c>
      <c r="D11" s="8" t="s">
        <v>13</v>
      </c>
      <c r="E11" s="8">
        <v>167.7</v>
      </c>
      <c r="F11" s="4">
        <f t="shared" si="0"/>
        <v>1678.6769999999999</v>
      </c>
    </row>
    <row r="12" spans="1:9" s="52" customFormat="1" ht="23.25" customHeight="1">
      <c r="A12" s="49"/>
      <c r="B12" s="50"/>
      <c r="C12" s="132"/>
      <c r="D12" s="132"/>
      <c r="E12" s="133"/>
      <c r="F12" s="51">
        <f>SUM(F5:F11)</f>
        <v>134328.00399999999</v>
      </c>
    </row>
    <row r="13" spans="1:9" s="52" customFormat="1" ht="23.25" customHeight="1">
      <c r="A13" s="53"/>
      <c r="B13" s="54"/>
      <c r="C13" s="55"/>
      <c r="D13" s="55"/>
      <c r="E13" s="55"/>
      <c r="F13" s="56"/>
    </row>
    <row r="14" spans="1:9" ht="62.25" customHeight="1">
      <c r="B14" s="128" t="s">
        <v>172</v>
      </c>
      <c r="C14" s="128"/>
      <c r="D14" s="128"/>
      <c r="E14" s="128"/>
      <c r="F14" s="128"/>
    </row>
    <row r="15" spans="1:9">
      <c r="E15" s="28"/>
    </row>
    <row r="18" ht="15.75" customHeight="1"/>
  </sheetData>
  <mergeCells count="5">
    <mergeCell ref="A1:F1"/>
    <mergeCell ref="A2:F2"/>
    <mergeCell ref="A3:F3"/>
    <mergeCell ref="C12:E12"/>
    <mergeCell ref="B14:F14"/>
  </mergeCells>
  <pageMargins left="0.16" right="0.16"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K18"/>
  <sheetViews>
    <sheetView workbookViewId="0">
      <selection activeCell="A3" sqref="A3:I3"/>
    </sheetView>
  </sheetViews>
  <sheetFormatPr defaultRowHeight="15"/>
  <cols>
    <col min="1" max="1" width="7.7109375" customWidth="1"/>
    <col min="2" max="2" width="40.5703125" customWidth="1"/>
    <col min="3" max="5" width="10.28515625" hidden="1" customWidth="1"/>
    <col min="6" max="6" width="10.28515625" customWidth="1"/>
    <col min="7" max="7" width="8.85546875" customWidth="1"/>
    <col min="8" max="8" width="11.5703125" customWidth="1"/>
    <col min="9" max="9" width="12.7109375" customWidth="1"/>
  </cols>
  <sheetData>
    <row r="1" spans="1:11" ht="18.75">
      <c r="A1" s="122" t="s">
        <v>0</v>
      </c>
      <c r="B1" s="123"/>
      <c r="C1" s="123"/>
      <c r="D1" s="123"/>
      <c r="E1" s="123"/>
      <c r="F1" s="123"/>
      <c r="G1" s="123"/>
      <c r="H1" s="123"/>
      <c r="I1" s="123"/>
      <c r="J1" s="23"/>
      <c r="K1" s="23"/>
    </row>
    <row r="2" spans="1:11" ht="18.75">
      <c r="A2" s="124" t="s">
        <v>1</v>
      </c>
      <c r="B2" s="125"/>
      <c r="C2" s="125"/>
      <c r="D2" s="125"/>
      <c r="E2" s="125"/>
      <c r="F2" s="125"/>
      <c r="G2" s="125"/>
      <c r="H2" s="125"/>
      <c r="I2" s="125"/>
      <c r="J2" s="23"/>
      <c r="K2" s="23"/>
    </row>
    <row r="3" spans="1:11" ht="41.25" customHeight="1">
      <c r="A3" s="148" t="s">
        <v>165</v>
      </c>
      <c r="B3" s="149"/>
      <c r="C3" s="149"/>
      <c r="D3" s="149"/>
      <c r="E3" s="149"/>
      <c r="F3" s="149"/>
      <c r="G3" s="149"/>
      <c r="H3" s="149"/>
      <c r="I3" s="150"/>
      <c r="J3" s="24"/>
      <c r="K3" s="24"/>
    </row>
    <row r="4" spans="1:11">
      <c r="A4" s="45" t="s">
        <v>3</v>
      </c>
      <c r="B4" s="45" t="s">
        <v>4</v>
      </c>
      <c r="C4" s="45">
        <v>1</v>
      </c>
      <c r="D4" s="45">
        <v>2</v>
      </c>
      <c r="E4" s="45">
        <v>3</v>
      </c>
      <c r="F4" s="45" t="s">
        <v>5</v>
      </c>
      <c r="G4" s="45" t="s">
        <v>6</v>
      </c>
      <c r="H4" s="45" t="s">
        <v>7</v>
      </c>
      <c r="I4" s="45" t="s">
        <v>8</v>
      </c>
    </row>
    <row r="5" spans="1:11" ht="114.75">
      <c r="A5" s="6" t="s">
        <v>46</v>
      </c>
      <c r="B5" s="19" t="s">
        <v>71</v>
      </c>
      <c r="C5" s="8">
        <f>20.8*1.2</f>
        <v>24.96</v>
      </c>
      <c r="D5" s="8">
        <v>36.94</v>
      </c>
      <c r="E5" s="8">
        <v>36.94</v>
      </c>
      <c r="F5" s="4">
        <v>21.35</v>
      </c>
      <c r="G5" s="8" t="s">
        <v>13</v>
      </c>
      <c r="H5" s="8">
        <v>112.53</v>
      </c>
      <c r="I5" s="4">
        <f t="shared" ref="I5:I14" si="0">H5*F5</f>
        <v>2402.5155</v>
      </c>
    </row>
    <row r="6" spans="1:11" ht="89.25">
      <c r="A6" s="6" t="s">
        <v>47</v>
      </c>
      <c r="B6" s="47" t="s">
        <v>15</v>
      </c>
      <c r="C6" s="8">
        <f>7.08*1.2</f>
        <v>8.4960000000000004</v>
      </c>
      <c r="D6" s="8">
        <v>8.5</v>
      </c>
      <c r="E6" s="8">
        <v>8.5</v>
      </c>
      <c r="F6" s="4">
        <v>7.17</v>
      </c>
      <c r="G6" s="8" t="s">
        <v>13</v>
      </c>
      <c r="H6" s="8">
        <v>228.47</v>
      </c>
      <c r="I6" s="4">
        <f t="shared" si="0"/>
        <v>1638.1298999999999</v>
      </c>
    </row>
    <row r="7" spans="1:11" ht="76.5">
      <c r="A7" s="6" t="s">
        <v>72</v>
      </c>
      <c r="B7" s="19" t="s">
        <v>73</v>
      </c>
      <c r="C7" s="8">
        <f>11.9*1.2</f>
        <v>14.28</v>
      </c>
      <c r="D7" s="8">
        <v>14.28</v>
      </c>
      <c r="E7" s="8">
        <v>14.28</v>
      </c>
      <c r="F7" s="4">
        <v>11.95</v>
      </c>
      <c r="G7" s="8" t="s">
        <v>13</v>
      </c>
      <c r="H7" s="8">
        <v>1191.77</v>
      </c>
      <c r="I7" s="4">
        <f t="shared" si="0"/>
        <v>14241.651499999998</v>
      </c>
    </row>
    <row r="8" spans="1:11" ht="114.75">
      <c r="A8" s="6" t="s">
        <v>74</v>
      </c>
      <c r="B8" s="19" t="s">
        <v>75</v>
      </c>
      <c r="C8" s="8">
        <f>11.33*1.2</f>
        <v>13.596</v>
      </c>
      <c r="D8" s="8">
        <v>14.2</v>
      </c>
      <c r="E8" s="8">
        <v>14.2</v>
      </c>
      <c r="F8" s="4">
        <v>12.8</v>
      </c>
      <c r="G8" s="8" t="s">
        <v>13</v>
      </c>
      <c r="H8" s="8">
        <v>6543.32</v>
      </c>
      <c r="I8" s="4">
        <f>H8*F8</f>
        <v>83754.495999999999</v>
      </c>
    </row>
    <row r="9" spans="1:11" ht="18.75">
      <c r="A9" s="6">
        <v>5</v>
      </c>
      <c r="B9" s="66" t="s">
        <v>110</v>
      </c>
      <c r="C9" s="79"/>
      <c r="D9" s="79"/>
      <c r="E9" s="79"/>
      <c r="F9" s="4"/>
      <c r="G9" s="8"/>
      <c r="H9" s="8"/>
      <c r="I9" s="4"/>
    </row>
    <row r="10" spans="1:11" ht="15.75" customHeight="1">
      <c r="A10" s="6" t="s">
        <v>33</v>
      </c>
      <c r="B10" s="19" t="s">
        <v>166</v>
      </c>
      <c r="C10" s="8">
        <f>7.08*1.2</f>
        <v>8.4960000000000004</v>
      </c>
      <c r="D10" s="8">
        <v>6.09</v>
      </c>
      <c r="E10" s="8">
        <v>6.09</v>
      </c>
      <c r="F10" s="4">
        <v>5.48</v>
      </c>
      <c r="G10" s="8" t="s">
        <v>13</v>
      </c>
      <c r="H10" s="8">
        <v>765.85</v>
      </c>
      <c r="I10" s="4">
        <f t="shared" si="0"/>
        <v>4196.8580000000002</v>
      </c>
    </row>
    <row r="11" spans="1:11" ht="15.75" customHeight="1">
      <c r="A11" s="6" t="s">
        <v>80</v>
      </c>
      <c r="B11" s="19" t="s">
        <v>167</v>
      </c>
      <c r="C11" s="8">
        <f>7.08*1.2</f>
        <v>8.4960000000000004</v>
      </c>
      <c r="D11" s="8">
        <v>6.09</v>
      </c>
      <c r="E11" s="8">
        <v>6.09</v>
      </c>
      <c r="F11" s="4">
        <v>7.17</v>
      </c>
      <c r="G11" s="8" t="s">
        <v>13</v>
      </c>
      <c r="H11" s="8">
        <v>404.77</v>
      </c>
      <c r="I11" s="4">
        <f t="shared" si="0"/>
        <v>2902.2008999999998</v>
      </c>
    </row>
    <row r="12" spans="1:11" ht="15.75">
      <c r="A12" s="6" t="s">
        <v>35</v>
      </c>
      <c r="B12" s="19" t="s">
        <v>168</v>
      </c>
      <c r="C12" s="8">
        <f>11.9*1.2</f>
        <v>14.28</v>
      </c>
      <c r="D12" s="8">
        <v>14.28</v>
      </c>
      <c r="E12" s="8">
        <v>14.28</v>
      </c>
      <c r="F12" s="4">
        <v>11.95</v>
      </c>
      <c r="G12" s="8" t="s">
        <v>13</v>
      </c>
      <c r="H12" s="8">
        <v>730.6</v>
      </c>
      <c r="I12" s="4">
        <f t="shared" si="0"/>
        <v>8730.67</v>
      </c>
    </row>
    <row r="13" spans="1:11" ht="15.75">
      <c r="A13" s="6" t="s">
        <v>37</v>
      </c>
      <c r="B13" s="19" t="s">
        <v>92</v>
      </c>
      <c r="C13" s="8">
        <f>9.74*1.2</f>
        <v>11.688000000000001</v>
      </c>
      <c r="D13" s="8">
        <v>12.18</v>
      </c>
      <c r="E13" s="8">
        <v>12.18</v>
      </c>
      <c r="F13" s="4">
        <v>10.96</v>
      </c>
      <c r="G13" s="8" t="s">
        <v>13</v>
      </c>
      <c r="H13" s="8">
        <v>458.72</v>
      </c>
      <c r="I13" s="4">
        <f t="shared" si="0"/>
        <v>5027.5712000000003</v>
      </c>
    </row>
    <row r="14" spans="1:11" ht="15.75">
      <c r="A14" s="6" t="s">
        <v>39</v>
      </c>
      <c r="B14" s="19" t="s">
        <v>85</v>
      </c>
      <c r="C14" s="8">
        <f>20.8*1.2</f>
        <v>24.96</v>
      </c>
      <c r="D14" s="8">
        <v>36.94</v>
      </c>
      <c r="E14" s="8">
        <v>36.94</v>
      </c>
      <c r="F14" s="4">
        <v>21.35</v>
      </c>
      <c r="G14" s="8" t="s">
        <v>13</v>
      </c>
      <c r="H14" s="8">
        <v>167.7</v>
      </c>
      <c r="I14" s="4">
        <f t="shared" si="0"/>
        <v>3580.395</v>
      </c>
    </row>
    <row r="15" spans="1:11">
      <c r="A15" s="77"/>
      <c r="B15" s="129" t="s">
        <v>43</v>
      </c>
      <c r="C15" s="129"/>
      <c r="D15" s="129"/>
      <c r="E15" s="129"/>
      <c r="F15" s="129"/>
      <c r="G15" s="129"/>
      <c r="H15" s="129"/>
      <c r="I15" s="21">
        <f>SUM(I5:I14)</f>
        <v>126474.48800000001</v>
      </c>
    </row>
    <row r="18" spans="2:9" ht="50.25" customHeight="1">
      <c r="B18" s="128" t="s">
        <v>125</v>
      </c>
      <c r="C18" s="128"/>
      <c r="D18" s="128"/>
      <c r="E18" s="128"/>
      <c r="F18" s="128"/>
      <c r="G18" s="128"/>
      <c r="H18" s="128"/>
      <c r="I18" s="128"/>
    </row>
  </sheetData>
  <mergeCells count="5">
    <mergeCell ref="A1:I1"/>
    <mergeCell ref="A2:I2"/>
    <mergeCell ref="A3:I3"/>
    <mergeCell ref="B15:H15"/>
    <mergeCell ref="B18:I18"/>
  </mergeCells>
  <pageMargins left="0.37" right="0.2"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N30"/>
  <sheetViews>
    <sheetView workbookViewId="0">
      <selection activeCell="A3" sqref="A3:I3"/>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144" t="s">
        <v>0</v>
      </c>
      <c r="B1" s="144"/>
      <c r="C1" s="144"/>
      <c r="D1" s="144"/>
      <c r="E1" s="144"/>
      <c r="F1" s="144"/>
      <c r="G1" s="144"/>
      <c r="H1" s="144"/>
      <c r="I1" s="144"/>
      <c r="J1" s="43"/>
      <c r="K1" s="43"/>
      <c r="L1" s="43"/>
    </row>
    <row r="2" spans="1:12" ht="18.75">
      <c r="A2" s="130" t="s">
        <v>1</v>
      </c>
      <c r="B2" s="130"/>
      <c r="C2" s="130"/>
      <c r="D2" s="130"/>
      <c r="E2" s="130"/>
      <c r="F2" s="130"/>
      <c r="G2" s="130"/>
      <c r="H2" s="130"/>
      <c r="I2" s="130"/>
      <c r="J2" s="23"/>
      <c r="K2" s="23"/>
      <c r="L2" s="23"/>
    </row>
    <row r="3" spans="1:12" ht="36.75" customHeight="1">
      <c r="A3" s="145" t="s">
        <v>173</v>
      </c>
      <c r="B3" s="146"/>
      <c r="C3" s="146"/>
      <c r="D3" s="146"/>
      <c r="E3" s="146"/>
      <c r="F3" s="146"/>
      <c r="G3" s="146"/>
      <c r="H3" s="146"/>
      <c r="I3" s="146"/>
      <c r="J3" s="44"/>
      <c r="K3" s="44"/>
    </row>
    <row r="4" spans="1:12">
      <c r="A4" s="45" t="s">
        <v>3</v>
      </c>
      <c r="B4" s="45" t="s">
        <v>4</v>
      </c>
      <c r="C4" s="45">
        <v>1</v>
      </c>
      <c r="D4" s="45">
        <v>2</v>
      </c>
      <c r="E4" s="45">
        <v>3</v>
      </c>
      <c r="F4" s="46" t="s">
        <v>116</v>
      </c>
      <c r="G4" s="46" t="s">
        <v>68</v>
      </c>
      <c r="H4" s="46" t="s">
        <v>69</v>
      </c>
      <c r="I4" s="46" t="s">
        <v>70</v>
      </c>
    </row>
    <row r="5" spans="1:12" ht="25.5">
      <c r="A5" s="1">
        <v>1</v>
      </c>
      <c r="B5" s="69" t="s">
        <v>96</v>
      </c>
      <c r="C5" s="42">
        <v>5</v>
      </c>
      <c r="D5" s="42">
        <v>5</v>
      </c>
      <c r="E5" s="42">
        <v>5</v>
      </c>
      <c r="F5" s="4">
        <v>2</v>
      </c>
      <c r="G5" s="42" t="s">
        <v>10</v>
      </c>
      <c r="H5" s="42">
        <v>243.77</v>
      </c>
      <c r="I5" s="4">
        <f>H5*F5</f>
        <v>487.54</v>
      </c>
    </row>
    <row r="6" spans="1:12" ht="38.25">
      <c r="A6" s="6" t="s">
        <v>174</v>
      </c>
      <c r="B6" s="19" t="s">
        <v>175</v>
      </c>
      <c r="C6" s="8"/>
      <c r="D6" s="8"/>
      <c r="E6" s="8"/>
      <c r="F6" s="4">
        <v>2.69</v>
      </c>
      <c r="G6" s="8" t="s">
        <v>13</v>
      </c>
      <c r="H6" s="42">
        <v>364.24</v>
      </c>
      <c r="I6" s="4">
        <f t="shared" ref="I6:I21" si="0">H6*F6</f>
        <v>979.80560000000003</v>
      </c>
    </row>
    <row r="7" spans="1:12" ht="63.75">
      <c r="A7" s="6" t="s">
        <v>176</v>
      </c>
      <c r="B7" s="19" t="s">
        <v>177</v>
      </c>
      <c r="C7" s="8">
        <v>0.71</v>
      </c>
      <c r="D7" s="8">
        <v>3.79</v>
      </c>
      <c r="E7" s="8"/>
      <c r="F7" s="4">
        <v>1.35</v>
      </c>
      <c r="G7" s="8" t="s">
        <v>13</v>
      </c>
      <c r="H7" s="42">
        <v>642.78</v>
      </c>
      <c r="I7" s="4">
        <f t="shared" si="0"/>
        <v>867.75300000000004</v>
      </c>
    </row>
    <row r="8" spans="1:12" ht="127.5">
      <c r="A8" s="6" t="s">
        <v>100</v>
      </c>
      <c r="B8" s="19" t="s">
        <v>71</v>
      </c>
      <c r="C8" s="8">
        <v>76.05</v>
      </c>
      <c r="D8" s="8">
        <v>76.58</v>
      </c>
      <c r="E8" s="8">
        <v>42.49</v>
      </c>
      <c r="F8" s="4">
        <v>15.07</v>
      </c>
      <c r="G8" s="8" t="s">
        <v>13</v>
      </c>
      <c r="H8" s="8">
        <v>112.53</v>
      </c>
      <c r="I8" s="4">
        <f t="shared" si="0"/>
        <v>1695.8271</v>
      </c>
    </row>
    <row r="9" spans="1:12" ht="102">
      <c r="A9" s="6" t="s">
        <v>101</v>
      </c>
      <c r="B9" s="47" t="s">
        <v>15</v>
      </c>
      <c r="C9" s="8">
        <v>22.66</v>
      </c>
      <c r="D9" s="8">
        <v>26.34</v>
      </c>
      <c r="E9" s="8">
        <v>3.55</v>
      </c>
      <c r="F9" s="4">
        <v>1.08</v>
      </c>
      <c r="G9" s="8" t="s">
        <v>13</v>
      </c>
      <c r="H9" s="8">
        <v>228.47</v>
      </c>
      <c r="I9" s="4">
        <f t="shared" si="0"/>
        <v>246.74760000000001</v>
      </c>
    </row>
    <row r="10" spans="1:12" ht="76.5">
      <c r="A10" s="6" t="s">
        <v>102</v>
      </c>
      <c r="B10" s="19" t="s">
        <v>73</v>
      </c>
      <c r="C10" s="8">
        <v>38.07</v>
      </c>
      <c r="D10" s="8">
        <v>42.35</v>
      </c>
      <c r="E10" s="8">
        <v>5.95</v>
      </c>
      <c r="F10" s="4">
        <v>1.8</v>
      </c>
      <c r="G10" s="8" t="s">
        <v>13</v>
      </c>
      <c r="H10" s="8">
        <v>1191.77</v>
      </c>
      <c r="I10" s="4">
        <f t="shared" si="0"/>
        <v>2145.1860000000001</v>
      </c>
    </row>
    <row r="11" spans="1:12" ht="127.5">
      <c r="A11" s="6" t="s">
        <v>103</v>
      </c>
      <c r="B11" s="19" t="s">
        <v>178</v>
      </c>
      <c r="C11" s="8">
        <v>6.8</v>
      </c>
      <c r="D11" s="8"/>
      <c r="E11" s="8">
        <v>37.17</v>
      </c>
      <c r="F11" s="4">
        <v>1.8</v>
      </c>
      <c r="G11" s="8" t="s">
        <v>13</v>
      </c>
      <c r="H11" s="8">
        <v>5913.66</v>
      </c>
      <c r="I11" s="4">
        <f t="shared" si="0"/>
        <v>10644.588</v>
      </c>
    </row>
    <row r="12" spans="1:12" ht="102">
      <c r="A12" s="6" t="s">
        <v>104</v>
      </c>
      <c r="B12" s="19" t="s">
        <v>118</v>
      </c>
      <c r="C12" s="8">
        <v>6.8</v>
      </c>
      <c r="D12" s="8"/>
      <c r="E12" s="8">
        <v>37.17</v>
      </c>
      <c r="F12" s="4">
        <v>3</v>
      </c>
      <c r="G12" s="8" t="s">
        <v>13</v>
      </c>
      <c r="H12" s="8">
        <v>2788.17</v>
      </c>
      <c r="I12" s="4">
        <f t="shared" si="0"/>
        <v>8364.51</v>
      </c>
    </row>
    <row r="13" spans="1:12" ht="76.5">
      <c r="A13" s="6" t="s">
        <v>105</v>
      </c>
      <c r="B13" s="19" t="s">
        <v>131</v>
      </c>
      <c r="C13" s="8"/>
      <c r="D13" s="8"/>
      <c r="E13" s="8"/>
      <c r="F13" s="4">
        <v>247</v>
      </c>
      <c r="G13" s="8" t="s">
        <v>106</v>
      </c>
      <c r="H13" s="8">
        <v>259.29000000000002</v>
      </c>
      <c r="I13" s="4">
        <f t="shared" si="0"/>
        <v>64044.630000000005</v>
      </c>
    </row>
    <row r="14" spans="1:12" ht="38.25">
      <c r="A14" s="6" t="s">
        <v>107</v>
      </c>
      <c r="B14" s="19" t="s">
        <v>179</v>
      </c>
      <c r="C14" s="8">
        <v>6.8</v>
      </c>
      <c r="D14" s="8"/>
      <c r="E14" s="8">
        <v>37.17</v>
      </c>
      <c r="F14" s="4">
        <v>2.9</v>
      </c>
      <c r="G14" s="8" t="s">
        <v>13</v>
      </c>
      <c r="H14" s="8">
        <v>6543.32</v>
      </c>
      <c r="I14" s="4">
        <f t="shared" si="0"/>
        <v>18975.627999999997</v>
      </c>
    </row>
    <row r="15" spans="1:12" ht="102">
      <c r="A15" s="6" t="s">
        <v>180</v>
      </c>
      <c r="B15" s="19" t="s">
        <v>30</v>
      </c>
      <c r="C15" s="8">
        <v>0.69599999999999995</v>
      </c>
      <c r="D15" s="8">
        <v>1.39</v>
      </c>
      <c r="E15" s="8"/>
      <c r="F15" s="4">
        <v>0.36</v>
      </c>
      <c r="G15" s="8" t="s">
        <v>31</v>
      </c>
      <c r="H15" s="8">
        <v>53433.91</v>
      </c>
      <c r="I15" s="4">
        <f t="shared" si="0"/>
        <v>19236.207600000002</v>
      </c>
    </row>
    <row r="16" spans="1:12">
      <c r="A16" s="6">
        <v>12</v>
      </c>
      <c r="B16" s="48" t="s">
        <v>78</v>
      </c>
      <c r="C16" s="73"/>
      <c r="D16" s="73"/>
      <c r="E16" s="73"/>
      <c r="F16" s="4"/>
      <c r="G16" s="8"/>
      <c r="H16" s="8"/>
      <c r="I16" s="4"/>
    </row>
    <row r="17" spans="1:14" ht="15.75">
      <c r="A17" s="6" t="s">
        <v>33</v>
      </c>
      <c r="B17" s="19" t="s">
        <v>181</v>
      </c>
      <c r="C17" s="8">
        <v>22.66</v>
      </c>
      <c r="D17" s="8">
        <v>26.34</v>
      </c>
      <c r="E17" s="8">
        <v>3.55</v>
      </c>
      <c r="F17" s="4">
        <v>1.08</v>
      </c>
      <c r="G17" s="8" t="s">
        <v>13</v>
      </c>
      <c r="H17" s="8">
        <v>404.77</v>
      </c>
      <c r="I17" s="4">
        <f t="shared" si="0"/>
        <v>437.15160000000003</v>
      </c>
    </row>
    <row r="18" spans="1:14" ht="15.75">
      <c r="A18" s="6" t="s">
        <v>80</v>
      </c>
      <c r="B18" s="19" t="s">
        <v>122</v>
      </c>
      <c r="C18" s="8">
        <v>6.9145000000000003</v>
      </c>
      <c r="D18" s="8">
        <v>73.73</v>
      </c>
      <c r="E18" s="8">
        <v>20.14</v>
      </c>
      <c r="F18" s="4">
        <v>6.95</v>
      </c>
      <c r="G18" s="8" t="s">
        <v>13</v>
      </c>
      <c r="H18" s="8">
        <v>765.85</v>
      </c>
      <c r="I18" s="4">
        <f t="shared" si="0"/>
        <v>5322.6575000000003</v>
      </c>
    </row>
    <row r="19" spans="1:14" ht="15.75">
      <c r="A19" s="80" t="s">
        <v>35</v>
      </c>
      <c r="B19" s="19" t="s">
        <v>112</v>
      </c>
      <c r="C19" s="8"/>
      <c r="D19" s="8"/>
      <c r="E19" s="8"/>
      <c r="F19" s="4">
        <v>4</v>
      </c>
      <c r="G19" s="8" t="s">
        <v>13</v>
      </c>
      <c r="H19" s="8">
        <v>730.6</v>
      </c>
      <c r="I19" s="4">
        <f t="shared" si="0"/>
        <v>2922.4</v>
      </c>
    </row>
    <row r="20" spans="1:14" ht="17.25" customHeight="1">
      <c r="A20" s="6" t="s">
        <v>37</v>
      </c>
      <c r="B20" s="19" t="s">
        <v>124</v>
      </c>
      <c r="C20" s="8">
        <v>7.9089999999999998</v>
      </c>
      <c r="D20" s="8">
        <v>147.44999999999999</v>
      </c>
      <c r="E20" s="8">
        <v>9.08</v>
      </c>
      <c r="F20" s="4">
        <v>4.1399999999999997</v>
      </c>
      <c r="G20" s="8" t="s">
        <v>13</v>
      </c>
      <c r="H20" s="8">
        <v>458.72</v>
      </c>
      <c r="I20" s="4">
        <f t="shared" si="0"/>
        <v>1899.1007999999999</v>
      </c>
    </row>
    <row r="21" spans="1:14" ht="17.25" customHeight="1">
      <c r="A21" s="6" t="s">
        <v>39</v>
      </c>
      <c r="B21" s="19" t="s">
        <v>85</v>
      </c>
      <c r="C21" s="8">
        <v>76.05</v>
      </c>
      <c r="D21" s="8">
        <v>80.37</v>
      </c>
      <c r="E21" s="8">
        <v>42.49</v>
      </c>
      <c r="F21" s="4">
        <v>19.100000000000001</v>
      </c>
      <c r="G21" s="8" t="s">
        <v>13</v>
      </c>
      <c r="H21" s="8">
        <v>167.7</v>
      </c>
      <c r="I21" s="4">
        <f t="shared" si="0"/>
        <v>3203.07</v>
      </c>
    </row>
    <row r="22" spans="1:14" s="52" customFormat="1" ht="30" customHeight="1">
      <c r="A22" s="49"/>
      <c r="B22" s="50"/>
      <c r="C22" s="74"/>
      <c r="D22" s="74"/>
      <c r="E22" s="74"/>
      <c r="F22" s="132"/>
      <c r="G22" s="132"/>
      <c r="H22" s="133"/>
      <c r="I22" s="51">
        <f>SUM(I5:I21)</f>
        <v>141472.80279999998</v>
      </c>
    </row>
    <row r="23" spans="1:14">
      <c r="A23" s="147"/>
      <c r="B23" s="147"/>
      <c r="C23" s="147"/>
      <c r="D23" s="147"/>
      <c r="E23" s="147"/>
      <c r="F23" s="147"/>
      <c r="G23" s="147"/>
      <c r="H23" s="147"/>
      <c r="I23" s="147"/>
      <c r="J23" s="75"/>
      <c r="K23" s="75"/>
      <c r="L23" s="75"/>
      <c r="M23" s="75"/>
      <c r="N23" s="75"/>
    </row>
    <row r="24" spans="1:14">
      <c r="A24" s="76"/>
      <c r="B24" s="76"/>
      <c r="C24" s="76"/>
      <c r="D24" s="76"/>
      <c r="E24" s="76"/>
      <c r="F24" s="76"/>
      <c r="G24" s="76"/>
      <c r="H24" s="76"/>
      <c r="I24" s="76"/>
      <c r="J24" s="75"/>
      <c r="K24" s="75"/>
      <c r="L24" s="75"/>
      <c r="M24" s="75"/>
      <c r="N24" s="75"/>
    </row>
    <row r="25" spans="1:14">
      <c r="A25" s="76"/>
      <c r="B25" s="76"/>
      <c r="C25" s="76"/>
      <c r="D25" s="76"/>
      <c r="E25" s="76"/>
      <c r="F25" s="76"/>
      <c r="G25" s="76"/>
      <c r="H25" s="76"/>
      <c r="I25" s="76"/>
      <c r="J25" s="75"/>
      <c r="K25" s="75"/>
      <c r="L25" s="75"/>
      <c r="M25" s="75"/>
      <c r="N25" s="75"/>
    </row>
    <row r="26" spans="1:14" ht="62.25" customHeight="1">
      <c r="B26" s="128" t="s">
        <v>182</v>
      </c>
      <c r="C26" s="128"/>
      <c r="D26" s="128"/>
      <c r="E26" s="128"/>
      <c r="F26" s="128"/>
      <c r="G26" s="128"/>
      <c r="H26" s="128"/>
      <c r="I26" s="128"/>
    </row>
    <row r="27" spans="1:14">
      <c r="H27" s="28"/>
    </row>
    <row r="30" spans="1:14" ht="15.75" customHeight="1"/>
  </sheetData>
  <mergeCells count="6">
    <mergeCell ref="B26:I26"/>
    <mergeCell ref="A1:I1"/>
    <mergeCell ref="A2:I2"/>
    <mergeCell ref="A3:I3"/>
    <mergeCell ref="F22:H22"/>
    <mergeCell ref="A23:I23"/>
  </mergeCells>
  <pageMargins left="0.22" right="0.15" top="0.45" bottom="0.45" header="0.3" footer="0.16"/>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29.25" customHeight="1">
      <c r="A3" s="126" t="s">
        <v>136</v>
      </c>
      <c r="B3" s="131"/>
      <c r="C3" s="131"/>
      <c r="D3" s="131"/>
      <c r="E3" s="131"/>
      <c r="F3" s="131"/>
      <c r="G3" s="44"/>
      <c r="H3" s="44"/>
    </row>
    <row r="4" spans="1:9">
      <c r="A4" s="45" t="s">
        <v>3</v>
      </c>
      <c r="B4" s="45" t="s">
        <v>4</v>
      </c>
      <c r="C4" s="46" t="s">
        <v>5</v>
      </c>
      <c r="D4" s="46" t="s">
        <v>68</v>
      </c>
      <c r="E4" s="46" t="s">
        <v>69</v>
      </c>
      <c r="F4" s="46" t="s">
        <v>70</v>
      </c>
    </row>
    <row r="5" spans="1:9" ht="127.5">
      <c r="A5" s="6" t="s">
        <v>46</v>
      </c>
      <c r="B5" s="19" t="s">
        <v>71</v>
      </c>
      <c r="C5" s="8">
        <v>29.02</v>
      </c>
      <c r="D5" s="8" t="s">
        <v>13</v>
      </c>
      <c r="E5" s="8">
        <v>112.53</v>
      </c>
      <c r="F5" s="4">
        <f t="shared" ref="F5:F14" si="0">E5*C5</f>
        <v>3265.6206000000002</v>
      </c>
    </row>
    <row r="6" spans="1:9" ht="102">
      <c r="A6" s="6" t="s">
        <v>47</v>
      </c>
      <c r="B6" s="47" t="s">
        <v>15</v>
      </c>
      <c r="C6" s="8">
        <v>8.7100000000000009</v>
      </c>
      <c r="D6" s="8" t="s">
        <v>13</v>
      </c>
      <c r="E6" s="8">
        <v>228.47</v>
      </c>
      <c r="F6" s="4">
        <f t="shared" si="0"/>
        <v>1989.9737000000002</v>
      </c>
    </row>
    <row r="7" spans="1:9" ht="76.5">
      <c r="A7" s="6" t="s">
        <v>72</v>
      </c>
      <c r="B7" s="19" t="s">
        <v>73</v>
      </c>
      <c r="C7" s="8">
        <v>14.52</v>
      </c>
      <c r="D7" s="8" t="s">
        <v>13</v>
      </c>
      <c r="E7" s="8">
        <v>1191.77</v>
      </c>
      <c r="F7" s="4">
        <f t="shared" si="0"/>
        <v>17304.500400000001</v>
      </c>
    </row>
    <row r="8" spans="1:9" ht="114" customHeight="1">
      <c r="A8" s="6" t="s">
        <v>74</v>
      </c>
      <c r="B8" s="19" t="s">
        <v>75</v>
      </c>
      <c r="C8" s="8">
        <v>13.933730000000001</v>
      </c>
      <c r="D8" s="8" t="s">
        <v>13</v>
      </c>
      <c r="E8" s="8">
        <v>6543.32</v>
      </c>
      <c r="F8" s="4">
        <f t="shared" si="0"/>
        <v>91172.854183599993</v>
      </c>
    </row>
    <row r="9" spans="1:9">
      <c r="A9" s="6">
        <v>5</v>
      </c>
      <c r="B9" s="48" t="s">
        <v>78</v>
      </c>
      <c r="C9" s="8"/>
      <c r="D9" s="8"/>
      <c r="E9" s="8"/>
      <c r="F9" s="4"/>
    </row>
    <row r="10" spans="1:9" ht="15.75">
      <c r="A10" s="6" t="s">
        <v>33</v>
      </c>
      <c r="B10" s="19" t="s">
        <v>137</v>
      </c>
      <c r="C10" s="8">
        <v>5.99</v>
      </c>
      <c r="D10" s="8" t="s">
        <v>13</v>
      </c>
      <c r="E10" s="8">
        <v>765.85</v>
      </c>
      <c r="F10" s="4">
        <f t="shared" si="0"/>
        <v>4587.4414999999999</v>
      </c>
    </row>
    <row r="11" spans="1:9" ht="15.75">
      <c r="A11" s="6" t="s">
        <v>80</v>
      </c>
      <c r="B11" s="19" t="s">
        <v>138</v>
      </c>
      <c r="C11" s="8">
        <v>17.420000000000002</v>
      </c>
      <c r="D11" s="8" t="s">
        <v>13</v>
      </c>
      <c r="E11" s="8">
        <v>404.77</v>
      </c>
      <c r="F11" s="4">
        <f t="shared" si="0"/>
        <v>7051.0934000000007</v>
      </c>
    </row>
    <row r="12" spans="1:9" ht="15.75">
      <c r="A12" s="6" t="s">
        <v>35</v>
      </c>
      <c r="B12" s="19" t="s">
        <v>139</v>
      </c>
      <c r="C12" s="8">
        <v>14.52</v>
      </c>
      <c r="D12" s="8" t="s">
        <v>13</v>
      </c>
      <c r="E12" s="8">
        <v>730.6</v>
      </c>
      <c r="F12" s="4">
        <f t="shared" si="0"/>
        <v>10608.312</v>
      </c>
    </row>
    <row r="13" spans="1:9" ht="17.25" customHeight="1">
      <c r="A13" s="6" t="s">
        <v>37</v>
      </c>
      <c r="B13" s="19" t="s">
        <v>140</v>
      </c>
      <c r="C13" s="8">
        <v>11.98</v>
      </c>
      <c r="D13" s="8" t="s">
        <v>13</v>
      </c>
      <c r="E13" s="8">
        <v>458.72</v>
      </c>
      <c r="F13" s="4">
        <f t="shared" si="0"/>
        <v>5495.4656000000004</v>
      </c>
    </row>
    <row r="14" spans="1:9" ht="17.25" customHeight="1">
      <c r="A14" s="6" t="s">
        <v>141</v>
      </c>
      <c r="B14" s="19" t="s">
        <v>85</v>
      </c>
      <c r="C14" s="8">
        <v>29.02</v>
      </c>
      <c r="D14" s="8" t="s">
        <v>13</v>
      </c>
      <c r="E14" s="8">
        <v>167.7</v>
      </c>
      <c r="F14" s="4">
        <f t="shared" si="0"/>
        <v>4866.6539999999995</v>
      </c>
    </row>
    <row r="15" spans="1:9" s="52" customFormat="1" ht="23.25" customHeight="1">
      <c r="A15" s="49"/>
      <c r="B15" s="50"/>
      <c r="C15" s="132"/>
      <c r="D15" s="132"/>
      <c r="E15" s="133"/>
      <c r="F15" s="51">
        <f>SUM(F5:F14)</f>
        <v>146341.91538359999</v>
      </c>
    </row>
    <row r="16" spans="1:9" s="52" customFormat="1" ht="23.25" customHeight="1">
      <c r="A16" s="53"/>
      <c r="B16" s="54"/>
      <c r="C16" s="55"/>
      <c r="D16" s="55"/>
      <c r="E16" s="55"/>
      <c r="F16" s="56"/>
    </row>
    <row r="17" spans="2:6" ht="62.25" customHeight="1">
      <c r="B17" s="128" t="s">
        <v>86</v>
      </c>
      <c r="C17" s="128"/>
      <c r="D17" s="128"/>
      <c r="E17" s="128"/>
      <c r="F17" s="128"/>
    </row>
    <row r="18" spans="2:6">
      <c r="E18" s="28"/>
    </row>
    <row r="21" spans="2:6" ht="15.75" customHeight="1"/>
  </sheetData>
  <mergeCells count="5">
    <mergeCell ref="A1:F1"/>
    <mergeCell ref="A2:F2"/>
    <mergeCell ref="A3:F3"/>
    <mergeCell ref="C15:E15"/>
    <mergeCell ref="B17:F17"/>
  </mergeCells>
  <pageMargins left="0.3" right="0.15"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M23"/>
  <sheetViews>
    <sheetView workbookViewId="0">
      <selection activeCell="A3" sqref="A3:F3"/>
    </sheetView>
  </sheetViews>
  <sheetFormatPr defaultRowHeight="15"/>
  <cols>
    <col min="1" max="1" width="6.7109375" style="22" customWidth="1"/>
    <col min="2" max="2" width="42" customWidth="1"/>
    <col min="3" max="3" width="10.28515625" customWidth="1"/>
    <col min="4" max="4" width="9.42578125" customWidth="1"/>
    <col min="5" max="5" width="11.5703125" customWidth="1"/>
    <col min="6" max="6" width="12.140625" customWidth="1"/>
  </cols>
  <sheetData>
    <row r="1" spans="1:13" ht="18.75">
      <c r="A1" s="130" t="s">
        <v>0</v>
      </c>
      <c r="B1" s="130"/>
      <c r="C1" s="130"/>
      <c r="D1" s="130"/>
      <c r="E1" s="130"/>
      <c r="F1" s="130"/>
      <c r="G1" s="23"/>
      <c r="H1" s="23"/>
    </row>
    <row r="2" spans="1:13" ht="18.75">
      <c r="A2" s="130" t="s">
        <v>1</v>
      </c>
      <c r="B2" s="130"/>
      <c r="C2" s="130"/>
      <c r="D2" s="130"/>
      <c r="E2" s="130"/>
      <c r="F2" s="130"/>
      <c r="G2" s="23"/>
      <c r="H2" s="23"/>
    </row>
    <row r="3" spans="1:13" ht="33" customHeight="1">
      <c r="A3" s="126" t="s">
        <v>284</v>
      </c>
      <c r="B3" s="126"/>
      <c r="C3" s="126"/>
      <c r="D3" s="126"/>
      <c r="E3" s="126"/>
      <c r="F3" s="126"/>
      <c r="G3" s="24"/>
      <c r="H3" s="24"/>
    </row>
    <row r="4" spans="1:13" s="32" customFormat="1">
      <c r="A4" s="29" t="s">
        <v>3</v>
      </c>
      <c r="B4" s="29" t="s">
        <v>4</v>
      </c>
      <c r="C4" s="29" t="s">
        <v>5</v>
      </c>
      <c r="D4" s="29" t="s">
        <v>6</v>
      </c>
      <c r="E4" s="29" t="s">
        <v>7</v>
      </c>
      <c r="F4" s="29" t="s">
        <v>8</v>
      </c>
      <c r="I4" s="151"/>
      <c r="J4" s="151"/>
      <c r="K4" s="151"/>
      <c r="L4" s="151"/>
      <c r="M4" s="152"/>
    </row>
    <row r="5" spans="1:13" ht="24">
      <c r="A5" s="1">
        <v>1</v>
      </c>
      <c r="B5" s="102" t="s">
        <v>9</v>
      </c>
      <c r="C5" s="4">
        <v>2</v>
      </c>
      <c r="D5" s="42" t="s">
        <v>10</v>
      </c>
      <c r="E5" s="42">
        <v>243.77</v>
      </c>
      <c r="F5" s="4">
        <f>C5*E5</f>
        <v>487.54</v>
      </c>
    </row>
    <row r="6" spans="1:13" ht="108.75" customHeight="1">
      <c r="A6" s="6" t="s">
        <v>11</v>
      </c>
      <c r="B6" s="103" t="s">
        <v>285</v>
      </c>
      <c r="C6" s="4">
        <v>18.13</v>
      </c>
      <c r="D6" s="8" t="s">
        <v>13</v>
      </c>
      <c r="E6" s="8">
        <v>112.53</v>
      </c>
      <c r="F6" s="4">
        <f t="shared" ref="F6:F20" si="0">C6*E6</f>
        <v>2040.1688999999999</v>
      </c>
    </row>
    <row r="7" spans="1:13" ht="92.25" customHeight="1">
      <c r="A7" s="6" t="s">
        <v>286</v>
      </c>
      <c r="B7" s="104" t="s">
        <v>15</v>
      </c>
      <c r="C7" s="12">
        <v>1.1399999999999999</v>
      </c>
      <c r="D7" s="12" t="s">
        <v>16</v>
      </c>
      <c r="E7" s="12">
        <v>228.47</v>
      </c>
      <c r="F7" s="4">
        <f t="shared" si="0"/>
        <v>260.45579999999995</v>
      </c>
    </row>
    <row r="8" spans="1:13" ht="63" customHeight="1">
      <c r="A8" s="9" t="s">
        <v>57</v>
      </c>
      <c r="B8" s="105" t="s">
        <v>73</v>
      </c>
      <c r="C8" s="12">
        <v>1.91</v>
      </c>
      <c r="D8" s="12" t="s">
        <v>16</v>
      </c>
      <c r="E8" s="12">
        <v>1191.77</v>
      </c>
      <c r="F8" s="4">
        <f t="shared" si="0"/>
        <v>2276.2806999999998</v>
      </c>
    </row>
    <row r="9" spans="1:13" ht="107.25" customHeight="1">
      <c r="A9" s="9" t="s">
        <v>58</v>
      </c>
      <c r="B9" s="37" t="s">
        <v>21</v>
      </c>
      <c r="C9" s="5">
        <v>2.95</v>
      </c>
      <c r="D9" s="12" t="s">
        <v>16</v>
      </c>
      <c r="E9" s="12">
        <v>5913.66</v>
      </c>
      <c r="F9" s="4">
        <f t="shared" si="0"/>
        <v>17445.297000000002</v>
      </c>
    </row>
    <row r="10" spans="1:13" ht="107.25" customHeight="1">
      <c r="A10" s="9" t="s">
        <v>59</v>
      </c>
      <c r="B10" s="106" t="s">
        <v>23</v>
      </c>
      <c r="C10" s="5">
        <v>5.44</v>
      </c>
      <c r="D10" s="12" t="s">
        <v>16</v>
      </c>
      <c r="E10" s="12">
        <v>2788.17</v>
      </c>
      <c r="F10" s="4">
        <f t="shared" si="0"/>
        <v>15167.644800000002</v>
      </c>
    </row>
    <row r="11" spans="1:13" ht="107.25" customHeight="1">
      <c r="A11" s="9" t="s">
        <v>287</v>
      </c>
      <c r="B11" s="106" t="s">
        <v>25</v>
      </c>
      <c r="C11" s="5">
        <v>19.329999999999998</v>
      </c>
      <c r="D11" s="12" t="s">
        <v>16</v>
      </c>
      <c r="E11" s="12">
        <v>259.29000000000002</v>
      </c>
      <c r="F11" s="4">
        <f t="shared" si="0"/>
        <v>5012.0757000000003</v>
      </c>
    </row>
    <row r="12" spans="1:13" ht="94.5" customHeight="1">
      <c r="A12" s="9" t="s">
        <v>288</v>
      </c>
      <c r="B12" s="37" t="s">
        <v>75</v>
      </c>
      <c r="C12" s="5">
        <v>0.76</v>
      </c>
      <c r="D12" s="12" t="s">
        <v>16</v>
      </c>
      <c r="E12" s="12">
        <v>6543.32</v>
      </c>
      <c r="F12" s="4">
        <f t="shared" si="0"/>
        <v>4972.9232000000002</v>
      </c>
    </row>
    <row r="13" spans="1:13" ht="93" customHeight="1">
      <c r="A13" s="9" t="s">
        <v>289</v>
      </c>
      <c r="B13" s="37" t="s">
        <v>143</v>
      </c>
      <c r="C13" s="12">
        <v>2.85</v>
      </c>
      <c r="D13" s="12" t="s">
        <v>16</v>
      </c>
      <c r="E13" s="12">
        <v>6219.21</v>
      </c>
      <c r="F13" s="4">
        <f t="shared" si="0"/>
        <v>17724.748500000002</v>
      </c>
    </row>
    <row r="14" spans="1:13" ht="86.25" customHeight="1">
      <c r="A14" s="9" t="s">
        <v>290</v>
      </c>
      <c r="B14" s="37" t="s">
        <v>30</v>
      </c>
      <c r="C14" s="12">
        <v>0.31</v>
      </c>
      <c r="D14" s="12" t="s">
        <v>31</v>
      </c>
      <c r="E14" s="12">
        <v>53433.91</v>
      </c>
      <c r="F14" s="4">
        <f t="shared" si="0"/>
        <v>16564.5121</v>
      </c>
    </row>
    <row r="15" spans="1:13" s="26" customFormat="1" ht="15" customHeight="1">
      <c r="A15" s="107">
        <v>11</v>
      </c>
      <c r="B15" s="100" t="s">
        <v>32</v>
      </c>
      <c r="C15" s="100"/>
      <c r="D15" s="100"/>
      <c r="E15" s="100"/>
      <c r="F15" s="4">
        <f t="shared" si="0"/>
        <v>0</v>
      </c>
    </row>
    <row r="16" spans="1:13" s="26" customFormat="1" ht="15" customHeight="1">
      <c r="A16" s="108" t="s">
        <v>260</v>
      </c>
      <c r="B16" s="19" t="s">
        <v>291</v>
      </c>
      <c r="C16" s="4">
        <v>5.43</v>
      </c>
      <c r="D16" s="8" t="s">
        <v>13</v>
      </c>
      <c r="E16" s="4">
        <v>765.85</v>
      </c>
      <c r="F16" s="4">
        <f t="shared" si="0"/>
        <v>4158.5654999999997</v>
      </c>
    </row>
    <row r="17" spans="1:6" s="26" customFormat="1" ht="15" customHeight="1">
      <c r="A17" s="108" t="s">
        <v>261</v>
      </c>
      <c r="B17" s="19" t="s">
        <v>292</v>
      </c>
      <c r="C17" s="4">
        <v>1.1399999999999999</v>
      </c>
      <c r="D17" s="8" t="s">
        <v>13</v>
      </c>
      <c r="E17" s="4">
        <v>404.77</v>
      </c>
      <c r="F17" s="4">
        <f t="shared" si="0"/>
        <v>461.43779999999992</v>
      </c>
    </row>
    <row r="18" spans="1:6" ht="15" customHeight="1">
      <c r="A18" s="108" t="s">
        <v>263</v>
      </c>
      <c r="B18" s="19" t="s">
        <v>293</v>
      </c>
      <c r="C18" s="4">
        <v>7.35</v>
      </c>
      <c r="D18" s="8" t="s">
        <v>13</v>
      </c>
      <c r="E18" s="8">
        <v>730.6</v>
      </c>
      <c r="F18" s="4">
        <f t="shared" si="0"/>
        <v>5369.91</v>
      </c>
    </row>
    <row r="19" spans="1:6" ht="15.75">
      <c r="A19" s="108" t="s">
        <v>265</v>
      </c>
      <c r="B19" s="19" t="s">
        <v>92</v>
      </c>
      <c r="C19" s="4">
        <v>5.82</v>
      </c>
      <c r="D19" s="8" t="s">
        <v>13</v>
      </c>
      <c r="E19" s="8">
        <v>458.72</v>
      </c>
      <c r="F19" s="4">
        <f t="shared" si="0"/>
        <v>2669.7504000000004</v>
      </c>
    </row>
    <row r="20" spans="1:6" ht="15.75">
      <c r="A20" s="108" t="s">
        <v>267</v>
      </c>
      <c r="B20" s="19" t="s">
        <v>42</v>
      </c>
      <c r="C20" s="4">
        <v>18.13</v>
      </c>
      <c r="D20" s="8" t="s">
        <v>13</v>
      </c>
      <c r="E20" s="8">
        <v>167.71</v>
      </c>
      <c r="F20" s="4">
        <f t="shared" si="0"/>
        <v>3040.5823</v>
      </c>
    </row>
    <row r="21" spans="1:6">
      <c r="A21" s="20"/>
      <c r="B21" s="129" t="s">
        <v>43</v>
      </c>
      <c r="C21" s="129"/>
      <c r="D21" s="129"/>
      <c r="E21" s="129"/>
      <c r="F21" s="4">
        <f>SUM(F5:F20)</f>
        <v>97651.892700000011</v>
      </c>
    </row>
    <row r="22" spans="1:6" ht="19.5" customHeight="1">
      <c r="A22" s="38"/>
      <c r="B22" s="39"/>
      <c r="C22" s="39"/>
      <c r="D22" s="39"/>
      <c r="E22" s="39"/>
      <c r="F22" s="90"/>
    </row>
    <row r="23" spans="1:6" ht="50.25" customHeight="1">
      <c r="B23" s="128" t="s">
        <v>44</v>
      </c>
      <c r="C23" s="128"/>
      <c r="D23" s="128"/>
      <c r="E23" s="128"/>
      <c r="F23" s="128"/>
    </row>
  </sheetData>
  <mergeCells count="6">
    <mergeCell ref="B23:F23"/>
    <mergeCell ref="A1:F1"/>
    <mergeCell ref="A2:F2"/>
    <mergeCell ref="A3:F3"/>
    <mergeCell ref="I4:M4"/>
    <mergeCell ref="B21:E21"/>
  </mergeCells>
  <pageMargins left="0.34" right="0.15" top="0.41" bottom="0.28999999999999998"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K25"/>
  <sheetViews>
    <sheetView workbookViewId="0">
      <selection activeCell="A3" sqref="A3:H3"/>
    </sheetView>
  </sheetViews>
  <sheetFormatPr defaultRowHeight="15"/>
  <cols>
    <col min="1" max="1" width="7.7109375" customWidth="1"/>
    <col min="2" max="2" width="37.7109375" customWidth="1"/>
    <col min="3" max="3" width="12.7109375" hidden="1" customWidth="1"/>
    <col min="4" max="4" width="4.5703125" customWidth="1"/>
    <col min="5" max="5" width="8.28515625" customWidth="1"/>
    <col min="6" max="6" width="7.42578125" customWidth="1"/>
    <col min="7" max="7" width="9.7109375" customWidth="1"/>
    <col min="8" max="8" width="13.42578125" customWidth="1"/>
  </cols>
  <sheetData>
    <row r="1" spans="1:11" ht="21">
      <c r="A1" s="144" t="s">
        <v>0</v>
      </c>
      <c r="B1" s="144"/>
      <c r="C1" s="144"/>
      <c r="D1" s="144"/>
      <c r="E1" s="144"/>
      <c r="F1" s="144"/>
      <c r="G1" s="144"/>
      <c r="H1" s="144"/>
      <c r="I1" s="43"/>
      <c r="J1" s="43"/>
      <c r="K1" s="43"/>
    </row>
    <row r="2" spans="1:11" ht="18.75">
      <c r="A2" s="130" t="s">
        <v>1</v>
      </c>
      <c r="B2" s="130"/>
      <c r="C2" s="130"/>
      <c r="D2" s="130"/>
      <c r="E2" s="130"/>
      <c r="F2" s="130"/>
      <c r="G2" s="130"/>
      <c r="H2" s="130"/>
      <c r="I2" s="23"/>
      <c r="J2" s="23"/>
      <c r="K2" s="23"/>
    </row>
    <row r="3" spans="1:11" ht="43.5" customHeight="1">
      <c r="A3" s="145" t="s">
        <v>115</v>
      </c>
      <c r="B3" s="146"/>
      <c r="C3" s="146"/>
      <c r="D3" s="146"/>
      <c r="E3" s="146"/>
      <c r="F3" s="146"/>
      <c r="G3" s="146"/>
      <c r="H3" s="146"/>
      <c r="I3" s="44"/>
      <c r="J3" s="44"/>
    </row>
    <row r="4" spans="1:11">
      <c r="A4" s="45" t="s">
        <v>3</v>
      </c>
      <c r="B4" s="45" t="s">
        <v>4</v>
      </c>
      <c r="C4" s="45">
        <v>1</v>
      </c>
      <c r="D4" s="45">
        <v>2</v>
      </c>
      <c r="E4" s="46" t="s">
        <v>116</v>
      </c>
      <c r="F4" s="46" t="s">
        <v>68</v>
      </c>
      <c r="G4" s="46" t="s">
        <v>69</v>
      </c>
      <c r="H4" s="46" t="s">
        <v>70</v>
      </c>
    </row>
    <row r="5" spans="1:11" ht="25.5">
      <c r="A5" s="1">
        <v>1</v>
      </c>
      <c r="B5" s="69" t="s">
        <v>9</v>
      </c>
      <c r="C5" s="42">
        <v>2</v>
      </c>
      <c r="D5" s="42">
        <v>2</v>
      </c>
      <c r="E5" s="4">
        <v>2</v>
      </c>
      <c r="F5" s="42" t="s">
        <v>10</v>
      </c>
      <c r="G5" s="42">
        <v>243.77</v>
      </c>
      <c r="H5" s="4">
        <f>G5*E5</f>
        <v>487.54</v>
      </c>
    </row>
    <row r="6" spans="1:11" ht="127.5">
      <c r="A6" s="6" t="s">
        <v>11</v>
      </c>
      <c r="B6" s="19" t="s">
        <v>71</v>
      </c>
      <c r="C6" s="8">
        <v>4.7699999999999996</v>
      </c>
      <c r="D6" s="8">
        <v>25.72</v>
      </c>
      <c r="E6" s="4">
        <v>2.2799999999999998</v>
      </c>
      <c r="F6" s="8" t="s">
        <v>13</v>
      </c>
      <c r="G6" s="8">
        <v>112.53</v>
      </c>
      <c r="H6" s="4">
        <f t="shared" ref="H6:H19" si="0">G6*E6</f>
        <v>256.5684</v>
      </c>
    </row>
    <row r="7" spans="1:11" ht="102">
      <c r="A7" s="6" t="s">
        <v>14</v>
      </c>
      <c r="B7" s="47" t="s">
        <v>15</v>
      </c>
      <c r="C7" s="8">
        <v>0.45</v>
      </c>
      <c r="D7" s="8">
        <v>2.66</v>
      </c>
      <c r="E7" s="4">
        <v>0.85</v>
      </c>
      <c r="F7" s="8" t="s">
        <v>13</v>
      </c>
      <c r="G7" s="8">
        <v>228.47</v>
      </c>
      <c r="H7" s="4">
        <f t="shared" si="0"/>
        <v>194.1995</v>
      </c>
    </row>
    <row r="8" spans="1:11" ht="76.5">
      <c r="A8" s="6" t="s">
        <v>17</v>
      </c>
      <c r="B8" s="19" t="s">
        <v>73</v>
      </c>
      <c r="C8" s="8">
        <v>0.75</v>
      </c>
      <c r="D8" s="8">
        <v>4.46</v>
      </c>
      <c r="E8" s="4">
        <v>1.43</v>
      </c>
      <c r="F8" s="8" t="s">
        <v>13</v>
      </c>
      <c r="G8" s="8">
        <v>1191.77</v>
      </c>
      <c r="H8" s="4">
        <f t="shared" si="0"/>
        <v>1704.2311</v>
      </c>
    </row>
    <row r="9" spans="1:11" ht="127.5">
      <c r="A9" s="6" t="s">
        <v>117</v>
      </c>
      <c r="B9" s="19" t="s">
        <v>75</v>
      </c>
      <c r="C9" s="8">
        <v>3.2</v>
      </c>
      <c r="D9" s="8"/>
      <c r="E9" s="4">
        <v>7.36</v>
      </c>
      <c r="F9" s="8" t="s">
        <v>13</v>
      </c>
      <c r="G9" s="8">
        <v>6543.32</v>
      </c>
      <c r="H9" s="4">
        <f t="shared" si="0"/>
        <v>48158.835200000001</v>
      </c>
    </row>
    <row r="10" spans="1:11" ht="102">
      <c r="A10" s="6" t="s">
        <v>22</v>
      </c>
      <c r="B10" s="19" t="s">
        <v>118</v>
      </c>
      <c r="C10" s="8">
        <v>1.79</v>
      </c>
      <c r="D10" s="70">
        <v>9.42</v>
      </c>
      <c r="E10" s="4">
        <v>5.57</v>
      </c>
      <c r="F10" s="8" t="s">
        <v>13</v>
      </c>
      <c r="G10" s="8">
        <v>2788.17</v>
      </c>
      <c r="H10" s="4">
        <f t="shared" si="0"/>
        <v>15530.106900000001</v>
      </c>
    </row>
    <row r="11" spans="1:11" ht="127.5">
      <c r="A11" s="6" t="s">
        <v>103</v>
      </c>
      <c r="B11" s="19" t="s">
        <v>21</v>
      </c>
      <c r="C11" s="8">
        <v>0.75</v>
      </c>
      <c r="D11" s="8">
        <v>4.46</v>
      </c>
      <c r="E11" s="4">
        <v>0.97</v>
      </c>
      <c r="F11" s="8" t="s">
        <v>13</v>
      </c>
      <c r="G11" s="8">
        <v>5913.66</v>
      </c>
      <c r="H11" s="4">
        <f t="shared" si="0"/>
        <v>5736.2501999999995</v>
      </c>
    </row>
    <row r="12" spans="1:11" ht="114.75">
      <c r="A12" s="6" t="s">
        <v>26</v>
      </c>
      <c r="B12" s="19" t="s">
        <v>27</v>
      </c>
      <c r="C12" s="4">
        <v>25.22</v>
      </c>
      <c r="D12" s="8" t="s">
        <v>119</v>
      </c>
      <c r="E12" s="71">
        <v>4.8</v>
      </c>
      <c r="F12" s="70" t="s">
        <v>119</v>
      </c>
      <c r="G12" s="8">
        <v>6219.21</v>
      </c>
      <c r="H12" s="4">
        <f t="shared" si="0"/>
        <v>29852.207999999999</v>
      </c>
    </row>
    <row r="13" spans="1:11" ht="102">
      <c r="A13" s="6" t="s">
        <v>120</v>
      </c>
      <c r="B13" s="19" t="s">
        <v>30</v>
      </c>
      <c r="C13" s="8">
        <v>0.14000000000000001</v>
      </c>
      <c r="D13" s="72"/>
      <c r="E13" s="4">
        <v>0.51</v>
      </c>
      <c r="F13" s="8" t="s">
        <v>31</v>
      </c>
      <c r="G13" s="8">
        <v>53433.91</v>
      </c>
      <c r="H13" s="4">
        <f t="shared" si="0"/>
        <v>27251.294100000003</v>
      </c>
    </row>
    <row r="14" spans="1:11">
      <c r="A14" s="6">
        <v>10</v>
      </c>
      <c r="B14" s="48" t="s">
        <v>78</v>
      </c>
      <c r="C14" s="48"/>
      <c r="D14" s="73"/>
      <c r="E14" s="4"/>
      <c r="F14" s="8"/>
      <c r="G14" s="8"/>
      <c r="H14" s="4"/>
    </row>
    <row r="15" spans="1:11" ht="15.75">
      <c r="A15" s="6" t="s">
        <v>33</v>
      </c>
      <c r="B15" s="19" t="s">
        <v>121</v>
      </c>
      <c r="C15" s="8">
        <v>0.45</v>
      </c>
      <c r="D15" s="8">
        <v>2.66</v>
      </c>
      <c r="E15" s="4">
        <v>0.85</v>
      </c>
      <c r="F15" s="8" t="s">
        <v>13</v>
      </c>
      <c r="G15" s="8">
        <v>377.8</v>
      </c>
      <c r="H15" s="4">
        <f t="shared" si="0"/>
        <v>321.13</v>
      </c>
    </row>
    <row r="16" spans="1:11" ht="15.75">
      <c r="A16" s="6" t="s">
        <v>80</v>
      </c>
      <c r="B16" s="19" t="s">
        <v>122</v>
      </c>
      <c r="C16" s="8">
        <v>3.55</v>
      </c>
      <c r="D16" s="8">
        <v>7.26</v>
      </c>
      <c r="E16" s="4">
        <v>5.8</v>
      </c>
      <c r="F16" s="8" t="s">
        <v>13</v>
      </c>
      <c r="G16" s="8">
        <v>788.13</v>
      </c>
      <c r="H16" s="4">
        <f t="shared" si="0"/>
        <v>4571.1539999999995</v>
      </c>
    </row>
    <row r="17" spans="1:8" ht="15.75">
      <c r="A17" s="6" t="s">
        <v>35</v>
      </c>
      <c r="B17" s="19" t="s">
        <v>123</v>
      </c>
      <c r="C17" s="8">
        <v>2.54</v>
      </c>
      <c r="D17" s="8">
        <v>13.88</v>
      </c>
      <c r="E17" s="4">
        <v>1.43</v>
      </c>
      <c r="F17" s="8" t="s">
        <v>13</v>
      </c>
      <c r="G17" s="8">
        <v>756.83</v>
      </c>
      <c r="H17" s="4">
        <f t="shared" si="0"/>
        <v>1082.2669000000001</v>
      </c>
    </row>
    <row r="18" spans="1:8" ht="17.25" customHeight="1">
      <c r="A18" s="6" t="s">
        <v>37</v>
      </c>
      <c r="B18" s="19" t="s">
        <v>124</v>
      </c>
      <c r="C18" s="8">
        <v>3.73</v>
      </c>
      <c r="D18" s="8">
        <v>2.93</v>
      </c>
      <c r="E18" s="4">
        <v>11.6</v>
      </c>
      <c r="F18" s="8" t="s">
        <v>13</v>
      </c>
      <c r="G18" s="8">
        <v>482.26</v>
      </c>
      <c r="H18" s="4">
        <f t="shared" si="0"/>
        <v>5594.2159999999994</v>
      </c>
    </row>
    <row r="19" spans="1:8" ht="17.25" customHeight="1">
      <c r="A19" s="6" t="s">
        <v>39</v>
      </c>
      <c r="B19" s="19" t="s">
        <v>85</v>
      </c>
      <c r="C19" s="8">
        <v>4.7699999999999996</v>
      </c>
      <c r="D19" s="8">
        <v>25.72</v>
      </c>
      <c r="E19" s="4">
        <v>2.2799999999999998</v>
      </c>
      <c r="F19" s="8" t="s">
        <v>13</v>
      </c>
      <c r="G19" s="8">
        <v>167.7</v>
      </c>
      <c r="H19" s="4">
        <f t="shared" si="0"/>
        <v>382.35599999999994</v>
      </c>
    </row>
    <row r="20" spans="1:8" s="52" customFormat="1" ht="30" customHeight="1">
      <c r="A20" s="49"/>
      <c r="B20" s="50"/>
      <c r="C20" s="74"/>
      <c r="D20" s="74"/>
      <c r="E20" s="132"/>
      <c r="F20" s="132"/>
      <c r="G20" s="133"/>
      <c r="H20" s="51">
        <f>SUM(H5:H19)</f>
        <v>141122.35629999998</v>
      </c>
    </row>
    <row r="21" spans="1:8" ht="62.25" customHeight="1">
      <c r="B21" s="128" t="s">
        <v>125</v>
      </c>
      <c r="C21" s="128"/>
      <c r="D21" s="128"/>
      <c r="E21" s="128"/>
      <c r="F21" s="128"/>
      <c r="G21" s="128"/>
      <c r="H21" s="128"/>
    </row>
    <row r="22" spans="1:8">
      <c r="G22" s="28"/>
    </row>
    <row r="25" spans="1:8" ht="15.75" customHeight="1"/>
  </sheetData>
  <mergeCells count="5">
    <mergeCell ref="B21:H21"/>
    <mergeCell ref="A1:H1"/>
    <mergeCell ref="A2:H2"/>
    <mergeCell ref="A3:H3"/>
    <mergeCell ref="E20:G20"/>
  </mergeCells>
  <pageMargins left="0.34" right="0.3" top="0.53" bottom="0.2" header="0.3" footer="0.16"/>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H25"/>
  <sheetViews>
    <sheetView workbookViewId="0">
      <selection activeCell="F22" sqref="F22"/>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2" t="s">
        <v>0</v>
      </c>
      <c r="B1" s="123"/>
      <c r="C1" s="123"/>
      <c r="D1" s="123"/>
      <c r="E1" s="123"/>
      <c r="F1" s="123"/>
      <c r="G1" s="23"/>
      <c r="H1" s="23"/>
    </row>
    <row r="2" spans="1:8" ht="18.75">
      <c r="A2" s="124" t="s">
        <v>1</v>
      </c>
      <c r="B2" s="125"/>
      <c r="C2" s="125"/>
      <c r="D2" s="125"/>
      <c r="E2" s="125"/>
      <c r="F2" s="125"/>
      <c r="G2" s="23"/>
      <c r="H2" s="23"/>
    </row>
    <row r="3" spans="1:8" ht="18.75" customHeight="1">
      <c r="A3" s="126" t="s">
        <v>94</v>
      </c>
      <c r="B3" s="126"/>
      <c r="C3" s="126"/>
      <c r="D3" s="126"/>
      <c r="E3" s="126"/>
      <c r="F3" s="126"/>
      <c r="G3" s="24"/>
      <c r="H3" s="24"/>
    </row>
    <row r="4" spans="1:8">
      <c r="A4" s="45" t="s">
        <v>3</v>
      </c>
      <c r="B4" s="45" t="s">
        <v>4</v>
      </c>
      <c r="C4" s="45" t="s">
        <v>95</v>
      </c>
      <c r="D4" s="45" t="s">
        <v>6</v>
      </c>
      <c r="E4" s="45" t="s">
        <v>7</v>
      </c>
      <c r="F4" s="45" t="s">
        <v>8</v>
      </c>
    </row>
    <row r="5" spans="1:8" ht="25.5">
      <c r="A5" s="6">
        <v>1</v>
      </c>
      <c r="B5" s="19" t="s">
        <v>96</v>
      </c>
      <c r="C5" s="8">
        <v>2</v>
      </c>
      <c r="D5" s="8" t="s">
        <v>10</v>
      </c>
      <c r="E5" s="8">
        <v>243.77</v>
      </c>
      <c r="F5" s="4">
        <f t="shared" ref="F5:F21" si="0">E5*C5</f>
        <v>487.54</v>
      </c>
    </row>
    <row r="6" spans="1:8" ht="63.75">
      <c r="A6" s="6" t="s">
        <v>97</v>
      </c>
      <c r="B6" s="19" t="s">
        <v>18</v>
      </c>
      <c r="C6" s="8">
        <v>0.91</v>
      </c>
      <c r="D6" s="8" t="s">
        <v>13</v>
      </c>
      <c r="E6" s="8">
        <v>364.24</v>
      </c>
      <c r="F6" s="4">
        <f t="shared" si="0"/>
        <v>331.45840000000004</v>
      </c>
    </row>
    <row r="7" spans="1:8" ht="25.5">
      <c r="A7" s="6" t="s">
        <v>98</v>
      </c>
      <c r="B7" s="19" t="s">
        <v>99</v>
      </c>
      <c r="C7" s="8">
        <v>0.68</v>
      </c>
      <c r="D7" s="8" t="s">
        <v>13</v>
      </c>
      <c r="E7" s="8">
        <v>1340.2</v>
      </c>
      <c r="F7" s="4">
        <f t="shared" si="0"/>
        <v>911.33600000000013</v>
      </c>
    </row>
    <row r="8" spans="1:8" ht="114.75">
      <c r="A8" s="6" t="s">
        <v>100</v>
      </c>
      <c r="B8" s="19" t="s">
        <v>71</v>
      </c>
      <c r="C8" s="4">
        <v>12.8</v>
      </c>
      <c r="D8" s="8" t="s">
        <v>13</v>
      </c>
      <c r="E8" s="8">
        <v>112.53</v>
      </c>
      <c r="F8" s="4">
        <f t="shared" si="0"/>
        <v>1440.384</v>
      </c>
    </row>
    <row r="9" spans="1:8" ht="89.25">
      <c r="A9" s="6" t="s">
        <v>101</v>
      </c>
      <c r="B9" s="47" t="s">
        <v>15</v>
      </c>
      <c r="C9" s="4">
        <v>4.3600000000000003</v>
      </c>
      <c r="D9" s="8" t="s">
        <v>13</v>
      </c>
      <c r="E9" s="8">
        <v>228.47</v>
      </c>
      <c r="F9" s="4">
        <f t="shared" si="0"/>
        <v>996.12920000000008</v>
      </c>
    </row>
    <row r="10" spans="1:8" ht="63.75">
      <c r="A10" s="6" t="s">
        <v>102</v>
      </c>
      <c r="B10" s="19" t="s">
        <v>73</v>
      </c>
      <c r="C10" s="4">
        <v>7.32</v>
      </c>
      <c r="D10" s="8" t="s">
        <v>13</v>
      </c>
      <c r="E10" s="8">
        <v>1191.77</v>
      </c>
      <c r="F10" s="4">
        <f t="shared" si="0"/>
        <v>8723.7564000000002</v>
      </c>
    </row>
    <row r="11" spans="1:8" ht="102">
      <c r="A11" s="6" t="s">
        <v>103</v>
      </c>
      <c r="B11" s="19" t="s">
        <v>21</v>
      </c>
      <c r="C11" s="65">
        <v>5</v>
      </c>
      <c r="D11" s="8" t="s">
        <v>13</v>
      </c>
      <c r="E11" s="8">
        <v>5913.66</v>
      </c>
      <c r="F11" s="4">
        <f t="shared" si="0"/>
        <v>29568.3</v>
      </c>
    </row>
    <row r="12" spans="1:8" ht="89.25">
      <c r="A12" s="6" t="s">
        <v>104</v>
      </c>
      <c r="B12" s="19" t="s">
        <v>23</v>
      </c>
      <c r="C12" s="4">
        <v>2.5499999999999998</v>
      </c>
      <c r="D12" s="8" t="s">
        <v>13</v>
      </c>
      <c r="E12" s="8">
        <v>2788.17</v>
      </c>
      <c r="F12" s="4">
        <f t="shared" si="0"/>
        <v>7109.8334999999997</v>
      </c>
    </row>
    <row r="13" spans="1:8" ht="63.75">
      <c r="A13" s="9" t="s">
        <v>105</v>
      </c>
      <c r="B13" s="19" t="s">
        <v>25</v>
      </c>
      <c r="C13" s="4">
        <v>13.9</v>
      </c>
      <c r="D13" s="8" t="s">
        <v>106</v>
      </c>
      <c r="E13" s="8">
        <v>259.29000000000002</v>
      </c>
      <c r="F13" s="4">
        <f t="shared" si="0"/>
        <v>3604.1310000000003</v>
      </c>
    </row>
    <row r="14" spans="1:8" ht="38.25">
      <c r="A14" s="9" t="s">
        <v>107</v>
      </c>
      <c r="B14" s="19" t="s">
        <v>108</v>
      </c>
      <c r="C14" s="4">
        <v>9.17</v>
      </c>
      <c r="D14" s="8" t="s">
        <v>13</v>
      </c>
      <c r="E14" s="8">
        <v>6543.32</v>
      </c>
      <c r="F14" s="4">
        <f t="shared" si="0"/>
        <v>60002.244399999996</v>
      </c>
    </row>
    <row r="15" spans="1:8" ht="89.25">
      <c r="A15" s="9" t="s">
        <v>109</v>
      </c>
      <c r="B15" s="19" t="s">
        <v>30</v>
      </c>
      <c r="C15" s="4">
        <v>0.19</v>
      </c>
      <c r="D15" s="8" t="s">
        <v>31</v>
      </c>
      <c r="E15" s="8">
        <v>53433.91</v>
      </c>
      <c r="F15" s="4">
        <f t="shared" si="0"/>
        <v>10152.4429</v>
      </c>
    </row>
    <row r="16" spans="1:8" ht="18.75">
      <c r="A16" s="6">
        <v>12</v>
      </c>
      <c r="B16" s="66" t="s">
        <v>110</v>
      </c>
      <c r="C16" s="4"/>
      <c r="D16" s="8"/>
      <c r="E16" s="8"/>
      <c r="F16" s="4"/>
    </row>
    <row r="17" spans="1:6" ht="15.75" customHeight="1">
      <c r="A17" s="6" t="s">
        <v>33</v>
      </c>
      <c r="B17" s="19" t="s">
        <v>111</v>
      </c>
      <c r="C17" s="4">
        <v>4.3600000000000003</v>
      </c>
      <c r="D17" s="8" t="s">
        <v>13</v>
      </c>
      <c r="E17" s="8">
        <v>377.8</v>
      </c>
      <c r="F17" s="4">
        <f t="shared" si="0"/>
        <v>1647.2080000000001</v>
      </c>
    </row>
    <row r="18" spans="1:6" ht="15.75" customHeight="1">
      <c r="A18" s="6" t="s">
        <v>80</v>
      </c>
      <c r="B18" s="19" t="s">
        <v>34</v>
      </c>
      <c r="C18" s="4">
        <v>7.47</v>
      </c>
      <c r="D18" s="8" t="s">
        <v>13</v>
      </c>
      <c r="E18" s="8">
        <v>788.13</v>
      </c>
      <c r="F18" s="4">
        <f t="shared" si="0"/>
        <v>5887.3310999999994</v>
      </c>
    </row>
    <row r="19" spans="1:6" ht="15.75" customHeight="1">
      <c r="A19" s="6" t="s">
        <v>35</v>
      </c>
      <c r="B19" s="19" t="s">
        <v>112</v>
      </c>
      <c r="C19" s="4">
        <v>9.9</v>
      </c>
      <c r="D19" s="8" t="s">
        <v>13</v>
      </c>
      <c r="E19" s="8">
        <v>756.83</v>
      </c>
      <c r="F19" s="4">
        <f t="shared" si="0"/>
        <v>7492.6170000000011</v>
      </c>
    </row>
    <row r="20" spans="1:6" ht="15.75">
      <c r="A20" s="6" t="s">
        <v>37</v>
      </c>
      <c r="B20" s="19" t="s">
        <v>38</v>
      </c>
      <c r="C20" s="4">
        <v>12.38</v>
      </c>
      <c r="D20" s="8" t="s">
        <v>13</v>
      </c>
      <c r="E20" s="8">
        <v>482.26</v>
      </c>
      <c r="F20" s="4">
        <f t="shared" si="0"/>
        <v>5970.3788000000004</v>
      </c>
    </row>
    <row r="21" spans="1:6" ht="15.75">
      <c r="A21" s="6" t="s">
        <v>39</v>
      </c>
      <c r="B21" s="19" t="s">
        <v>85</v>
      </c>
      <c r="C21" s="4">
        <v>14.39</v>
      </c>
      <c r="D21" s="8" t="s">
        <v>13</v>
      </c>
      <c r="E21" s="8">
        <v>167.7</v>
      </c>
      <c r="F21" s="4">
        <f t="shared" si="0"/>
        <v>2413.203</v>
      </c>
    </row>
    <row r="22" spans="1:6">
      <c r="A22" s="67"/>
      <c r="B22" s="153" t="s">
        <v>113</v>
      </c>
      <c r="C22" s="154"/>
      <c r="D22" s="154"/>
      <c r="E22" s="155"/>
      <c r="F22" s="21">
        <f>SUM(F5:F21)</f>
        <v>146738.29370000001</v>
      </c>
    </row>
    <row r="23" spans="1:6">
      <c r="A23" s="52"/>
      <c r="B23" s="68"/>
      <c r="C23" s="68"/>
      <c r="D23" s="68"/>
      <c r="E23" s="68"/>
      <c r="F23" s="40"/>
    </row>
    <row r="24" spans="1:6">
      <c r="A24" s="52"/>
      <c r="B24" s="68"/>
      <c r="C24" s="68"/>
      <c r="D24" s="68"/>
      <c r="E24" s="68"/>
      <c r="F24" s="40"/>
    </row>
    <row r="25" spans="1:6" ht="50.25" customHeight="1">
      <c r="B25" s="128" t="s">
        <v>114</v>
      </c>
      <c r="C25" s="128"/>
      <c r="D25" s="128"/>
      <c r="E25" s="128"/>
      <c r="F25" s="128"/>
    </row>
  </sheetData>
  <mergeCells count="5">
    <mergeCell ref="A1:F1"/>
    <mergeCell ref="A2:F2"/>
    <mergeCell ref="A3:F3"/>
    <mergeCell ref="B22:E22"/>
    <mergeCell ref="B25:F25"/>
  </mergeCells>
  <pageMargins left="0.24" right="0.26"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21"/>
  <sheetViews>
    <sheetView topLeftCell="A10" workbookViewId="0">
      <selection activeCell="A3" sqref="A3:F3"/>
    </sheetView>
  </sheetViews>
  <sheetFormatPr defaultRowHeight="15"/>
  <cols>
    <col min="1" max="1" width="7" style="22" customWidth="1"/>
    <col min="2" max="2" width="43" style="27" customWidth="1"/>
    <col min="3" max="3" width="11.28515625" style="28" customWidth="1"/>
    <col min="4" max="4" width="9.42578125" style="28" customWidth="1"/>
    <col min="5" max="5" width="11.5703125" style="28" customWidth="1"/>
    <col min="6" max="6" width="12.140625" style="28"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25.5" customHeight="1">
      <c r="A3" s="126" t="s">
        <v>2</v>
      </c>
      <c r="B3" s="126"/>
      <c r="C3" s="126"/>
      <c r="D3" s="126"/>
      <c r="E3" s="126"/>
      <c r="F3" s="126"/>
      <c r="G3" s="24"/>
      <c r="H3" s="24"/>
    </row>
    <row r="4" spans="1:8" s="25" customFormat="1">
      <c r="A4" s="1" t="s">
        <v>3</v>
      </c>
      <c r="B4" s="1" t="s">
        <v>4</v>
      </c>
      <c r="C4" s="1" t="s">
        <v>5</v>
      </c>
      <c r="D4" s="1" t="s">
        <v>6</v>
      </c>
      <c r="E4" s="1" t="s">
        <v>7</v>
      </c>
      <c r="F4" s="1" t="s">
        <v>8</v>
      </c>
    </row>
    <row r="5" spans="1:8" s="25" customFormat="1" ht="25.5">
      <c r="A5" s="2">
        <v>1</v>
      </c>
      <c r="B5" s="3" t="s">
        <v>9</v>
      </c>
      <c r="C5" s="4">
        <v>3</v>
      </c>
      <c r="D5" s="5" t="s">
        <v>10</v>
      </c>
      <c r="E5" s="5">
        <v>243.77</v>
      </c>
      <c r="F5" s="5">
        <f>C5*E5</f>
        <v>731.31000000000006</v>
      </c>
    </row>
    <row r="6" spans="1:8" ht="84.75" customHeight="1">
      <c r="A6" s="6" t="s">
        <v>11</v>
      </c>
      <c r="B6" s="7" t="s">
        <v>12</v>
      </c>
      <c r="C6" s="4">
        <v>5.95</v>
      </c>
      <c r="D6" s="8" t="s">
        <v>13</v>
      </c>
      <c r="E6" s="8">
        <v>112.53</v>
      </c>
      <c r="F6" s="5">
        <f>C6*E6</f>
        <v>669.55349999999999</v>
      </c>
    </row>
    <row r="7" spans="1:8" ht="62.25" customHeight="1">
      <c r="A7" s="9" t="s">
        <v>14</v>
      </c>
      <c r="B7" s="10" t="s">
        <v>15</v>
      </c>
      <c r="C7" s="11">
        <v>0.5</v>
      </c>
      <c r="D7" s="12" t="s">
        <v>16</v>
      </c>
      <c r="E7" s="12">
        <v>228.47</v>
      </c>
      <c r="F7" s="5">
        <f t="shared" ref="F7:F19" si="0">C7*E7</f>
        <v>114.235</v>
      </c>
    </row>
    <row r="8" spans="1:8" ht="54.75" customHeight="1">
      <c r="A8" s="9" t="s">
        <v>17</v>
      </c>
      <c r="B8" s="13" t="s">
        <v>18</v>
      </c>
      <c r="C8" s="11">
        <v>0.83</v>
      </c>
      <c r="D8" s="14" t="s">
        <v>19</v>
      </c>
      <c r="E8" s="14">
        <v>1191.77</v>
      </c>
      <c r="F8" s="5">
        <f t="shared" si="0"/>
        <v>989.16909999999996</v>
      </c>
    </row>
    <row r="9" spans="1:8" ht="80.25" customHeight="1">
      <c r="A9" s="9" t="s">
        <v>20</v>
      </c>
      <c r="B9" s="15" t="s">
        <v>21</v>
      </c>
      <c r="C9" s="12">
        <v>0.95</v>
      </c>
      <c r="D9" s="12" t="s">
        <v>16</v>
      </c>
      <c r="E9" s="12">
        <v>5913.66</v>
      </c>
      <c r="F9" s="5">
        <f t="shared" si="0"/>
        <v>5617.9769999999999</v>
      </c>
    </row>
    <row r="10" spans="1:8" ht="68.25" customHeight="1">
      <c r="A10" s="9" t="s">
        <v>22</v>
      </c>
      <c r="B10" s="10" t="s">
        <v>23</v>
      </c>
      <c r="C10" s="11">
        <v>2.78</v>
      </c>
      <c r="D10" s="12" t="s">
        <v>16</v>
      </c>
      <c r="E10" s="12">
        <v>2788.17</v>
      </c>
      <c r="F10" s="5">
        <f t="shared" si="0"/>
        <v>7751.1125999999995</v>
      </c>
    </row>
    <row r="11" spans="1:8" ht="54.75" customHeight="1">
      <c r="A11" s="9" t="s">
        <v>24</v>
      </c>
      <c r="B11" s="10" t="s">
        <v>25</v>
      </c>
      <c r="C11" s="11">
        <v>9.1</v>
      </c>
      <c r="D11" s="12" t="s">
        <v>16</v>
      </c>
      <c r="E11" s="12">
        <v>259.29000000000002</v>
      </c>
      <c r="F11" s="5">
        <f t="shared" si="0"/>
        <v>2359.5390000000002</v>
      </c>
    </row>
    <row r="12" spans="1:8" ht="72" customHeight="1">
      <c r="A12" s="9" t="s">
        <v>26</v>
      </c>
      <c r="B12" s="15" t="s">
        <v>27</v>
      </c>
      <c r="C12" s="11">
        <v>1.33</v>
      </c>
      <c r="D12" s="12" t="s">
        <v>28</v>
      </c>
      <c r="E12" s="12">
        <v>6219.31</v>
      </c>
      <c r="F12" s="5">
        <f t="shared" si="0"/>
        <v>8271.6823000000004</v>
      </c>
    </row>
    <row r="13" spans="1:8" ht="71.25" customHeight="1">
      <c r="A13" s="9" t="s">
        <v>29</v>
      </c>
      <c r="B13" s="15" t="s">
        <v>30</v>
      </c>
      <c r="C13" s="12">
        <v>0.14099999999999999</v>
      </c>
      <c r="D13" s="12" t="s">
        <v>31</v>
      </c>
      <c r="E13" s="12">
        <v>53433.91</v>
      </c>
      <c r="F13" s="5">
        <f t="shared" si="0"/>
        <v>7534.1813099999999</v>
      </c>
    </row>
    <row r="14" spans="1:8" s="26" customFormat="1" ht="11.25" customHeight="1">
      <c r="A14" s="16">
        <v>10</v>
      </c>
      <c r="B14" s="17" t="s">
        <v>32</v>
      </c>
      <c r="C14" s="18"/>
      <c r="D14" s="18"/>
      <c r="E14" s="18"/>
      <c r="F14" s="5">
        <f t="shared" si="0"/>
        <v>0</v>
      </c>
    </row>
    <row r="15" spans="1:8" s="26" customFormat="1" ht="15" customHeight="1">
      <c r="A15" s="6" t="s">
        <v>33</v>
      </c>
      <c r="B15" s="19" t="s">
        <v>34</v>
      </c>
      <c r="C15" s="4">
        <v>2.39</v>
      </c>
      <c r="D15" s="8" t="s">
        <v>13</v>
      </c>
      <c r="E15" s="4">
        <v>788.14</v>
      </c>
      <c r="F15" s="5">
        <f t="shared" si="0"/>
        <v>1883.6546000000001</v>
      </c>
    </row>
    <row r="16" spans="1:8" ht="15.75" customHeight="1">
      <c r="A16" s="6" t="s">
        <v>35</v>
      </c>
      <c r="B16" s="19" t="s">
        <v>36</v>
      </c>
      <c r="C16" s="4">
        <v>0.5</v>
      </c>
      <c r="D16" s="8" t="s">
        <v>13</v>
      </c>
      <c r="E16" s="8">
        <v>364.32</v>
      </c>
      <c r="F16" s="5">
        <f t="shared" si="0"/>
        <v>182.16</v>
      </c>
    </row>
    <row r="17" spans="1:6" ht="15" customHeight="1">
      <c r="A17" s="6" t="s">
        <v>37</v>
      </c>
      <c r="B17" s="19" t="s">
        <v>38</v>
      </c>
      <c r="C17" s="4">
        <v>2</v>
      </c>
      <c r="D17" s="8" t="s">
        <v>13</v>
      </c>
      <c r="E17" s="8">
        <v>482.26</v>
      </c>
      <c r="F17" s="5">
        <f t="shared" si="0"/>
        <v>964.52</v>
      </c>
    </row>
    <row r="18" spans="1:6" ht="15.75">
      <c r="A18" s="6" t="s">
        <v>39</v>
      </c>
      <c r="B18" s="19" t="s">
        <v>40</v>
      </c>
      <c r="C18" s="4">
        <v>3.61</v>
      </c>
      <c r="D18" s="8" t="s">
        <v>13</v>
      </c>
      <c r="E18" s="8">
        <v>756.83</v>
      </c>
      <c r="F18" s="5">
        <f t="shared" si="0"/>
        <v>2732.1563000000001</v>
      </c>
    </row>
    <row r="19" spans="1:6" ht="15.75">
      <c r="A19" s="6" t="s">
        <v>41</v>
      </c>
      <c r="B19" s="19" t="s">
        <v>42</v>
      </c>
      <c r="C19" s="4">
        <v>5.95</v>
      </c>
      <c r="D19" s="8" t="s">
        <v>13</v>
      </c>
      <c r="E19" s="11">
        <v>167.7</v>
      </c>
      <c r="F19" s="5">
        <f t="shared" si="0"/>
        <v>997.81499999999994</v>
      </c>
    </row>
    <row r="20" spans="1:6">
      <c r="A20" s="20"/>
      <c r="B20" s="129" t="s">
        <v>43</v>
      </c>
      <c r="C20" s="129"/>
      <c r="D20" s="129"/>
      <c r="E20" s="129"/>
      <c r="F20" s="21">
        <f>SUM(F5:F19)</f>
        <v>40799.06571000001</v>
      </c>
    </row>
    <row r="21" spans="1:6" ht="50.25" customHeight="1">
      <c r="B21" s="128" t="s">
        <v>44</v>
      </c>
      <c r="C21" s="128"/>
      <c r="D21" s="128"/>
      <c r="E21" s="128"/>
      <c r="F21" s="128"/>
    </row>
  </sheetData>
  <mergeCells count="5">
    <mergeCell ref="A1:F1"/>
    <mergeCell ref="A2:F2"/>
    <mergeCell ref="A3:F3"/>
    <mergeCell ref="B20:E20"/>
    <mergeCell ref="B21:F21"/>
  </mergeCells>
  <pageMargins left="0.37" right="0.3" top="0.32" bottom="0.28999999999999998" header="0.3" footer="0.16"/>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H13"/>
  <sheetViews>
    <sheetView workbookViewId="0">
      <selection activeCell="F10" sqref="F1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2" t="s">
        <v>0</v>
      </c>
      <c r="B1" s="123"/>
      <c r="C1" s="123"/>
      <c r="D1" s="123"/>
      <c r="E1" s="123"/>
      <c r="F1" s="123"/>
      <c r="G1" s="23"/>
      <c r="H1" s="23"/>
    </row>
    <row r="2" spans="1:8" ht="18.75">
      <c r="A2" s="124" t="s">
        <v>1</v>
      </c>
      <c r="B2" s="125"/>
      <c r="C2" s="125"/>
      <c r="D2" s="125"/>
      <c r="E2" s="125"/>
      <c r="F2" s="125"/>
      <c r="G2" s="23"/>
      <c r="H2" s="23"/>
    </row>
    <row r="3" spans="1:8" ht="21" customHeight="1">
      <c r="A3" s="126" t="s">
        <v>321</v>
      </c>
      <c r="B3" s="126"/>
      <c r="C3" s="126"/>
      <c r="D3" s="126"/>
      <c r="E3" s="126"/>
      <c r="F3" s="126"/>
      <c r="G3" s="24"/>
      <c r="H3" s="24"/>
    </row>
    <row r="4" spans="1:8">
      <c r="A4" s="45" t="s">
        <v>3</v>
      </c>
      <c r="B4" s="45" t="s">
        <v>4</v>
      </c>
      <c r="C4" s="45" t="s">
        <v>5</v>
      </c>
      <c r="D4" s="45" t="s">
        <v>6</v>
      </c>
      <c r="E4" s="45" t="s">
        <v>7</v>
      </c>
      <c r="F4" s="45" t="s">
        <v>8</v>
      </c>
    </row>
    <row r="5" spans="1:8" ht="25.5">
      <c r="A5" s="1">
        <v>1</v>
      </c>
      <c r="B5" s="69" t="s">
        <v>9</v>
      </c>
      <c r="C5" s="4">
        <v>2</v>
      </c>
      <c r="D5" s="42" t="s">
        <v>10</v>
      </c>
      <c r="E5" s="42">
        <v>243.77</v>
      </c>
      <c r="F5" s="4">
        <f>E5*C5</f>
        <v>487.54</v>
      </c>
    </row>
    <row r="6" spans="1:8" ht="102">
      <c r="A6" s="6" t="s">
        <v>322</v>
      </c>
      <c r="B6" s="19" t="s">
        <v>75</v>
      </c>
      <c r="C6" s="8">
        <v>20.25</v>
      </c>
      <c r="D6" s="8" t="s">
        <v>13</v>
      </c>
      <c r="E6" s="8">
        <v>6543.32</v>
      </c>
      <c r="F6" s="4">
        <f t="shared" ref="F6:F9" si="0">E6*C6</f>
        <v>132502.22999999998</v>
      </c>
    </row>
    <row r="7" spans="1:8" ht="18.75">
      <c r="A7" s="6">
        <v>3</v>
      </c>
      <c r="B7" s="66" t="s">
        <v>110</v>
      </c>
      <c r="C7" s="8"/>
      <c r="D7" s="8"/>
      <c r="E7" s="8"/>
      <c r="F7" s="4"/>
    </row>
    <row r="8" spans="1:8" ht="15.75" customHeight="1">
      <c r="A8" s="6" t="s">
        <v>33</v>
      </c>
      <c r="B8" s="19" t="s">
        <v>111</v>
      </c>
      <c r="C8" s="8">
        <v>8.6999999999999993</v>
      </c>
      <c r="D8" s="8" t="s">
        <v>13</v>
      </c>
      <c r="E8" s="8">
        <v>788.13</v>
      </c>
      <c r="F8" s="4">
        <f t="shared" si="0"/>
        <v>6856.7309999999998</v>
      </c>
    </row>
    <row r="9" spans="1:8" ht="15.75">
      <c r="A9" s="6" t="s">
        <v>35</v>
      </c>
      <c r="B9" s="19" t="s">
        <v>38</v>
      </c>
      <c r="C9" s="8">
        <v>17.399999999999999</v>
      </c>
      <c r="D9" s="8" t="s">
        <v>13</v>
      </c>
      <c r="E9" s="8">
        <v>482.26</v>
      </c>
      <c r="F9" s="4">
        <f t="shared" si="0"/>
        <v>8391.3239999999987</v>
      </c>
    </row>
    <row r="10" spans="1:8">
      <c r="A10" s="77"/>
      <c r="B10" s="129" t="s">
        <v>43</v>
      </c>
      <c r="C10" s="129"/>
      <c r="D10" s="129"/>
      <c r="E10" s="129"/>
      <c r="F10" s="21">
        <f>SUM(F5:F9)</f>
        <v>148237.82499999998</v>
      </c>
    </row>
    <row r="13" spans="1:8" ht="50.25" customHeight="1">
      <c r="B13" s="128" t="s">
        <v>125</v>
      </c>
      <c r="C13" s="128"/>
      <c r="D13" s="128"/>
      <c r="E13" s="128"/>
      <c r="F13" s="128"/>
    </row>
  </sheetData>
  <mergeCells count="5">
    <mergeCell ref="A1:F1"/>
    <mergeCell ref="A2:F2"/>
    <mergeCell ref="A3:F3"/>
    <mergeCell ref="B10:E10"/>
    <mergeCell ref="B13:F1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L23"/>
  <sheetViews>
    <sheetView workbookViewId="0">
      <selection activeCell="A3" sqref="A3:J3"/>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122" t="s">
        <v>0</v>
      </c>
      <c r="B1" s="123"/>
      <c r="C1" s="123"/>
      <c r="D1" s="123"/>
      <c r="E1" s="123"/>
      <c r="F1" s="123"/>
      <c r="G1" s="123"/>
      <c r="H1" s="123"/>
      <c r="I1" s="123"/>
      <c r="J1" s="123"/>
      <c r="K1" s="23"/>
      <c r="L1" s="23"/>
    </row>
    <row r="2" spans="1:12" ht="18.75">
      <c r="A2" s="124" t="s">
        <v>1</v>
      </c>
      <c r="B2" s="125"/>
      <c r="C2" s="125"/>
      <c r="D2" s="125"/>
      <c r="E2" s="125"/>
      <c r="F2" s="125"/>
      <c r="G2" s="125"/>
      <c r="H2" s="125"/>
      <c r="I2" s="125"/>
      <c r="J2" s="125"/>
      <c r="K2" s="23"/>
      <c r="L2" s="23"/>
    </row>
    <row r="3" spans="1:12" ht="22.5" customHeight="1">
      <c r="A3" s="126" t="s">
        <v>320</v>
      </c>
      <c r="B3" s="126"/>
      <c r="C3" s="126"/>
      <c r="D3" s="126"/>
      <c r="E3" s="126"/>
      <c r="F3" s="126"/>
      <c r="G3" s="126"/>
      <c r="H3" s="126"/>
      <c r="I3" s="126"/>
      <c r="J3" s="126"/>
      <c r="K3" s="24"/>
      <c r="L3" s="24"/>
    </row>
    <row r="4" spans="1:12">
      <c r="A4" s="45" t="s">
        <v>3</v>
      </c>
      <c r="B4" s="45" t="s">
        <v>4</v>
      </c>
      <c r="C4" s="45" t="s">
        <v>5</v>
      </c>
      <c r="D4" s="45"/>
      <c r="E4" s="45">
        <v>1</v>
      </c>
      <c r="F4" s="45">
        <v>2</v>
      </c>
      <c r="G4" s="45" t="s">
        <v>95</v>
      </c>
      <c r="H4" s="45" t="s">
        <v>6</v>
      </c>
      <c r="I4" s="45" t="s">
        <v>7</v>
      </c>
      <c r="J4" s="45" t="s">
        <v>8</v>
      </c>
    </row>
    <row r="5" spans="1:12" ht="25.5">
      <c r="A5" s="1">
        <v>1</v>
      </c>
      <c r="B5" s="69" t="s">
        <v>9</v>
      </c>
      <c r="C5" s="4">
        <v>5</v>
      </c>
      <c r="D5" s="4">
        <v>4</v>
      </c>
      <c r="E5" s="4">
        <v>5</v>
      </c>
      <c r="F5" s="4">
        <v>2</v>
      </c>
      <c r="G5" s="4">
        <v>2</v>
      </c>
      <c r="H5" s="42" t="s">
        <v>10</v>
      </c>
      <c r="I5" s="42">
        <v>243.77</v>
      </c>
      <c r="J5" s="4">
        <f>I5*G5</f>
        <v>487.54</v>
      </c>
    </row>
    <row r="6" spans="1:12" ht="114.75">
      <c r="A6" s="6" t="s">
        <v>11</v>
      </c>
      <c r="B6" s="19" t="s">
        <v>71</v>
      </c>
      <c r="C6" s="4">
        <v>34.159999999999997</v>
      </c>
      <c r="D6" s="4">
        <v>29.31</v>
      </c>
      <c r="E6" s="4">
        <v>9.07</v>
      </c>
      <c r="F6" s="4">
        <v>5.75</v>
      </c>
      <c r="G6" s="4">
        <v>26.47</v>
      </c>
      <c r="H6" s="8" t="s">
        <v>13</v>
      </c>
      <c r="I6" s="8">
        <v>112.53</v>
      </c>
      <c r="J6" s="4">
        <f t="shared" ref="J6:J19" si="0">I6*G6</f>
        <v>2978.6691000000001</v>
      </c>
    </row>
    <row r="7" spans="1:12" ht="89.25">
      <c r="A7" s="6" t="s">
        <v>14</v>
      </c>
      <c r="B7" s="47" t="s">
        <v>15</v>
      </c>
      <c r="C7" s="4">
        <v>12.75</v>
      </c>
      <c r="D7" s="4">
        <v>10.63</v>
      </c>
      <c r="E7" s="4">
        <v>0.56999999999999995</v>
      </c>
      <c r="F7" s="4">
        <v>0.46</v>
      </c>
      <c r="G7" s="4">
        <v>2.83</v>
      </c>
      <c r="H7" s="8" t="s">
        <v>13</v>
      </c>
      <c r="I7" s="8">
        <v>228.47</v>
      </c>
      <c r="J7" s="4">
        <f t="shared" si="0"/>
        <v>646.57010000000002</v>
      </c>
    </row>
    <row r="8" spans="1:12" ht="63.75">
      <c r="A8" s="6" t="s">
        <v>17</v>
      </c>
      <c r="B8" s="19" t="s">
        <v>73</v>
      </c>
      <c r="C8" s="4">
        <v>21.42</v>
      </c>
      <c r="D8" s="4">
        <v>17.850000000000001</v>
      </c>
      <c r="E8" s="4">
        <v>0.96</v>
      </c>
      <c r="F8" s="4">
        <v>0.77</v>
      </c>
      <c r="G8" s="4">
        <v>4.72</v>
      </c>
      <c r="H8" s="8" t="s">
        <v>13</v>
      </c>
      <c r="I8" s="8">
        <v>1191.77</v>
      </c>
      <c r="J8" s="4">
        <f t="shared" si="0"/>
        <v>5625.1543999999994</v>
      </c>
    </row>
    <row r="9" spans="1:12" ht="102">
      <c r="A9" s="6" t="s">
        <v>20</v>
      </c>
      <c r="B9" s="19" t="s">
        <v>21</v>
      </c>
      <c r="C9" s="4"/>
      <c r="D9" s="4">
        <v>15</v>
      </c>
      <c r="E9" s="4">
        <v>3.9</v>
      </c>
      <c r="F9" s="4">
        <v>2.7</v>
      </c>
      <c r="G9" s="4">
        <v>3.5</v>
      </c>
      <c r="H9" s="8" t="s">
        <v>13</v>
      </c>
      <c r="I9" s="8">
        <v>5913.66</v>
      </c>
      <c r="J9" s="4">
        <f t="shared" si="0"/>
        <v>20697.809999999998</v>
      </c>
    </row>
    <row r="10" spans="1:12" ht="89.25">
      <c r="A10" s="6" t="s">
        <v>22</v>
      </c>
      <c r="B10" s="19" t="s">
        <v>118</v>
      </c>
      <c r="C10" s="4"/>
      <c r="D10" s="4"/>
      <c r="E10" s="4"/>
      <c r="F10" s="4"/>
      <c r="G10" s="4">
        <v>10.62</v>
      </c>
      <c r="H10" s="8" t="s">
        <v>13</v>
      </c>
      <c r="I10" s="8">
        <v>2788.17</v>
      </c>
      <c r="J10" s="4">
        <f t="shared" si="0"/>
        <v>29610.365399999999</v>
      </c>
    </row>
    <row r="11" spans="1:12" ht="63.75">
      <c r="A11" s="9" t="s">
        <v>130</v>
      </c>
      <c r="B11" s="19" t="s">
        <v>25</v>
      </c>
      <c r="C11" s="4">
        <v>91.15</v>
      </c>
      <c r="D11" s="8" t="s">
        <v>106</v>
      </c>
      <c r="E11" s="8">
        <v>259.29000000000002</v>
      </c>
      <c r="F11" s="4">
        <f t="shared" ref="F11" si="1">E11*C11</f>
        <v>23634.283500000005</v>
      </c>
      <c r="G11" s="4">
        <v>81.5</v>
      </c>
      <c r="H11" s="8" t="s">
        <v>106</v>
      </c>
      <c r="I11" s="8">
        <v>259.29000000000002</v>
      </c>
      <c r="J11" s="4">
        <f t="shared" si="0"/>
        <v>21132.135000000002</v>
      </c>
    </row>
    <row r="12" spans="1:12" ht="89.25">
      <c r="A12" s="9" t="s">
        <v>26</v>
      </c>
      <c r="B12" s="19" t="s">
        <v>143</v>
      </c>
      <c r="C12" s="4"/>
      <c r="D12" s="4">
        <v>21.25</v>
      </c>
      <c r="E12" s="4">
        <v>1.52</v>
      </c>
      <c r="F12" s="4">
        <v>1.22</v>
      </c>
      <c r="G12" s="4">
        <v>1.1399999999999999</v>
      </c>
      <c r="H12" s="8" t="s">
        <v>13</v>
      </c>
      <c r="I12" s="8">
        <v>6219.21</v>
      </c>
      <c r="J12" s="4">
        <f t="shared" si="0"/>
        <v>7089.8993999999993</v>
      </c>
    </row>
    <row r="13" spans="1:12" ht="89.25">
      <c r="A13" s="9" t="s">
        <v>144</v>
      </c>
      <c r="B13" s="19" t="s">
        <v>30</v>
      </c>
      <c r="C13" s="4"/>
      <c r="D13" s="4">
        <v>2.25</v>
      </c>
      <c r="E13" s="4">
        <v>0.56999999999999995</v>
      </c>
      <c r="F13" s="4">
        <v>0.42</v>
      </c>
      <c r="G13" s="4">
        <v>0.14069999999999999</v>
      </c>
      <c r="H13" s="8" t="s">
        <v>31</v>
      </c>
      <c r="I13" s="8">
        <v>53433.91</v>
      </c>
      <c r="J13" s="4">
        <f t="shared" si="0"/>
        <v>7518.1511369999998</v>
      </c>
    </row>
    <row r="14" spans="1:12" ht="18.75">
      <c r="A14" s="6">
        <v>10</v>
      </c>
      <c r="B14" s="66" t="s">
        <v>110</v>
      </c>
      <c r="C14" s="4"/>
      <c r="D14" s="4"/>
      <c r="E14" s="4"/>
      <c r="F14" s="4"/>
      <c r="G14" s="4"/>
      <c r="H14" s="8"/>
      <c r="I14" s="8"/>
      <c r="J14" s="4"/>
    </row>
    <row r="15" spans="1:12" ht="15.75" customHeight="1">
      <c r="A15" s="6" t="s">
        <v>33</v>
      </c>
      <c r="B15" s="19" t="s">
        <v>111</v>
      </c>
      <c r="C15" s="4">
        <v>12.75</v>
      </c>
      <c r="D15" s="4">
        <v>10.63</v>
      </c>
      <c r="E15" s="4">
        <v>0.56999999999999995</v>
      </c>
      <c r="F15" s="4">
        <v>0.46</v>
      </c>
      <c r="G15" s="4">
        <v>2.48</v>
      </c>
      <c r="H15" s="8" t="s">
        <v>13</v>
      </c>
      <c r="I15" s="8">
        <v>377.8</v>
      </c>
      <c r="J15" s="4">
        <f t="shared" si="0"/>
        <v>936.94400000000007</v>
      </c>
    </row>
    <row r="16" spans="1:12" ht="15.75" customHeight="1">
      <c r="A16" s="6" t="s">
        <v>80</v>
      </c>
      <c r="B16" s="19" t="s">
        <v>34</v>
      </c>
      <c r="C16" s="4">
        <v>29.16</v>
      </c>
      <c r="D16" s="4">
        <v>33.58</v>
      </c>
      <c r="E16" s="4">
        <v>2.3199999999999998</v>
      </c>
      <c r="F16" s="4">
        <v>1.7</v>
      </c>
      <c r="G16" s="4">
        <v>7.59</v>
      </c>
      <c r="H16" s="8" t="s">
        <v>13</v>
      </c>
      <c r="I16" s="8">
        <v>788.13</v>
      </c>
      <c r="J16" s="4">
        <f t="shared" si="0"/>
        <v>5981.9066999999995</v>
      </c>
    </row>
    <row r="17" spans="1:10" ht="15.75" customHeight="1">
      <c r="A17" s="6" t="s">
        <v>35</v>
      </c>
      <c r="B17" s="19" t="s">
        <v>112</v>
      </c>
      <c r="C17" s="4">
        <v>21.42</v>
      </c>
      <c r="D17" s="4">
        <v>56.1</v>
      </c>
      <c r="E17" s="4">
        <v>1</v>
      </c>
      <c r="F17" s="4">
        <v>0.8</v>
      </c>
      <c r="G17" s="4">
        <v>14.8</v>
      </c>
      <c r="H17" s="8" t="s">
        <v>13</v>
      </c>
      <c r="I17" s="8">
        <v>756.83</v>
      </c>
      <c r="J17" s="4">
        <f t="shared" si="0"/>
        <v>11201.084000000001</v>
      </c>
    </row>
    <row r="18" spans="1:10" ht="15.75">
      <c r="A18" s="6" t="s">
        <v>37</v>
      </c>
      <c r="B18" s="19" t="s">
        <v>38</v>
      </c>
      <c r="C18" s="4">
        <v>58.32</v>
      </c>
      <c r="D18" s="4">
        <v>31.72</v>
      </c>
      <c r="E18" s="4">
        <v>4.6399999999999997</v>
      </c>
      <c r="F18" s="4">
        <v>3.4</v>
      </c>
      <c r="G18" s="4">
        <v>4.1399999999999997</v>
      </c>
      <c r="H18" s="8" t="s">
        <v>13</v>
      </c>
      <c r="I18" s="8">
        <v>482.26</v>
      </c>
      <c r="J18" s="4">
        <f t="shared" si="0"/>
        <v>1996.5563999999997</v>
      </c>
    </row>
    <row r="19" spans="1:10" ht="15.75">
      <c r="A19" s="6" t="s">
        <v>39</v>
      </c>
      <c r="B19" s="19" t="s">
        <v>85</v>
      </c>
      <c r="C19" s="4">
        <v>34.159999999999997</v>
      </c>
      <c r="D19" s="4">
        <v>46.3</v>
      </c>
      <c r="E19" s="4">
        <v>9.07</v>
      </c>
      <c r="F19" s="4">
        <v>5.75</v>
      </c>
      <c r="G19" s="4">
        <v>26.47</v>
      </c>
      <c r="H19" s="8" t="s">
        <v>13</v>
      </c>
      <c r="I19" s="8">
        <v>167.71</v>
      </c>
      <c r="J19" s="4">
        <f t="shared" si="0"/>
        <v>4439.2837</v>
      </c>
    </row>
    <row r="20" spans="1:10">
      <c r="A20" s="67"/>
      <c r="B20" s="127"/>
      <c r="C20" s="127"/>
      <c r="D20" s="127"/>
      <c r="E20" s="127"/>
      <c r="F20" s="127"/>
      <c r="G20" s="127"/>
      <c r="H20" s="127"/>
      <c r="I20" s="127"/>
      <c r="J20" s="21">
        <f>SUM(J5:J19)</f>
        <v>120342.06933699999</v>
      </c>
    </row>
    <row r="21" spans="1:10">
      <c r="A21" s="52"/>
      <c r="B21" s="68"/>
      <c r="C21" s="68"/>
      <c r="D21" s="68"/>
      <c r="E21" s="68"/>
      <c r="F21" s="68"/>
      <c r="G21" s="68"/>
      <c r="H21" s="68"/>
      <c r="I21" s="68"/>
      <c r="J21" s="40"/>
    </row>
    <row r="22" spans="1:10">
      <c r="A22" s="52"/>
      <c r="B22" s="68"/>
      <c r="C22" s="68"/>
      <c r="D22" s="68"/>
      <c r="E22" s="68"/>
      <c r="F22" s="68"/>
      <c r="G22" s="68"/>
      <c r="H22" s="68"/>
      <c r="I22" s="68"/>
      <c r="J22" s="40"/>
    </row>
    <row r="23" spans="1:10" ht="50.25" customHeight="1">
      <c r="B23" s="128" t="s">
        <v>145</v>
      </c>
      <c r="C23" s="128"/>
      <c r="D23" s="128"/>
      <c r="E23" s="128"/>
      <c r="F23" s="128"/>
      <c r="G23" s="128"/>
      <c r="H23" s="128"/>
      <c r="I23" s="128"/>
      <c r="J23" s="128"/>
    </row>
  </sheetData>
  <mergeCells count="5">
    <mergeCell ref="A1:J1"/>
    <mergeCell ref="A2:J2"/>
    <mergeCell ref="A3:J3"/>
    <mergeCell ref="B20:I20"/>
    <mergeCell ref="B23:J23"/>
  </mergeCells>
  <pageMargins left="0.43" right="0.49" top="0.5699999999999999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K19"/>
  <sheetViews>
    <sheetView workbookViewId="0">
      <selection activeCell="A3" sqref="A3:I3"/>
    </sheetView>
  </sheetViews>
  <sheetFormatPr defaultRowHeight="15"/>
  <cols>
    <col min="1" max="1" width="7.7109375" customWidth="1"/>
    <col min="2" max="2" width="40.5703125" customWidth="1"/>
    <col min="3" max="5" width="10.28515625" hidden="1" customWidth="1"/>
    <col min="6" max="6" width="10.28515625" customWidth="1"/>
    <col min="7" max="7" width="8.85546875" customWidth="1"/>
    <col min="8" max="8" width="11.5703125" customWidth="1"/>
    <col min="9" max="9" width="14.5703125" customWidth="1"/>
  </cols>
  <sheetData>
    <row r="1" spans="1:11" ht="18.75">
      <c r="A1" s="122" t="s">
        <v>0</v>
      </c>
      <c r="B1" s="123"/>
      <c r="C1" s="123"/>
      <c r="D1" s="123"/>
      <c r="E1" s="123"/>
      <c r="F1" s="123"/>
      <c r="G1" s="123"/>
      <c r="H1" s="123"/>
      <c r="I1" s="123"/>
      <c r="J1" s="23"/>
      <c r="K1" s="23"/>
    </row>
    <row r="2" spans="1:11" ht="18.75">
      <c r="A2" s="124" t="s">
        <v>1</v>
      </c>
      <c r="B2" s="125"/>
      <c r="C2" s="125"/>
      <c r="D2" s="125"/>
      <c r="E2" s="125"/>
      <c r="F2" s="125"/>
      <c r="G2" s="125"/>
      <c r="H2" s="125"/>
      <c r="I2" s="125"/>
      <c r="J2" s="23"/>
      <c r="K2" s="23"/>
    </row>
    <row r="3" spans="1:11" ht="41.25" customHeight="1">
      <c r="A3" s="148" t="s">
        <v>311</v>
      </c>
      <c r="B3" s="149"/>
      <c r="C3" s="149"/>
      <c r="D3" s="149"/>
      <c r="E3" s="149"/>
      <c r="F3" s="149"/>
      <c r="G3" s="149"/>
      <c r="H3" s="149"/>
      <c r="I3" s="150"/>
      <c r="J3" s="24"/>
      <c r="K3" s="24"/>
    </row>
    <row r="4" spans="1:11">
      <c r="A4" s="45" t="s">
        <v>3</v>
      </c>
      <c r="B4" s="45" t="s">
        <v>4</v>
      </c>
      <c r="C4" s="45">
        <v>1</v>
      </c>
      <c r="D4" s="45">
        <v>2</v>
      </c>
      <c r="E4" s="45">
        <v>3</v>
      </c>
      <c r="F4" s="45" t="s">
        <v>5</v>
      </c>
      <c r="G4" s="45" t="s">
        <v>6</v>
      </c>
      <c r="H4" s="45" t="s">
        <v>7</v>
      </c>
      <c r="I4" s="45" t="s">
        <v>8</v>
      </c>
    </row>
    <row r="5" spans="1:11" ht="25.5">
      <c r="A5" s="1">
        <v>1</v>
      </c>
      <c r="B5" s="69" t="s">
        <v>9</v>
      </c>
      <c r="C5" s="4">
        <v>8</v>
      </c>
      <c r="D5" s="42" t="s">
        <v>10</v>
      </c>
      <c r="E5" s="42">
        <v>243.77</v>
      </c>
      <c r="F5" s="4">
        <v>2</v>
      </c>
      <c r="G5" s="6" t="s">
        <v>10</v>
      </c>
      <c r="H5" s="6">
        <v>243.77</v>
      </c>
      <c r="I5" s="4">
        <f t="shared" ref="I5:I15" si="0">H5*F5</f>
        <v>487.54</v>
      </c>
    </row>
    <row r="6" spans="1:11" ht="114.75">
      <c r="A6" s="6" t="s">
        <v>46</v>
      </c>
      <c r="B6" s="19" t="s">
        <v>71</v>
      </c>
      <c r="C6" s="8">
        <f>20.8*1.2</f>
        <v>24.96</v>
      </c>
      <c r="D6" s="8">
        <v>36.94</v>
      </c>
      <c r="E6" s="8">
        <v>36.94</v>
      </c>
      <c r="F6" s="4">
        <v>19.93</v>
      </c>
      <c r="G6" s="8" t="s">
        <v>13</v>
      </c>
      <c r="H6" s="8">
        <v>112.53</v>
      </c>
      <c r="I6" s="4">
        <f t="shared" si="0"/>
        <v>2242.7229000000002</v>
      </c>
    </row>
    <row r="7" spans="1:11" ht="89.25">
      <c r="A7" s="6" t="s">
        <v>47</v>
      </c>
      <c r="B7" s="47" t="s">
        <v>15</v>
      </c>
      <c r="C7" s="8">
        <f>7.08*1.2</f>
        <v>8.4960000000000004</v>
      </c>
      <c r="D7" s="8">
        <v>8.5</v>
      </c>
      <c r="E7" s="8">
        <v>8.5</v>
      </c>
      <c r="F7" s="4">
        <v>7.44</v>
      </c>
      <c r="G7" s="8" t="s">
        <v>13</v>
      </c>
      <c r="H7" s="8">
        <v>228.47</v>
      </c>
      <c r="I7" s="4">
        <f t="shared" si="0"/>
        <v>1699.8168000000001</v>
      </c>
    </row>
    <row r="8" spans="1:11" ht="76.5">
      <c r="A8" s="6" t="s">
        <v>72</v>
      </c>
      <c r="B8" s="19" t="s">
        <v>73</v>
      </c>
      <c r="C8" s="8">
        <f>11.9*1.2</f>
        <v>14.28</v>
      </c>
      <c r="D8" s="8">
        <v>14.28</v>
      </c>
      <c r="E8" s="8">
        <v>14.28</v>
      </c>
      <c r="F8" s="4">
        <v>12.49</v>
      </c>
      <c r="G8" s="8" t="s">
        <v>13</v>
      </c>
      <c r="H8" s="8">
        <v>1191.77</v>
      </c>
      <c r="I8" s="4">
        <f t="shared" si="0"/>
        <v>14885.2073</v>
      </c>
    </row>
    <row r="9" spans="1:11" ht="114.75">
      <c r="A9" s="6" t="s">
        <v>74</v>
      </c>
      <c r="B9" s="19" t="s">
        <v>75</v>
      </c>
      <c r="C9" s="8">
        <f>11.33*1.2</f>
        <v>13.596</v>
      </c>
      <c r="D9" s="8">
        <v>14.2</v>
      </c>
      <c r="E9" s="8">
        <v>14.2</v>
      </c>
      <c r="F9" s="4">
        <v>14.9</v>
      </c>
      <c r="G9" s="8" t="s">
        <v>13</v>
      </c>
      <c r="H9" s="8">
        <v>6543.32</v>
      </c>
      <c r="I9" s="4">
        <f>H9*F9</f>
        <v>97495.467999999993</v>
      </c>
    </row>
    <row r="10" spans="1:11" ht="18.75">
      <c r="A10" s="6">
        <v>5</v>
      </c>
      <c r="B10" s="66" t="s">
        <v>110</v>
      </c>
      <c r="C10" s="79"/>
      <c r="D10" s="79"/>
      <c r="E10" s="79"/>
      <c r="F10" s="4"/>
      <c r="G10" s="8"/>
      <c r="H10" s="8"/>
      <c r="I10" s="4"/>
    </row>
    <row r="11" spans="1:11" ht="15.75" customHeight="1">
      <c r="A11" s="6" t="s">
        <v>33</v>
      </c>
      <c r="B11" s="19" t="s">
        <v>312</v>
      </c>
      <c r="C11" s="8">
        <f>7.08*1.2</f>
        <v>8.4960000000000004</v>
      </c>
      <c r="D11" s="8">
        <v>6.09</v>
      </c>
      <c r="E11" s="8">
        <v>6.09</v>
      </c>
      <c r="F11" s="4">
        <v>6.39</v>
      </c>
      <c r="G11" s="8" t="s">
        <v>13</v>
      </c>
      <c r="H11" s="8">
        <v>788.13</v>
      </c>
      <c r="I11" s="4">
        <f t="shared" si="0"/>
        <v>5036.1507000000001</v>
      </c>
    </row>
    <row r="12" spans="1:11" ht="15.75" customHeight="1">
      <c r="A12" s="6" t="s">
        <v>80</v>
      </c>
      <c r="B12" s="19" t="s">
        <v>313</v>
      </c>
      <c r="C12" s="8">
        <f>7.08*1.2</f>
        <v>8.4960000000000004</v>
      </c>
      <c r="D12" s="8">
        <v>6.09</v>
      </c>
      <c r="E12" s="8">
        <v>6.09</v>
      </c>
      <c r="F12" s="4">
        <v>17.420000000000002</v>
      </c>
      <c r="G12" s="8" t="s">
        <v>13</v>
      </c>
      <c r="H12" s="8">
        <v>377.8</v>
      </c>
      <c r="I12" s="4">
        <f t="shared" si="0"/>
        <v>6581.2760000000007</v>
      </c>
    </row>
    <row r="13" spans="1:11" ht="15.75">
      <c r="A13" s="6" t="s">
        <v>35</v>
      </c>
      <c r="B13" s="19" t="s">
        <v>40</v>
      </c>
      <c r="C13" s="8">
        <f>11.9*1.2</f>
        <v>14.28</v>
      </c>
      <c r="D13" s="8">
        <v>14.28</v>
      </c>
      <c r="E13" s="8">
        <v>14.28</v>
      </c>
      <c r="F13" s="4">
        <v>12.49</v>
      </c>
      <c r="G13" s="8" t="s">
        <v>13</v>
      </c>
      <c r="H13" s="8">
        <v>756.83</v>
      </c>
      <c r="I13" s="4">
        <f t="shared" si="0"/>
        <v>9452.806700000001</v>
      </c>
    </row>
    <row r="14" spans="1:11" ht="15.75">
      <c r="A14" s="6" t="s">
        <v>37</v>
      </c>
      <c r="B14" s="19" t="s">
        <v>38</v>
      </c>
      <c r="C14" s="8">
        <f>9.74*1.2</f>
        <v>11.688000000000001</v>
      </c>
      <c r="D14" s="8">
        <v>12.18</v>
      </c>
      <c r="E14" s="8">
        <v>12.18</v>
      </c>
      <c r="F14" s="4">
        <v>12.78</v>
      </c>
      <c r="G14" s="8" t="s">
        <v>13</v>
      </c>
      <c r="H14" s="8">
        <v>482.26</v>
      </c>
      <c r="I14" s="4">
        <f t="shared" si="0"/>
        <v>6163.2828</v>
      </c>
    </row>
    <row r="15" spans="1:11" ht="15.75">
      <c r="A15" s="6" t="s">
        <v>39</v>
      </c>
      <c r="B15" s="19" t="s">
        <v>85</v>
      </c>
      <c r="C15" s="8">
        <f>20.8*1.2</f>
        <v>24.96</v>
      </c>
      <c r="D15" s="8">
        <v>36.94</v>
      </c>
      <c r="E15" s="8">
        <v>36.94</v>
      </c>
      <c r="F15" s="4">
        <v>19.93</v>
      </c>
      <c r="G15" s="8" t="s">
        <v>13</v>
      </c>
      <c r="H15" s="8">
        <v>167.71</v>
      </c>
      <c r="I15" s="4">
        <f t="shared" si="0"/>
        <v>3342.4603000000002</v>
      </c>
    </row>
    <row r="16" spans="1:11">
      <c r="A16" s="77"/>
      <c r="B16" s="129" t="s">
        <v>43</v>
      </c>
      <c r="C16" s="129"/>
      <c r="D16" s="129"/>
      <c r="E16" s="129"/>
      <c r="F16" s="129"/>
      <c r="G16" s="129"/>
      <c r="H16" s="129"/>
      <c r="I16" s="21">
        <f>SUM(I6:I15)</f>
        <v>146899.19149999999</v>
      </c>
    </row>
    <row r="19" spans="2:9" ht="50.25" customHeight="1">
      <c r="B19" s="128" t="s">
        <v>172</v>
      </c>
      <c r="C19" s="128"/>
      <c r="D19" s="128"/>
      <c r="E19" s="128"/>
      <c r="F19" s="128"/>
      <c r="G19" s="128"/>
      <c r="H19" s="128"/>
      <c r="I19" s="128"/>
    </row>
  </sheetData>
  <mergeCells count="5">
    <mergeCell ref="A1:I1"/>
    <mergeCell ref="A2:I2"/>
    <mergeCell ref="A3:I3"/>
    <mergeCell ref="B16:H16"/>
    <mergeCell ref="B19:I19"/>
  </mergeCells>
  <pageMargins left="0.37" right="0.15"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I21"/>
  <sheetViews>
    <sheetView workbookViewId="0">
      <selection activeCell="B22" sqref="B22"/>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26" t="s">
        <v>164</v>
      </c>
      <c r="B3" s="131"/>
      <c r="C3" s="131"/>
      <c r="D3" s="131"/>
      <c r="E3" s="131"/>
      <c r="F3" s="131"/>
      <c r="G3" s="44"/>
      <c r="H3" s="44"/>
    </row>
    <row r="4" spans="1:9">
      <c r="A4" s="45" t="s">
        <v>3</v>
      </c>
      <c r="B4" s="45" t="s">
        <v>4</v>
      </c>
      <c r="C4" s="46" t="s">
        <v>5</v>
      </c>
      <c r="D4" s="46" t="s">
        <v>68</v>
      </c>
      <c r="E4" s="46" t="s">
        <v>69</v>
      </c>
      <c r="F4" s="46" t="s">
        <v>70</v>
      </c>
    </row>
    <row r="5" spans="1:9" ht="127.5">
      <c r="A5" s="6" t="s">
        <v>11</v>
      </c>
      <c r="B5" s="19" t="s">
        <v>71</v>
      </c>
      <c r="C5" s="8">
        <v>20.61</v>
      </c>
      <c r="D5" s="8" t="s">
        <v>13</v>
      </c>
      <c r="E5" s="8">
        <v>112.53</v>
      </c>
      <c r="F5" s="4">
        <f t="shared" ref="F5:F14" si="0">E5*C5</f>
        <v>2319.2433000000001</v>
      </c>
    </row>
    <row r="6" spans="1:9" ht="96">
      <c r="A6" s="6" t="s">
        <v>14</v>
      </c>
      <c r="B6" s="78" t="s">
        <v>15</v>
      </c>
      <c r="C6" s="8">
        <v>7.73</v>
      </c>
      <c r="D6" s="8" t="s">
        <v>13</v>
      </c>
      <c r="E6" s="8">
        <v>228.47</v>
      </c>
      <c r="F6" s="4">
        <f t="shared" si="0"/>
        <v>1766.0731000000001</v>
      </c>
    </row>
    <row r="7" spans="1:9" ht="76.5">
      <c r="A7" s="6" t="s">
        <v>17</v>
      </c>
      <c r="B7" s="19" t="s">
        <v>73</v>
      </c>
      <c r="C7" s="8">
        <v>12.86</v>
      </c>
      <c r="D7" s="8" t="s">
        <v>13</v>
      </c>
      <c r="E7" s="8">
        <v>1191.77</v>
      </c>
      <c r="F7" s="4">
        <f t="shared" si="0"/>
        <v>15326.162199999999</v>
      </c>
    </row>
    <row r="8" spans="1:9" ht="114" customHeight="1">
      <c r="A8" s="6" t="s">
        <v>117</v>
      </c>
      <c r="B8" s="19" t="s">
        <v>75</v>
      </c>
      <c r="C8" s="8">
        <v>12.88</v>
      </c>
      <c r="D8" s="8" t="s">
        <v>13</v>
      </c>
      <c r="E8" s="8">
        <v>6543.32</v>
      </c>
      <c r="F8" s="4">
        <f t="shared" si="0"/>
        <v>84277.961599999995</v>
      </c>
    </row>
    <row r="9" spans="1:9">
      <c r="A9" s="6">
        <v>6</v>
      </c>
      <c r="B9" s="48" t="s">
        <v>78</v>
      </c>
      <c r="C9" s="8"/>
      <c r="D9" s="8"/>
      <c r="E9" s="8"/>
      <c r="F9" s="4"/>
    </row>
    <row r="10" spans="1:9" ht="15.75">
      <c r="A10" s="6" t="s">
        <v>33</v>
      </c>
      <c r="B10" s="19" t="s">
        <v>133</v>
      </c>
      <c r="C10" s="8">
        <v>5.54</v>
      </c>
      <c r="D10" s="8" t="s">
        <v>13</v>
      </c>
      <c r="E10" s="4">
        <v>788.13</v>
      </c>
      <c r="F10" s="4">
        <f t="shared" si="0"/>
        <v>4366.2402000000002</v>
      </c>
    </row>
    <row r="11" spans="1:9" ht="15.75">
      <c r="A11" s="6" t="s">
        <v>80</v>
      </c>
      <c r="B11" s="19" t="s">
        <v>160</v>
      </c>
      <c r="C11" s="8">
        <v>7.73</v>
      </c>
      <c r="D11" s="8" t="s">
        <v>13</v>
      </c>
      <c r="E11" s="4">
        <v>377.8</v>
      </c>
      <c r="F11" s="4">
        <f t="shared" si="0"/>
        <v>2920.3940000000002</v>
      </c>
    </row>
    <row r="12" spans="1:9" ht="15.75">
      <c r="A12" s="6" t="s">
        <v>35</v>
      </c>
      <c r="B12" s="19" t="s">
        <v>123</v>
      </c>
      <c r="C12" s="8">
        <v>12.86</v>
      </c>
      <c r="D12" s="8" t="s">
        <v>13</v>
      </c>
      <c r="E12" s="8">
        <v>756.83</v>
      </c>
      <c r="F12" s="4">
        <f t="shared" si="0"/>
        <v>9732.8338000000003</v>
      </c>
    </row>
    <row r="13" spans="1:9" ht="17.25" customHeight="1">
      <c r="A13" s="6" t="s">
        <v>37</v>
      </c>
      <c r="B13" s="19" t="s">
        <v>161</v>
      </c>
      <c r="C13" s="8">
        <v>11.08</v>
      </c>
      <c r="D13" s="8" t="s">
        <v>13</v>
      </c>
      <c r="E13" s="8">
        <v>482.26</v>
      </c>
      <c r="F13" s="4">
        <f t="shared" si="0"/>
        <v>5343.4408000000003</v>
      </c>
    </row>
    <row r="14" spans="1:9" ht="17.25" customHeight="1">
      <c r="A14" s="6" t="s">
        <v>39</v>
      </c>
      <c r="B14" s="19" t="s">
        <v>85</v>
      </c>
      <c r="C14" s="8">
        <v>20.61</v>
      </c>
      <c r="D14" s="8" t="s">
        <v>13</v>
      </c>
      <c r="E14" s="8">
        <v>167.71</v>
      </c>
      <c r="F14" s="4">
        <f t="shared" si="0"/>
        <v>3456.5030999999999</v>
      </c>
    </row>
    <row r="15" spans="1:9" s="52" customFormat="1" ht="23.25" customHeight="1">
      <c r="A15" s="49"/>
      <c r="B15" s="50"/>
      <c r="C15" s="132"/>
      <c r="D15" s="132"/>
      <c r="E15" s="133"/>
      <c r="F15" s="51">
        <f>SUM(F5:F14)</f>
        <v>129508.8521</v>
      </c>
    </row>
    <row r="16" spans="1:9" s="52" customFormat="1" ht="23.25" customHeight="1">
      <c r="A16" s="53"/>
      <c r="B16" s="54"/>
      <c r="C16" s="55"/>
      <c r="D16" s="55"/>
      <c r="E16" s="55"/>
      <c r="F16" s="56"/>
    </row>
    <row r="17" spans="2:6" ht="62.25" customHeight="1">
      <c r="B17" s="128" t="s">
        <v>86</v>
      </c>
      <c r="C17" s="128"/>
      <c r="D17" s="128"/>
      <c r="E17" s="128"/>
      <c r="F17" s="128"/>
    </row>
    <row r="18" spans="2:6">
      <c r="E18" s="28"/>
    </row>
    <row r="21" spans="2:6" ht="15.75" customHeight="1"/>
  </sheetData>
  <mergeCells count="5">
    <mergeCell ref="A1:F1"/>
    <mergeCell ref="A2:F2"/>
    <mergeCell ref="A3:F3"/>
    <mergeCell ref="C15:E15"/>
    <mergeCell ref="B17:F17"/>
  </mergeCells>
  <pageMargins left="0.16" right="0.26" top="0.76"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M22"/>
  <sheetViews>
    <sheetView topLeftCell="A16" workbookViewId="0">
      <selection activeCell="F20" sqref="F20"/>
    </sheetView>
  </sheetViews>
  <sheetFormatPr defaultRowHeight="15"/>
  <cols>
    <col min="1" max="1" width="6.7109375" style="22" customWidth="1"/>
    <col min="2" max="2" width="42" customWidth="1"/>
    <col min="3" max="3" width="10.28515625" customWidth="1"/>
    <col min="4" max="4" width="9.42578125" customWidth="1"/>
    <col min="5" max="5" width="11.5703125" customWidth="1"/>
    <col min="6" max="6" width="12.140625" customWidth="1"/>
  </cols>
  <sheetData>
    <row r="1" spans="1:13" ht="18.75">
      <c r="A1" s="123" t="s">
        <v>0</v>
      </c>
      <c r="B1" s="123"/>
      <c r="C1" s="123"/>
      <c r="D1" s="123"/>
      <c r="E1" s="123"/>
      <c r="F1" s="123"/>
      <c r="G1" s="23"/>
      <c r="H1" s="23"/>
    </row>
    <row r="2" spans="1:13" ht="18.75">
      <c r="A2" s="123" t="s">
        <v>1</v>
      </c>
      <c r="B2" s="123"/>
      <c r="C2" s="123"/>
      <c r="D2" s="123"/>
      <c r="E2" s="123"/>
      <c r="F2" s="123"/>
      <c r="G2" s="23"/>
      <c r="H2" s="23"/>
    </row>
    <row r="3" spans="1:13" ht="36" customHeight="1">
      <c r="A3" s="156" t="s">
        <v>304</v>
      </c>
      <c r="B3" s="157"/>
      <c r="C3" s="157"/>
      <c r="D3" s="157"/>
      <c r="E3" s="157"/>
      <c r="F3" s="158"/>
      <c r="G3" s="24"/>
      <c r="H3" s="24"/>
    </row>
    <row r="4" spans="1:13" s="32" customFormat="1">
      <c r="A4" s="29" t="s">
        <v>3</v>
      </c>
      <c r="B4" s="29" t="s">
        <v>4</v>
      </c>
      <c r="C4" s="29" t="s">
        <v>5</v>
      </c>
      <c r="D4" s="29" t="s">
        <v>6</v>
      </c>
      <c r="E4" s="29" t="s">
        <v>7</v>
      </c>
      <c r="F4" s="29" t="s">
        <v>8</v>
      </c>
      <c r="I4" s="151"/>
      <c r="J4" s="151"/>
      <c r="K4" s="151"/>
      <c r="L4" s="151"/>
      <c r="M4" s="152"/>
    </row>
    <row r="5" spans="1:13" ht="25.5">
      <c r="A5" s="1">
        <v>1</v>
      </c>
      <c r="B5" s="69" t="s">
        <v>9</v>
      </c>
      <c r="C5" s="4">
        <v>1</v>
      </c>
      <c r="D5" s="42" t="s">
        <v>10</v>
      </c>
      <c r="E5" s="42">
        <v>243.77</v>
      </c>
      <c r="F5" s="4">
        <f>C5*E5</f>
        <v>243.77</v>
      </c>
    </row>
    <row r="6" spans="1:13" ht="127.5">
      <c r="A6" s="6" t="s">
        <v>11</v>
      </c>
      <c r="B6" s="19" t="s">
        <v>285</v>
      </c>
      <c r="C6" s="4">
        <v>5.84</v>
      </c>
      <c r="D6" s="8" t="s">
        <v>13</v>
      </c>
      <c r="E6" s="8">
        <v>112.53</v>
      </c>
      <c r="F6" s="4">
        <f t="shared" ref="F6:F19" si="0">C6*E6</f>
        <v>657.17520000000002</v>
      </c>
    </row>
    <row r="7" spans="1:13" ht="89.25">
      <c r="A7" s="6" t="s">
        <v>305</v>
      </c>
      <c r="B7" s="111" t="s">
        <v>128</v>
      </c>
      <c r="C7" s="12">
        <v>0.46</v>
      </c>
      <c r="D7" s="12" t="s">
        <v>16</v>
      </c>
      <c r="E7" s="12">
        <v>366.8</v>
      </c>
      <c r="F7" s="4">
        <f t="shared" si="0"/>
        <v>168.72800000000001</v>
      </c>
    </row>
    <row r="8" spans="1:13" ht="63.75">
      <c r="A8" s="9" t="s">
        <v>57</v>
      </c>
      <c r="B8" s="112" t="s">
        <v>73</v>
      </c>
      <c r="C8" s="12">
        <v>0.77</v>
      </c>
      <c r="D8" s="12" t="s">
        <v>16</v>
      </c>
      <c r="E8" s="12">
        <v>1191.77</v>
      </c>
      <c r="F8" s="4">
        <f t="shared" si="0"/>
        <v>917.66290000000004</v>
      </c>
    </row>
    <row r="9" spans="1:13" ht="114.75">
      <c r="A9" s="9" t="s">
        <v>259</v>
      </c>
      <c r="B9" s="37" t="s">
        <v>75</v>
      </c>
      <c r="C9" s="12">
        <v>5.16</v>
      </c>
      <c r="D9" s="12" t="s">
        <v>16</v>
      </c>
      <c r="E9" s="12">
        <v>6543.32</v>
      </c>
      <c r="F9" s="4">
        <f t="shared" si="0"/>
        <v>33763.531199999998</v>
      </c>
    </row>
    <row r="10" spans="1:13" ht="114.75">
      <c r="A10" s="9" t="s">
        <v>306</v>
      </c>
      <c r="B10" s="37" t="s">
        <v>75</v>
      </c>
      <c r="C10" s="12">
        <v>1.23</v>
      </c>
      <c r="D10" s="12" t="s">
        <v>16</v>
      </c>
      <c r="E10" s="12">
        <v>6543.32</v>
      </c>
      <c r="F10" s="4">
        <f t="shared" si="0"/>
        <v>8048.2835999999998</v>
      </c>
    </row>
    <row r="11" spans="1:13" ht="89.25">
      <c r="A11" s="9" t="s">
        <v>59</v>
      </c>
      <c r="B11" s="37" t="s">
        <v>23</v>
      </c>
      <c r="C11" s="5">
        <v>2.21</v>
      </c>
      <c r="D11" s="12" t="s">
        <v>16</v>
      </c>
      <c r="E11" s="12">
        <v>2788.17</v>
      </c>
      <c r="F11" s="4">
        <f t="shared" si="0"/>
        <v>6161.8557000000001</v>
      </c>
    </row>
    <row r="12" spans="1:13" ht="63.75">
      <c r="A12" s="9" t="s">
        <v>287</v>
      </c>
      <c r="B12" s="37" t="s">
        <v>25</v>
      </c>
      <c r="C12" s="5">
        <v>11.48</v>
      </c>
      <c r="D12" s="12" t="s">
        <v>16</v>
      </c>
      <c r="E12" s="12">
        <v>259.29000000000002</v>
      </c>
      <c r="F12" s="4">
        <f t="shared" si="0"/>
        <v>2976.6492000000003</v>
      </c>
    </row>
    <row r="13" spans="1:13" ht="89.25">
      <c r="A13" s="9" t="s">
        <v>307</v>
      </c>
      <c r="B13" s="37" t="s">
        <v>30</v>
      </c>
      <c r="C13" s="5">
        <v>0.15</v>
      </c>
      <c r="D13" s="12" t="s">
        <v>31</v>
      </c>
      <c r="E13" s="12">
        <v>53433.91</v>
      </c>
      <c r="F13" s="4">
        <f t="shared" si="0"/>
        <v>8015.0865000000003</v>
      </c>
    </row>
    <row r="14" spans="1:13" s="26" customFormat="1" ht="15.75">
      <c r="A14" s="107">
        <v>9</v>
      </c>
      <c r="B14" s="100" t="s">
        <v>32</v>
      </c>
      <c r="C14" s="100"/>
      <c r="D14" s="100"/>
      <c r="E14" s="100"/>
      <c r="F14" s="4">
        <f t="shared" si="0"/>
        <v>0</v>
      </c>
    </row>
    <row r="15" spans="1:13" s="26" customFormat="1" ht="15.75">
      <c r="A15" s="6" t="s">
        <v>260</v>
      </c>
      <c r="B15" s="19" t="s">
        <v>308</v>
      </c>
      <c r="C15" s="4">
        <v>3.98</v>
      </c>
      <c r="D15" s="8" t="s">
        <v>13</v>
      </c>
      <c r="E15" s="4">
        <v>788.13</v>
      </c>
      <c r="F15" s="4">
        <f t="shared" si="0"/>
        <v>3136.7574</v>
      </c>
    </row>
    <row r="16" spans="1:13" ht="15.75">
      <c r="A16" s="6" t="s">
        <v>261</v>
      </c>
      <c r="B16" s="19" t="s">
        <v>309</v>
      </c>
      <c r="C16" s="4">
        <v>0.46</v>
      </c>
      <c r="D16" s="8" t="s">
        <v>13</v>
      </c>
      <c r="E16" s="8">
        <v>482.26</v>
      </c>
      <c r="F16" s="4">
        <f t="shared" si="0"/>
        <v>221.83960000000002</v>
      </c>
    </row>
    <row r="17" spans="1:6" ht="15.75">
      <c r="A17" s="6" t="s">
        <v>263</v>
      </c>
      <c r="B17" s="19" t="s">
        <v>38</v>
      </c>
      <c r="C17" s="4">
        <v>5.5</v>
      </c>
      <c r="D17" s="8" t="s">
        <v>13</v>
      </c>
      <c r="E17" s="8">
        <v>482.26</v>
      </c>
      <c r="F17" s="4">
        <f t="shared" si="0"/>
        <v>2652.43</v>
      </c>
    </row>
    <row r="18" spans="1:6" ht="15" customHeight="1">
      <c r="A18" s="6" t="s">
        <v>310</v>
      </c>
      <c r="B18" s="19" t="s">
        <v>53</v>
      </c>
      <c r="C18" s="4">
        <v>2.98</v>
      </c>
      <c r="D18" s="8" t="s">
        <v>13</v>
      </c>
      <c r="E18" s="8">
        <v>756.83</v>
      </c>
      <c r="F18" s="4">
        <f t="shared" si="0"/>
        <v>2255.3534</v>
      </c>
    </row>
    <row r="19" spans="1:6" ht="15.75">
      <c r="A19" s="6" t="s">
        <v>267</v>
      </c>
      <c r="B19" s="19" t="s">
        <v>42</v>
      </c>
      <c r="C19" s="4">
        <v>5.84</v>
      </c>
      <c r="D19" s="8" t="s">
        <v>13</v>
      </c>
      <c r="E19" s="8">
        <v>167.7</v>
      </c>
      <c r="F19" s="4">
        <f t="shared" si="0"/>
        <v>979.36799999999994</v>
      </c>
    </row>
    <row r="20" spans="1:6">
      <c r="A20" s="20"/>
      <c r="B20" s="129" t="s">
        <v>43</v>
      </c>
      <c r="C20" s="129"/>
      <c r="D20" s="129"/>
      <c r="E20" s="129"/>
      <c r="F20" s="4">
        <f>SUM(F5:F19)</f>
        <v>70198.490700000009</v>
      </c>
    </row>
    <row r="21" spans="1:6" ht="19.5" customHeight="1">
      <c r="A21" s="38"/>
      <c r="B21" s="39"/>
      <c r="C21" s="39"/>
      <c r="D21" s="39"/>
      <c r="E21" s="39"/>
      <c r="F21" s="90"/>
    </row>
    <row r="22" spans="1:6" ht="50.25" customHeight="1">
      <c r="B22" s="128" t="s">
        <v>44</v>
      </c>
      <c r="C22" s="128"/>
      <c r="D22" s="128"/>
      <c r="E22" s="128"/>
      <c r="F22" s="128"/>
    </row>
  </sheetData>
  <mergeCells count="6">
    <mergeCell ref="I4:M4"/>
    <mergeCell ref="B20:E20"/>
    <mergeCell ref="B22:F22"/>
    <mergeCell ref="A1:F1"/>
    <mergeCell ref="A2:F2"/>
    <mergeCell ref="A3:F3"/>
  </mergeCells>
  <pageMargins left="0.37" right="0.26" top="0.74"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29.25" customHeight="1">
      <c r="A3" s="126" t="s">
        <v>254</v>
      </c>
      <c r="B3" s="131"/>
      <c r="C3" s="131"/>
      <c r="D3" s="131"/>
      <c r="E3" s="131"/>
      <c r="F3" s="131"/>
      <c r="G3" s="44"/>
      <c r="H3" s="44"/>
    </row>
    <row r="4" spans="1:9">
      <c r="A4" s="45" t="s">
        <v>3</v>
      </c>
      <c r="B4" s="45" t="s">
        <v>4</v>
      </c>
      <c r="C4" s="46" t="s">
        <v>5</v>
      </c>
      <c r="D4" s="46" t="s">
        <v>68</v>
      </c>
      <c r="E4" s="46" t="s">
        <v>69</v>
      </c>
      <c r="F4" s="46" t="s">
        <v>70</v>
      </c>
    </row>
    <row r="5" spans="1:9" ht="127.5">
      <c r="A5" s="6" t="s">
        <v>46</v>
      </c>
      <c r="B5" s="19" t="s">
        <v>71</v>
      </c>
      <c r="C5" s="8">
        <v>16.989999999999998</v>
      </c>
      <c r="D5" s="8" t="s">
        <v>13</v>
      </c>
      <c r="E5" s="8">
        <v>112.53</v>
      </c>
      <c r="F5" s="4">
        <f t="shared" ref="F5:F14" si="0">E5*C5</f>
        <v>1911.8846999999998</v>
      </c>
    </row>
    <row r="6" spans="1:9" ht="102">
      <c r="A6" s="6" t="s">
        <v>47</v>
      </c>
      <c r="B6" s="47" t="s">
        <v>15</v>
      </c>
      <c r="C6" s="8">
        <v>4.24</v>
      </c>
      <c r="D6" s="8" t="s">
        <v>13</v>
      </c>
      <c r="E6" s="8">
        <v>228.47</v>
      </c>
      <c r="F6" s="4">
        <f t="shared" si="0"/>
        <v>968.71280000000002</v>
      </c>
    </row>
    <row r="7" spans="1:9" ht="76.5">
      <c r="A7" s="6" t="s">
        <v>72</v>
      </c>
      <c r="B7" s="19" t="s">
        <v>73</v>
      </c>
      <c r="C7" s="8">
        <v>9.91</v>
      </c>
      <c r="D7" s="8" t="s">
        <v>13</v>
      </c>
      <c r="E7" s="8">
        <v>1191.77</v>
      </c>
      <c r="F7" s="4">
        <f t="shared" si="0"/>
        <v>11810.440699999999</v>
      </c>
    </row>
    <row r="8" spans="1:9" ht="114" customHeight="1">
      <c r="A8" s="6" t="s">
        <v>74</v>
      </c>
      <c r="B8" s="19" t="s">
        <v>75</v>
      </c>
      <c r="C8" s="8">
        <v>15.57</v>
      </c>
      <c r="D8" s="8" t="s">
        <v>13</v>
      </c>
      <c r="E8" s="8">
        <v>6543.32</v>
      </c>
      <c r="F8" s="4">
        <f t="shared" si="0"/>
        <v>101879.4924</v>
      </c>
    </row>
    <row r="9" spans="1:9">
      <c r="A9" s="6">
        <v>5</v>
      </c>
      <c r="B9" s="48" t="s">
        <v>78</v>
      </c>
      <c r="C9" s="8"/>
      <c r="D9" s="8"/>
      <c r="E9" s="8"/>
      <c r="F9" s="4"/>
    </row>
    <row r="10" spans="1:9" ht="15.75">
      <c r="A10" s="6" t="s">
        <v>33</v>
      </c>
      <c r="B10" s="19" t="s">
        <v>133</v>
      </c>
      <c r="C10" s="8">
        <v>6.69</v>
      </c>
      <c r="D10" s="8" t="s">
        <v>13</v>
      </c>
      <c r="E10" s="8">
        <v>788.13</v>
      </c>
      <c r="F10" s="4">
        <f t="shared" si="0"/>
        <v>5272.5897000000004</v>
      </c>
    </row>
    <row r="11" spans="1:9" ht="15.75">
      <c r="A11" s="6" t="s">
        <v>80</v>
      </c>
      <c r="B11" s="19" t="s">
        <v>255</v>
      </c>
      <c r="C11" s="8">
        <v>4.2439999999999998</v>
      </c>
      <c r="D11" s="8" t="s">
        <v>13</v>
      </c>
      <c r="E11" s="8">
        <v>377.8</v>
      </c>
      <c r="F11" s="4">
        <f t="shared" si="0"/>
        <v>1603.3832</v>
      </c>
    </row>
    <row r="12" spans="1:9" ht="15.75">
      <c r="A12" s="6" t="s">
        <v>35</v>
      </c>
      <c r="B12" s="19" t="s">
        <v>123</v>
      </c>
      <c r="C12" s="8">
        <v>9.91</v>
      </c>
      <c r="D12" s="8" t="s">
        <v>13</v>
      </c>
      <c r="E12" s="8">
        <v>756.83</v>
      </c>
      <c r="F12" s="4">
        <f t="shared" si="0"/>
        <v>7500.1853000000001</v>
      </c>
    </row>
    <row r="13" spans="1:9" ht="17.25" customHeight="1">
      <c r="A13" s="6" t="s">
        <v>37</v>
      </c>
      <c r="B13" s="19" t="s">
        <v>134</v>
      </c>
      <c r="C13" s="8">
        <v>13.39</v>
      </c>
      <c r="D13" s="8" t="s">
        <v>13</v>
      </c>
      <c r="E13" s="8">
        <v>482.26</v>
      </c>
      <c r="F13" s="4">
        <f t="shared" si="0"/>
        <v>6457.4614000000001</v>
      </c>
    </row>
    <row r="14" spans="1:9" ht="17.25" customHeight="1">
      <c r="A14" s="6" t="s">
        <v>141</v>
      </c>
      <c r="B14" s="19" t="s">
        <v>85</v>
      </c>
      <c r="C14" s="8">
        <v>16.989999999999998</v>
      </c>
      <c r="D14" s="8" t="s">
        <v>13</v>
      </c>
      <c r="E14" s="8">
        <v>167.7</v>
      </c>
      <c r="F14" s="4">
        <f t="shared" si="0"/>
        <v>2849.2229999999995</v>
      </c>
    </row>
    <row r="15" spans="1:9" s="52" customFormat="1" ht="23.25" customHeight="1">
      <c r="A15" s="49"/>
      <c r="B15" s="50"/>
      <c r="C15" s="132"/>
      <c r="D15" s="132"/>
      <c r="E15" s="133"/>
      <c r="F15" s="51">
        <f>SUM(F5:F14)</f>
        <v>140253.37319999997</v>
      </c>
    </row>
    <row r="16" spans="1:9" s="52" customFormat="1" ht="23.25" customHeight="1">
      <c r="A16" s="53"/>
      <c r="B16" s="54"/>
      <c r="C16" s="55"/>
      <c r="D16" s="55"/>
      <c r="E16" s="55"/>
      <c r="F16" s="56"/>
    </row>
    <row r="17" spans="2:6" ht="62.25" customHeight="1">
      <c r="B17" s="128" t="s">
        <v>125</v>
      </c>
      <c r="C17" s="128"/>
      <c r="D17" s="128"/>
      <c r="E17" s="128"/>
      <c r="F17" s="128"/>
    </row>
    <row r="18" spans="2:6">
      <c r="E18" s="28"/>
    </row>
    <row r="21" spans="2:6" ht="15.75" customHeight="1"/>
  </sheetData>
  <mergeCells count="5">
    <mergeCell ref="A1:F1"/>
    <mergeCell ref="A2:F2"/>
    <mergeCell ref="A3:F3"/>
    <mergeCell ref="C15:E15"/>
    <mergeCell ref="B17:F17"/>
  </mergeCells>
  <pageMargins left="0.39" right="0.26"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I25"/>
  <sheetViews>
    <sheetView workbookViewId="0">
      <selection activeCell="C8" sqref="C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31" t="s">
        <v>126</v>
      </c>
      <c r="B3" s="131"/>
      <c r="C3" s="131"/>
      <c r="D3" s="131"/>
      <c r="E3" s="131"/>
      <c r="F3" s="131"/>
      <c r="G3" s="44"/>
      <c r="H3" s="44"/>
    </row>
    <row r="4" spans="1:9">
      <c r="A4" s="45" t="s">
        <v>3</v>
      </c>
      <c r="B4" s="45" t="s">
        <v>4</v>
      </c>
      <c r="C4" s="46" t="s">
        <v>5</v>
      </c>
      <c r="D4" s="46" t="s">
        <v>68</v>
      </c>
      <c r="E4" s="46" t="s">
        <v>69</v>
      </c>
      <c r="F4" s="46" t="s">
        <v>70</v>
      </c>
    </row>
    <row r="5" spans="1:9" ht="25.5">
      <c r="A5" s="6">
        <v>1</v>
      </c>
      <c r="B5" s="19" t="s">
        <v>96</v>
      </c>
      <c r="C5" s="8">
        <v>1</v>
      </c>
      <c r="D5" s="8" t="s">
        <v>10</v>
      </c>
      <c r="E5" s="8">
        <v>243.77</v>
      </c>
      <c r="F5" s="4">
        <f>E5*C5</f>
        <v>243.77</v>
      </c>
    </row>
    <row r="6" spans="1:9" ht="127.5">
      <c r="A6" s="6" t="s">
        <v>11</v>
      </c>
      <c r="B6" s="19" t="s">
        <v>71</v>
      </c>
      <c r="C6" s="8">
        <v>9.74</v>
      </c>
      <c r="D6" s="8" t="s">
        <v>13</v>
      </c>
      <c r="E6" s="8">
        <v>112.53</v>
      </c>
      <c r="F6" s="4">
        <f t="shared" ref="F6:F18" si="0">E6*C6</f>
        <v>1096.0422000000001</v>
      </c>
    </row>
    <row r="7" spans="1:9" ht="89.25">
      <c r="A7" s="6" t="s">
        <v>127</v>
      </c>
      <c r="B7" s="47" t="s">
        <v>128</v>
      </c>
      <c r="C7" s="8">
        <v>0.99</v>
      </c>
      <c r="D7" s="8" t="s">
        <v>13</v>
      </c>
      <c r="E7" s="8">
        <v>366.8</v>
      </c>
      <c r="F7" s="4">
        <f t="shared" si="0"/>
        <v>363.13200000000001</v>
      </c>
    </row>
    <row r="8" spans="1:9" ht="76.5">
      <c r="A8" s="6" t="s">
        <v>17</v>
      </c>
      <c r="B8" s="19" t="s">
        <v>73</v>
      </c>
      <c r="C8" s="8">
        <v>1.67</v>
      </c>
      <c r="D8" s="8" t="s">
        <v>13</v>
      </c>
      <c r="E8" s="8">
        <v>1191.77</v>
      </c>
      <c r="F8" s="4">
        <f t="shared" si="0"/>
        <v>1990.2558999999999</v>
      </c>
    </row>
    <row r="9" spans="1:9" ht="114" customHeight="1">
      <c r="A9" s="6" t="s">
        <v>117</v>
      </c>
      <c r="B9" s="19" t="s">
        <v>129</v>
      </c>
      <c r="C9" s="8">
        <f>3.54+1.89</f>
        <v>5.43</v>
      </c>
      <c r="D9" s="8" t="s">
        <v>13</v>
      </c>
      <c r="E9" s="8">
        <v>6543.32</v>
      </c>
      <c r="F9" s="4">
        <f t="shared" si="0"/>
        <v>35530.227599999998</v>
      </c>
    </row>
    <row r="10" spans="1:9" ht="114" customHeight="1">
      <c r="A10" s="6" t="s">
        <v>22</v>
      </c>
      <c r="B10" s="19" t="s">
        <v>118</v>
      </c>
      <c r="C10" s="8">
        <v>3.4</v>
      </c>
      <c r="D10" s="8" t="s">
        <v>13</v>
      </c>
      <c r="E10" s="8">
        <v>2788.17</v>
      </c>
      <c r="F10" s="4">
        <f t="shared" si="0"/>
        <v>9479.7780000000002</v>
      </c>
    </row>
    <row r="11" spans="1:9" ht="85.5" customHeight="1">
      <c r="A11" s="6" t="s">
        <v>130</v>
      </c>
      <c r="B11" s="19" t="s">
        <v>131</v>
      </c>
      <c r="C11" s="8">
        <v>17.66</v>
      </c>
      <c r="D11" s="8" t="s">
        <v>106</v>
      </c>
      <c r="E11" s="8">
        <v>259.29000000000002</v>
      </c>
      <c r="F11" s="4">
        <f t="shared" si="0"/>
        <v>4579.0614000000005</v>
      </c>
    </row>
    <row r="12" spans="1:9" ht="114" customHeight="1">
      <c r="A12" s="6" t="s">
        <v>132</v>
      </c>
      <c r="B12" s="19" t="s">
        <v>30</v>
      </c>
      <c r="C12" s="8">
        <v>0.21299999999999999</v>
      </c>
      <c r="D12" s="8" t="s">
        <v>31</v>
      </c>
      <c r="E12" s="8">
        <v>53433.91</v>
      </c>
      <c r="F12" s="4">
        <f t="shared" si="0"/>
        <v>11381.422830000001</v>
      </c>
    </row>
    <row r="13" spans="1:9">
      <c r="A13" s="6">
        <v>9</v>
      </c>
      <c r="B13" s="48" t="s">
        <v>78</v>
      </c>
      <c r="C13" s="8"/>
      <c r="D13" s="8"/>
      <c r="E13" s="8"/>
      <c r="F13" s="4"/>
    </row>
    <row r="14" spans="1:9" ht="15.75">
      <c r="A14" s="6" t="s">
        <v>33</v>
      </c>
      <c r="B14" s="19" t="s">
        <v>133</v>
      </c>
      <c r="C14" s="8">
        <v>4.2300000000000004</v>
      </c>
      <c r="D14" s="8" t="s">
        <v>13</v>
      </c>
      <c r="E14" s="8">
        <v>788.13</v>
      </c>
      <c r="F14" s="4">
        <f t="shared" si="0"/>
        <v>3333.7899000000002</v>
      </c>
    </row>
    <row r="15" spans="1:9" ht="15.75">
      <c r="A15" s="6" t="s">
        <v>35</v>
      </c>
      <c r="B15" s="19" t="s">
        <v>123</v>
      </c>
      <c r="C15" s="8">
        <v>5.07</v>
      </c>
      <c r="D15" s="8" t="s">
        <v>13</v>
      </c>
      <c r="E15" s="8">
        <v>756.83</v>
      </c>
      <c r="F15" s="4">
        <f t="shared" si="0"/>
        <v>3837.1281000000004</v>
      </c>
    </row>
    <row r="16" spans="1:9" ht="17.25" customHeight="1">
      <c r="A16" s="6" t="s">
        <v>37</v>
      </c>
      <c r="B16" s="19" t="s">
        <v>134</v>
      </c>
      <c r="C16" s="8">
        <v>4.67</v>
      </c>
      <c r="D16" s="8" t="s">
        <v>13</v>
      </c>
      <c r="E16" s="8">
        <v>482.26</v>
      </c>
      <c r="F16" s="4">
        <f t="shared" si="0"/>
        <v>2252.1541999999999</v>
      </c>
    </row>
    <row r="17" spans="1:6" ht="17.25" customHeight="1">
      <c r="A17" s="6" t="s">
        <v>39</v>
      </c>
      <c r="B17" s="19" t="s">
        <v>135</v>
      </c>
      <c r="C17" s="8">
        <v>0.99</v>
      </c>
      <c r="D17" s="8" t="s">
        <v>13</v>
      </c>
      <c r="E17" s="8">
        <v>482.26</v>
      </c>
      <c r="F17" s="4">
        <f t="shared" si="0"/>
        <v>477.43739999999997</v>
      </c>
    </row>
    <row r="18" spans="1:6" ht="17.25" customHeight="1">
      <c r="A18" s="6" t="s">
        <v>41</v>
      </c>
      <c r="B18" s="19" t="s">
        <v>85</v>
      </c>
      <c r="C18" s="8">
        <v>9.74</v>
      </c>
      <c r="D18" s="8" t="s">
        <v>13</v>
      </c>
      <c r="E18" s="8">
        <v>167.7</v>
      </c>
      <c r="F18" s="4">
        <f t="shared" si="0"/>
        <v>1633.3979999999999</v>
      </c>
    </row>
    <row r="19" spans="1:6" s="52" customFormat="1" ht="23.25" customHeight="1">
      <c r="A19" s="49"/>
      <c r="B19" s="50"/>
      <c r="C19" s="132"/>
      <c r="D19" s="132"/>
      <c r="E19" s="133"/>
      <c r="F19" s="51">
        <f>SUM(F5:F18)</f>
        <v>76197.597529999999</v>
      </c>
    </row>
    <row r="20" spans="1:6" s="52" customFormat="1" ht="23.25" customHeight="1">
      <c r="A20" s="53"/>
      <c r="B20" s="54"/>
      <c r="C20" s="55"/>
      <c r="D20" s="55"/>
      <c r="E20" s="55"/>
      <c r="F20" s="56"/>
    </row>
    <row r="21" spans="1:6" ht="62.25" customHeight="1">
      <c r="B21" s="128" t="s">
        <v>125</v>
      </c>
      <c r="C21" s="128"/>
      <c r="D21" s="128"/>
      <c r="E21" s="128"/>
      <c r="F21" s="128"/>
    </row>
    <row r="22" spans="1:6">
      <c r="E22" s="28"/>
    </row>
    <row r="25" spans="1:6" ht="15.75" customHeight="1"/>
  </sheetData>
  <mergeCells count="5">
    <mergeCell ref="A1:F1"/>
    <mergeCell ref="A2:F2"/>
    <mergeCell ref="A3:F3"/>
    <mergeCell ref="C19:E19"/>
    <mergeCell ref="B21:F21"/>
  </mergeCells>
  <pageMargins left="0.16" right="0.32" top="0.32" bottom="0.16" header="0.3" footer="0.16"/>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I25"/>
  <sheetViews>
    <sheetView workbookViewId="0">
      <selection activeCell="B6" sqref="B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31" t="s">
        <v>231</v>
      </c>
      <c r="B3" s="131"/>
      <c r="C3" s="131"/>
      <c r="D3" s="131"/>
      <c r="E3" s="131"/>
      <c r="F3" s="131"/>
      <c r="G3" s="44"/>
      <c r="H3" s="44"/>
    </row>
    <row r="4" spans="1:9">
      <c r="A4" s="45" t="s">
        <v>3</v>
      </c>
      <c r="B4" s="45" t="s">
        <v>4</v>
      </c>
      <c r="C4" s="46" t="s">
        <v>5</v>
      </c>
      <c r="D4" s="46" t="s">
        <v>68</v>
      </c>
      <c r="E4" s="46" t="s">
        <v>69</v>
      </c>
      <c r="F4" s="46" t="s">
        <v>70</v>
      </c>
    </row>
    <row r="5" spans="1:9" ht="25.5">
      <c r="A5" s="6">
        <v>1</v>
      </c>
      <c r="B5" s="19" t="s">
        <v>96</v>
      </c>
      <c r="C5" s="8">
        <v>1</v>
      </c>
      <c r="D5" s="8" t="s">
        <v>10</v>
      </c>
      <c r="E5" s="8">
        <v>243.77</v>
      </c>
      <c r="F5" s="4">
        <f>E5*C5</f>
        <v>243.77</v>
      </c>
    </row>
    <row r="6" spans="1:9" ht="127.5">
      <c r="A6" s="6" t="s">
        <v>11</v>
      </c>
      <c r="B6" s="19" t="s">
        <v>71</v>
      </c>
      <c r="C6" s="8">
        <v>8.2799999999999994</v>
      </c>
      <c r="D6" s="8" t="s">
        <v>13</v>
      </c>
      <c r="E6" s="8">
        <v>112.53</v>
      </c>
      <c r="F6" s="4">
        <f t="shared" ref="F6:F18" si="0">E6*C6</f>
        <v>931.74839999999995</v>
      </c>
    </row>
    <row r="7" spans="1:9" ht="89.25">
      <c r="A7" s="6" t="s">
        <v>127</v>
      </c>
      <c r="B7" s="47" t="s">
        <v>128</v>
      </c>
      <c r="C7" s="8">
        <v>0.84</v>
      </c>
      <c r="D7" s="8" t="s">
        <v>13</v>
      </c>
      <c r="E7" s="8">
        <v>366.8</v>
      </c>
      <c r="F7" s="4">
        <f t="shared" si="0"/>
        <v>308.11200000000002</v>
      </c>
    </row>
    <row r="8" spans="1:9" ht="76.5">
      <c r="A8" s="6" t="s">
        <v>17</v>
      </c>
      <c r="B8" s="19" t="s">
        <v>73</v>
      </c>
      <c r="C8" s="8">
        <v>1.33</v>
      </c>
      <c r="D8" s="8" t="s">
        <v>13</v>
      </c>
      <c r="E8" s="8">
        <v>1191.77</v>
      </c>
      <c r="F8" s="4">
        <f t="shared" si="0"/>
        <v>1585.0541000000001</v>
      </c>
    </row>
    <row r="9" spans="1:9" ht="114" customHeight="1">
      <c r="A9" s="6" t="s">
        <v>117</v>
      </c>
      <c r="B9" s="19" t="s">
        <v>129</v>
      </c>
      <c r="C9" s="8">
        <f>3+1.61</f>
        <v>4.6100000000000003</v>
      </c>
      <c r="D9" s="8" t="s">
        <v>13</v>
      </c>
      <c r="E9" s="8">
        <v>6543.32</v>
      </c>
      <c r="F9" s="4">
        <f t="shared" si="0"/>
        <v>30164.7052</v>
      </c>
    </row>
    <row r="10" spans="1:9" ht="114" customHeight="1">
      <c r="A10" s="6" t="s">
        <v>22</v>
      </c>
      <c r="B10" s="19" t="s">
        <v>118</v>
      </c>
      <c r="C10" s="8">
        <v>2.89</v>
      </c>
      <c r="D10" s="8" t="s">
        <v>13</v>
      </c>
      <c r="E10" s="8">
        <v>2788.17</v>
      </c>
      <c r="F10" s="4">
        <f t="shared" si="0"/>
        <v>8057.8113000000003</v>
      </c>
    </row>
    <row r="11" spans="1:9" ht="85.5" customHeight="1">
      <c r="A11" s="6" t="s">
        <v>130</v>
      </c>
      <c r="B11" s="19" t="s">
        <v>131</v>
      </c>
      <c r="C11" s="8">
        <v>15.01</v>
      </c>
      <c r="D11" s="8" t="s">
        <v>106</v>
      </c>
      <c r="E11" s="8">
        <v>259.29000000000002</v>
      </c>
      <c r="F11" s="4">
        <f t="shared" si="0"/>
        <v>3891.9429000000005</v>
      </c>
    </row>
    <row r="12" spans="1:9" ht="114" customHeight="1">
      <c r="A12" s="6" t="s">
        <v>132</v>
      </c>
      <c r="B12" s="19" t="s">
        <v>30</v>
      </c>
      <c r="C12" s="8">
        <v>0.18099999999999999</v>
      </c>
      <c r="D12" s="8" t="s">
        <v>31</v>
      </c>
      <c r="E12" s="8">
        <v>53433.91</v>
      </c>
      <c r="F12" s="4">
        <f t="shared" si="0"/>
        <v>9671.5377100000005</v>
      </c>
    </row>
    <row r="13" spans="1:9">
      <c r="A13" s="6">
        <v>9</v>
      </c>
      <c r="B13" s="48" t="s">
        <v>78</v>
      </c>
      <c r="C13" s="8"/>
      <c r="D13" s="8"/>
      <c r="E13" s="8"/>
      <c r="F13" s="4"/>
    </row>
    <row r="14" spans="1:9" ht="15.75">
      <c r="A14" s="6" t="s">
        <v>33</v>
      </c>
      <c r="B14" s="19" t="s">
        <v>133</v>
      </c>
      <c r="C14" s="8">
        <v>3.6</v>
      </c>
      <c r="D14" s="8" t="s">
        <v>13</v>
      </c>
      <c r="E14" s="8">
        <v>788.13</v>
      </c>
      <c r="F14" s="4">
        <f t="shared" si="0"/>
        <v>2837.268</v>
      </c>
    </row>
    <row r="15" spans="1:9" ht="15.75">
      <c r="A15" s="6" t="s">
        <v>35</v>
      </c>
      <c r="B15" s="19" t="s">
        <v>123</v>
      </c>
      <c r="C15" s="8">
        <v>4.22</v>
      </c>
      <c r="D15" s="8" t="s">
        <v>13</v>
      </c>
      <c r="E15" s="8">
        <v>756.83</v>
      </c>
      <c r="F15" s="4">
        <f t="shared" si="0"/>
        <v>3193.8226</v>
      </c>
    </row>
    <row r="16" spans="1:9" ht="17.25" customHeight="1">
      <c r="A16" s="6" t="s">
        <v>37</v>
      </c>
      <c r="B16" s="19" t="s">
        <v>134</v>
      </c>
      <c r="C16" s="8">
        <v>3.96</v>
      </c>
      <c r="D16" s="8" t="s">
        <v>13</v>
      </c>
      <c r="E16" s="8">
        <v>482.26</v>
      </c>
      <c r="F16" s="4">
        <f t="shared" si="0"/>
        <v>1909.7495999999999</v>
      </c>
    </row>
    <row r="17" spans="1:6" ht="17.25" customHeight="1">
      <c r="A17" s="6" t="s">
        <v>39</v>
      </c>
      <c r="B17" s="19" t="s">
        <v>135</v>
      </c>
      <c r="C17" s="8">
        <v>0.84</v>
      </c>
      <c r="D17" s="8" t="s">
        <v>13</v>
      </c>
      <c r="E17" s="8">
        <v>482.26</v>
      </c>
      <c r="F17" s="4">
        <f t="shared" si="0"/>
        <v>405.09839999999997</v>
      </c>
    </row>
    <row r="18" spans="1:6" ht="17.25" customHeight="1">
      <c r="A18" s="6" t="s">
        <v>41</v>
      </c>
      <c r="B18" s="19" t="s">
        <v>85</v>
      </c>
      <c r="C18" s="8">
        <v>8.2799999999999994</v>
      </c>
      <c r="D18" s="8" t="s">
        <v>13</v>
      </c>
      <c r="E18" s="8">
        <v>167.7</v>
      </c>
      <c r="F18" s="4">
        <f t="shared" si="0"/>
        <v>1388.5559999999998</v>
      </c>
    </row>
    <row r="19" spans="1:6" s="52" customFormat="1" ht="23.25" customHeight="1">
      <c r="A19" s="49"/>
      <c r="B19" s="50"/>
      <c r="C19" s="132"/>
      <c r="D19" s="132"/>
      <c r="E19" s="133"/>
      <c r="F19" s="51">
        <f>SUM(F5:F18)</f>
        <v>64589.176209999998</v>
      </c>
    </row>
    <row r="20" spans="1:6" s="52" customFormat="1" ht="23.25" customHeight="1">
      <c r="A20" s="53"/>
      <c r="B20" s="54"/>
      <c r="C20" s="55"/>
      <c r="D20" s="55"/>
      <c r="E20" s="55"/>
      <c r="F20" s="56"/>
    </row>
    <row r="21" spans="1:6" ht="62.25" customHeight="1">
      <c r="B21" s="128" t="s">
        <v>125</v>
      </c>
      <c r="C21" s="128"/>
      <c r="D21" s="128"/>
      <c r="E21" s="128"/>
      <c r="F21" s="128"/>
    </row>
    <row r="22" spans="1:6">
      <c r="E22" s="28"/>
    </row>
    <row r="25" spans="1:6" ht="15.75" customHeight="1"/>
  </sheetData>
  <mergeCells count="5">
    <mergeCell ref="A1:F1"/>
    <mergeCell ref="A2:F2"/>
    <mergeCell ref="A3:F3"/>
    <mergeCell ref="C19:E19"/>
    <mergeCell ref="B21:F21"/>
  </mergeCells>
  <pageMargins left="0.43" right="0.18" top="0.8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
  <sheetViews>
    <sheetView topLeftCell="A4" workbookViewId="0"/>
  </sheetViews>
  <sheetFormatPr defaultRowHeight="15"/>
  <sheetData/>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N30"/>
  <sheetViews>
    <sheetView workbookViewId="0">
      <selection activeCell="A3" sqref="A3:I3"/>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144" t="s">
        <v>0</v>
      </c>
      <c r="B1" s="144"/>
      <c r="C1" s="144"/>
      <c r="D1" s="144"/>
      <c r="E1" s="144"/>
      <c r="F1" s="144"/>
      <c r="G1" s="144"/>
      <c r="H1" s="144"/>
      <c r="I1" s="144"/>
      <c r="J1" s="43"/>
      <c r="K1" s="43"/>
      <c r="L1" s="43"/>
    </row>
    <row r="2" spans="1:12" ht="18.75">
      <c r="A2" s="130" t="s">
        <v>1</v>
      </c>
      <c r="B2" s="130"/>
      <c r="C2" s="130"/>
      <c r="D2" s="130"/>
      <c r="E2" s="130"/>
      <c r="F2" s="130"/>
      <c r="G2" s="130"/>
      <c r="H2" s="130"/>
      <c r="I2" s="130"/>
      <c r="J2" s="23"/>
      <c r="K2" s="23"/>
      <c r="L2" s="23"/>
    </row>
    <row r="3" spans="1:12" ht="39.75" customHeight="1">
      <c r="A3" s="145" t="s">
        <v>216</v>
      </c>
      <c r="B3" s="146"/>
      <c r="C3" s="146"/>
      <c r="D3" s="146"/>
      <c r="E3" s="146"/>
      <c r="F3" s="146"/>
      <c r="G3" s="146"/>
      <c r="H3" s="146"/>
      <c r="I3" s="146"/>
      <c r="J3" s="44"/>
      <c r="K3" s="44"/>
    </row>
    <row r="4" spans="1:12">
      <c r="A4" s="45" t="s">
        <v>3</v>
      </c>
      <c r="B4" s="45" t="s">
        <v>4</v>
      </c>
      <c r="C4" s="45">
        <v>1</v>
      </c>
      <c r="D4" s="45">
        <v>2</v>
      </c>
      <c r="E4" s="45">
        <v>3</v>
      </c>
      <c r="F4" s="46" t="s">
        <v>116</v>
      </c>
      <c r="G4" s="46" t="s">
        <v>68</v>
      </c>
      <c r="H4" s="46" t="s">
        <v>69</v>
      </c>
      <c r="I4" s="46" t="s">
        <v>70</v>
      </c>
    </row>
    <row r="5" spans="1:12" ht="38.25">
      <c r="A5" s="1">
        <v>1</v>
      </c>
      <c r="B5" s="69" t="s">
        <v>217</v>
      </c>
      <c r="C5" s="42">
        <v>5</v>
      </c>
      <c r="D5" s="42">
        <v>5</v>
      </c>
      <c r="E5" s="42">
        <v>5</v>
      </c>
      <c r="F5" s="4">
        <v>1</v>
      </c>
      <c r="G5" s="42" t="s">
        <v>10</v>
      </c>
      <c r="H5" s="42">
        <v>243.77</v>
      </c>
      <c r="I5" s="4">
        <f>H5*F5</f>
        <v>243.77</v>
      </c>
    </row>
    <row r="6" spans="1:12" ht="38.25">
      <c r="A6" s="6" t="s">
        <v>174</v>
      </c>
      <c r="B6" s="19" t="s">
        <v>175</v>
      </c>
      <c r="C6" s="8"/>
      <c r="D6" s="8"/>
      <c r="E6" s="8"/>
      <c r="F6" s="4">
        <v>5.66</v>
      </c>
      <c r="G6" s="8" t="s">
        <v>13</v>
      </c>
      <c r="H6" s="42">
        <v>364.24</v>
      </c>
      <c r="I6" s="4">
        <f>H6*F6</f>
        <v>2061.5984000000003</v>
      </c>
    </row>
    <row r="7" spans="1:12" ht="63.75">
      <c r="A7" s="6" t="s">
        <v>176</v>
      </c>
      <c r="B7" s="19" t="s">
        <v>177</v>
      </c>
      <c r="C7" s="8">
        <v>0.71</v>
      </c>
      <c r="D7" s="8">
        <v>3.79</v>
      </c>
      <c r="E7" s="8"/>
      <c r="F7" s="4">
        <v>0.56999999999999995</v>
      </c>
      <c r="G7" s="8" t="s">
        <v>13</v>
      </c>
      <c r="H7" s="42">
        <v>642.78</v>
      </c>
      <c r="I7" s="4">
        <f t="shared" ref="I7:I21" si="0">H7*F7</f>
        <v>366.38459999999998</v>
      </c>
    </row>
    <row r="8" spans="1:12" ht="38.25">
      <c r="A8" s="6" t="s">
        <v>218</v>
      </c>
      <c r="B8" s="19" t="s">
        <v>219</v>
      </c>
      <c r="C8" s="77"/>
      <c r="D8" s="77"/>
      <c r="E8" s="77"/>
      <c r="F8" s="4">
        <v>1.1299999999999999</v>
      </c>
      <c r="G8" s="4" t="s">
        <v>13</v>
      </c>
      <c r="H8" s="4">
        <v>1340.2</v>
      </c>
      <c r="I8" s="4">
        <f t="shared" si="0"/>
        <v>1514.4259999999999</v>
      </c>
    </row>
    <row r="9" spans="1:12" ht="127.5">
      <c r="A9" s="6" t="s">
        <v>220</v>
      </c>
      <c r="B9" s="19" t="s">
        <v>71</v>
      </c>
      <c r="C9" s="8">
        <v>76.05</v>
      </c>
      <c r="D9" s="8">
        <v>76.58</v>
      </c>
      <c r="E9" s="8">
        <v>42.49</v>
      </c>
      <c r="F9" s="4">
        <v>3.36</v>
      </c>
      <c r="G9" s="8" t="s">
        <v>13</v>
      </c>
      <c r="H9" s="8">
        <v>112.53</v>
      </c>
      <c r="I9" s="4">
        <f t="shared" si="0"/>
        <v>378.10079999999999</v>
      </c>
    </row>
    <row r="10" spans="1:12" ht="102">
      <c r="A10" s="6" t="s">
        <v>221</v>
      </c>
      <c r="B10" s="47" t="s">
        <v>15</v>
      </c>
      <c r="C10" s="8">
        <v>22.66</v>
      </c>
      <c r="D10" s="8">
        <v>26.34</v>
      </c>
      <c r="E10" s="8">
        <v>3.55</v>
      </c>
      <c r="F10" s="4">
        <v>0.73</v>
      </c>
      <c r="G10" s="8" t="s">
        <v>13</v>
      </c>
      <c r="H10" s="8">
        <v>228.47</v>
      </c>
      <c r="I10" s="4">
        <f t="shared" si="0"/>
        <v>166.78309999999999</v>
      </c>
    </row>
    <row r="11" spans="1:12" ht="76.5">
      <c r="A11" s="6" t="s">
        <v>222</v>
      </c>
      <c r="B11" s="19" t="s">
        <v>73</v>
      </c>
      <c r="C11" s="8">
        <v>38.07</v>
      </c>
      <c r="D11" s="8">
        <v>42.35</v>
      </c>
      <c r="E11" s="8">
        <v>5.95</v>
      </c>
      <c r="F11" s="4">
        <v>0.95</v>
      </c>
      <c r="G11" s="8" t="s">
        <v>13</v>
      </c>
      <c r="H11" s="8">
        <v>1191.77</v>
      </c>
      <c r="I11" s="4">
        <f t="shared" si="0"/>
        <v>1132.1814999999999</v>
      </c>
    </row>
    <row r="12" spans="1:12" ht="127.5">
      <c r="A12" s="6" t="s">
        <v>223</v>
      </c>
      <c r="B12" s="19" t="s">
        <v>224</v>
      </c>
      <c r="C12" s="8">
        <v>6.8</v>
      </c>
      <c r="D12" s="8"/>
      <c r="E12" s="8">
        <v>37.17</v>
      </c>
      <c r="F12" s="4">
        <f>3.35+4.54</f>
        <v>7.8900000000000006</v>
      </c>
      <c r="G12" s="8" t="s">
        <v>13</v>
      </c>
      <c r="H12" s="8">
        <v>6543.32</v>
      </c>
      <c r="I12" s="4">
        <f t="shared" si="0"/>
        <v>51626.794800000003</v>
      </c>
    </row>
    <row r="13" spans="1:12" ht="114.75">
      <c r="A13" s="6" t="s">
        <v>225</v>
      </c>
      <c r="B13" s="19" t="s">
        <v>27</v>
      </c>
      <c r="C13" s="8">
        <v>5.63</v>
      </c>
      <c r="D13" s="8"/>
      <c r="E13" s="8"/>
      <c r="F13" s="4">
        <v>1.45</v>
      </c>
      <c r="G13" s="8" t="s">
        <v>13</v>
      </c>
      <c r="H13" s="8">
        <v>6219.21</v>
      </c>
      <c r="I13" s="4">
        <f t="shared" si="0"/>
        <v>9017.8544999999995</v>
      </c>
    </row>
    <row r="14" spans="1:12" ht="102">
      <c r="A14" s="6" t="s">
        <v>180</v>
      </c>
      <c r="B14" s="19" t="s">
        <v>30</v>
      </c>
      <c r="C14" s="8">
        <v>0.69599999999999995</v>
      </c>
      <c r="D14" s="8">
        <v>1.39</v>
      </c>
      <c r="E14" s="8"/>
      <c r="F14" s="4">
        <v>0.59</v>
      </c>
      <c r="G14" s="8" t="s">
        <v>31</v>
      </c>
      <c r="H14" s="8">
        <v>53433.91</v>
      </c>
      <c r="I14" s="4">
        <f>H14*F14</f>
        <v>31526.0069</v>
      </c>
    </row>
    <row r="15" spans="1:12" ht="76.5">
      <c r="A15" s="6" t="s">
        <v>226</v>
      </c>
      <c r="B15" s="19" t="s">
        <v>227</v>
      </c>
      <c r="C15" s="8"/>
      <c r="D15" s="8"/>
      <c r="E15" s="8"/>
      <c r="F15" s="4">
        <v>38.82</v>
      </c>
      <c r="G15" s="8" t="s">
        <v>228</v>
      </c>
      <c r="H15" s="8">
        <v>57.69</v>
      </c>
      <c r="I15" s="4">
        <f t="shared" si="0"/>
        <v>2239.5257999999999</v>
      </c>
    </row>
    <row r="16" spans="1:12" ht="89.25">
      <c r="A16" s="6" t="s">
        <v>229</v>
      </c>
      <c r="B16" s="19" t="s">
        <v>230</v>
      </c>
      <c r="C16" s="8"/>
      <c r="D16" s="8"/>
      <c r="E16" s="8"/>
      <c r="F16" s="4">
        <v>2.3199999999999998</v>
      </c>
      <c r="G16" s="8" t="s">
        <v>106</v>
      </c>
      <c r="H16" s="8">
        <v>53.22</v>
      </c>
      <c r="I16" s="4">
        <f t="shared" si="0"/>
        <v>123.47039999999998</v>
      </c>
    </row>
    <row r="17" spans="1:14">
      <c r="A17" s="6">
        <v>13</v>
      </c>
      <c r="B17" s="48" t="s">
        <v>78</v>
      </c>
      <c r="C17" s="73"/>
      <c r="D17" s="73"/>
      <c r="E17" s="73"/>
      <c r="F17" s="4"/>
      <c r="G17" s="8"/>
      <c r="H17" s="8"/>
      <c r="I17" s="4"/>
    </row>
    <row r="18" spans="1:14" ht="15.75">
      <c r="A18" s="6" t="s">
        <v>33</v>
      </c>
      <c r="B18" s="19" t="s">
        <v>181</v>
      </c>
      <c r="C18" s="8">
        <v>22.66</v>
      </c>
      <c r="D18" s="8">
        <v>26.34</v>
      </c>
      <c r="E18" s="8">
        <v>3.55</v>
      </c>
      <c r="F18" s="4">
        <v>0.73</v>
      </c>
      <c r="G18" s="8" t="s">
        <v>13</v>
      </c>
      <c r="H18" s="8">
        <v>377.8</v>
      </c>
      <c r="I18" s="4">
        <f t="shared" si="0"/>
        <v>275.79399999999998</v>
      </c>
    </row>
    <row r="19" spans="1:14" ht="15.75">
      <c r="A19" s="6" t="s">
        <v>80</v>
      </c>
      <c r="B19" s="19" t="s">
        <v>122</v>
      </c>
      <c r="C19" s="8">
        <v>6.9145000000000003</v>
      </c>
      <c r="D19" s="8">
        <v>73.73</v>
      </c>
      <c r="E19" s="8">
        <v>20.14</v>
      </c>
      <c r="F19" s="4">
        <v>4.0199999999999996</v>
      </c>
      <c r="G19" s="8" t="s">
        <v>13</v>
      </c>
      <c r="H19" s="8">
        <v>788.13</v>
      </c>
      <c r="I19" s="4">
        <f t="shared" si="0"/>
        <v>3168.2825999999995</v>
      </c>
    </row>
    <row r="20" spans="1:14" ht="17.25" customHeight="1">
      <c r="A20" s="6" t="s">
        <v>35</v>
      </c>
      <c r="B20" s="19" t="s">
        <v>124</v>
      </c>
      <c r="C20" s="8">
        <v>7.9089999999999998</v>
      </c>
      <c r="D20" s="8">
        <v>147.44999999999999</v>
      </c>
      <c r="E20" s="8">
        <v>9.08</v>
      </c>
      <c r="F20" s="4">
        <v>8.0299999999999994</v>
      </c>
      <c r="G20" s="8" t="s">
        <v>13</v>
      </c>
      <c r="H20" s="8">
        <v>482.26</v>
      </c>
      <c r="I20" s="4">
        <f t="shared" si="0"/>
        <v>3872.5477999999998</v>
      </c>
    </row>
    <row r="21" spans="1:14" ht="17.25" customHeight="1">
      <c r="A21" s="6" t="s">
        <v>37</v>
      </c>
      <c r="B21" s="19" t="s">
        <v>85</v>
      </c>
      <c r="C21" s="8">
        <v>76.05</v>
      </c>
      <c r="D21" s="8">
        <v>80.37</v>
      </c>
      <c r="E21" s="8">
        <v>42.49</v>
      </c>
      <c r="F21" s="4">
        <v>9.59</v>
      </c>
      <c r="G21" s="8" t="s">
        <v>13</v>
      </c>
      <c r="H21" s="8">
        <v>167.7</v>
      </c>
      <c r="I21" s="4">
        <f t="shared" si="0"/>
        <v>1608.2429999999999</v>
      </c>
    </row>
    <row r="22" spans="1:14" s="52" customFormat="1" ht="30" customHeight="1">
      <c r="A22" s="49"/>
      <c r="B22" s="50"/>
      <c r="C22" s="74"/>
      <c r="D22" s="74"/>
      <c r="E22" s="74"/>
      <c r="F22" s="132"/>
      <c r="G22" s="132"/>
      <c r="H22" s="133"/>
      <c r="I22" s="51">
        <f>SUM(I5:I21)</f>
        <v>109321.76420000001</v>
      </c>
    </row>
    <row r="23" spans="1:14">
      <c r="A23" s="147"/>
      <c r="B23" s="147"/>
      <c r="C23" s="147"/>
      <c r="D23" s="147"/>
      <c r="E23" s="147"/>
      <c r="F23" s="147"/>
      <c r="G23" s="147"/>
      <c r="H23" s="147"/>
      <c r="I23" s="147"/>
      <c r="J23" s="75"/>
      <c r="K23" s="75"/>
      <c r="L23" s="75"/>
      <c r="M23" s="75"/>
      <c r="N23" s="75"/>
    </row>
    <row r="24" spans="1:14">
      <c r="A24" s="76"/>
      <c r="B24" s="76"/>
      <c r="C24" s="76"/>
      <c r="D24" s="76"/>
      <c r="E24" s="76"/>
      <c r="F24" s="76"/>
      <c r="G24" s="76"/>
      <c r="H24" s="76"/>
      <c r="I24" s="76"/>
      <c r="J24" s="75"/>
      <c r="K24" s="75"/>
      <c r="L24" s="75"/>
      <c r="M24" s="75"/>
      <c r="N24" s="75"/>
    </row>
    <row r="25" spans="1:14">
      <c r="A25" s="76"/>
      <c r="B25" s="76"/>
      <c r="C25" s="76"/>
      <c r="D25" s="76"/>
      <c r="E25" s="76"/>
      <c r="F25" s="76"/>
      <c r="G25" s="76"/>
      <c r="H25" s="76"/>
      <c r="I25" s="76"/>
      <c r="J25" s="75"/>
      <c r="K25" s="75"/>
      <c r="L25" s="75"/>
      <c r="M25" s="75"/>
      <c r="N25" s="75"/>
    </row>
    <row r="26" spans="1:14" ht="62.25" customHeight="1">
      <c r="B26" s="128" t="s">
        <v>125</v>
      </c>
      <c r="C26" s="128"/>
      <c r="D26" s="128"/>
      <c r="E26" s="128"/>
      <c r="F26" s="128"/>
      <c r="G26" s="128"/>
      <c r="H26" s="128"/>
      <c r="I26" s="128"/>
    </row>
    <row r="27" spans="1:14">
      <c r="H27" s="28"/>
    </row>
    <row r="30" spans="1:14" ht="15.75" customHeight="1"/>
  </sheetData>
  <mergeCells count="6">
    <mergeCell ref="B26:I26"/>
    <mergeCell ref="A1:I1"/>
    <mergeCell ref="A2:I2"/>
    <mergeCell ref="A3:I3"/>
    <mergeCell ref="F22:H22"/>
    <mergeCell ref="A23:I2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H13"/>
  <sheetViews>
    <sheetView workbookViewId="0">
      <selection activeCell="D6" sqref="D6"/>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2" t="s">
        <v>0</v>
      </c>
      <c r="B1" s="123"/>
      <c r="C1" s="123"/>
      <c r="D1" s="123"/>
      <c r="E1" s="123"/>
      <c r="F1" s="123"/>
      <c r="G1" s="23"/>
      <c r="H1" s="23"/>
    </row>
    <row r="2" spans="1:8" ht="18.75">
      <c r="A2" s="124" t="s">
        <v>1</v>
      </c>
      <c r="B2" s="125"/>
      <c r="C2" s="125"/>
      <c r="D2" s="125"/>
      <c r="E2" s="125"/>
      <c r="F2" s="125"/>
      <c r="G2" s="23"/>
      <c r="H2" s="23"/>
    </row>
    <row r="3" spans="1:8" ht="21" customHeight="1">
      <c r="A3" s="126" t="s">
        <v>146</v>
      </c>
      <c r="B3" s="126"/>
      <c r="C3" s="126"/>
      <c r="D3" s="126"/>
      <c r="E3" s="126"/>
      <c r="F3" s="126"/>
      <c r="G3" s="24"/>
      <c r="H3" s="24"/>
    </row>
    <row r="4" spans="1:8">
      <c r="A4" s="45" t="s">
        <v>3</v>
      </c>
      <c r="B4" s="45" t="s">
        <v>4</v>
      </c>
      <c r="C4" s="45" t="s">
        <v>5</v>
      </c>
      <c r="D4" s="45" t="s">
        <v>6</v>
      </c>
      <c r="E4" s="45" t="s">
        <v>7</v>
      </c>
      <c r="F4" s="45" t="s">
        <v>8</v>
      </c>
    </row>
    <row r="5" spans="1:8" ht="89.25">
      <c r="A5" s="9" t="s">
        <v>147</v>
      </c>
      <c r="B5" s="19" t="s">
        <v>30</v>
      </c>
      <c r="C5" s="8">
        <v>0.67200000000000004</v>
      </c>
      <c r="D5" s="8" t="s">
        <v>31</v>
      </c>
      <c r="E5" s="8">
        <v>53433.91</v>
      </c>
      <c r="F5" s="4">
        <f>E5*C5</f>
        <v>35907.587520000001</v>
      </c>
    </row>
    <row r="6" spans="1:8" ht="89.25">
      <c r="A6" s="9" t="s">
        <v>148</v>
      </c>
      <c r="B6" s="19" t="s">
        <v>143</v>
      </c>
      <c r="C6" s="8">
        <v>6.79</v>
      </c>
      <c r="D6" s="8" t="s">
        <v>13</v>
      </c>
      <c r="E6" s="8">
        <v>6219.21</v>
      </c>
      <c r="F6" s="4">
        <f t="shared" ref="F6" si="0">E6*C6</f>
        <v>42228.435900000004</v>
      </c>
    </row>
    <row r="7" spans="1:8" ht="18.75">
      <c r="A7" s="6">
        <v>3</v>
      </c>
      <c r="B7" s="66" t="s">
        <v>110</v>
      </c>
      <c r="C7" s="8"/>
      <c r="D7" s="8"/>
      <c r="E7" s="8"/>
      <c r="F7" s="4"/>
    </row>
    <row r="8" spans="1:8" ht="15.75" customHeight="1">
      <c r="A8" s="6" t="s">
        <v>33</v>
      </c>
      <c r="B8" s="19" t="s">
        <v>63</v>
      </c>
      <c r="C8" s="8">
        <v>2.91</v>
      </c>
      <c r="D8" s="8" t="s">
        <v>13</v>
      </c>
      <c r="E8" s="8">
        <v>710.13</v>
      </c>
      <c r="F8" s="4">
        <f t="shared" ref="F8:F9" si="1">E8*C8</f>
        <v>2066.4783000000002</v>
      </c>
    </row>
    <row r="9" spans="1:8" ht="15.75">
      <c r="A9" s="6" t="s">
        <v>35</v>
      </c>
      <c r="B9" s="19" t="s">
        <v>65</v>
      </c>
      <c r="C9" s="8">
        <v>5.83</v>
      </c>
      <c r="D9" s="8" t="s">
        <v>13</v>
      </c>
      <c r="E9" s="8">
        <v>421.29</v>
      </c>
      <c r="F9" s="4">
        <f t="shared" si="1"/>
        <v>2456.1206999999999</v>
      </c>
    </row>
    <row r="10" spans="1:8">
      <c r="A10" s="77"/>
      <c r="B10" s="129" t="s">
        <v>43</v>
      </c>
      <c r="C10" s="129"/>
      <c r="D10" s="129"/>
      <c r="E10" s="129"/>
      <c r="F10" s="21">
        <f>SUM(F5:F9)</f>
        <v>82658.622420000014</v>
      </c>
    </row>
    <row r="13" spans="1:8" ht="50.25" customHeight="1">
      <c r="B13" s="128" t="s">
        <v>125</v>
      </c>
      <c r="C13" s="128"/>
      <c r="D13" s="128"/>
      <c r="E13" s="128"/>
      <c r="F13" s="128"/>
    </row>
  </sheetData>
  <mergeCells count="5">
    <mergeCell ref="A1:F1"/>
    <mergeCell ref="A2:F2"/>
    <mergeCell ref="A3:F3"/>
    <mergeCell ref="B10:E10"/>
    <mergeCell ref="B13:F13"/>
  </mergeCells>
  <pageMargins left="0.24" right="0.3" top="1.01"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dimension ref="A1:I21"/>
  <sheetViews>
    <sheetView workbookViewId="0">
      <selection activeCell="B8" sqref="B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26" t="s">
        <v>162</v>
      </c>
      <c r="B3" s="131"/>
      <c r="C3" s="131"/>
      <c r="D3" s="131"/>
      <c r="E3" s="131"/>
      <c r="F3" s="131"/>
      <c r="G3" s="44"/>
      <c r="H3" s="44"/>
    </row>
    <row r="4" spans="1:9">
      <c r="A4" s="45" t="s">
        <v>3</v>
      </c>
      <c r="B4" s="45" t="s">
        <v>4</v>
      </c>
      <c r="C4" s="46" t="s">
        <v>5</v>
      </c>
      <c r="D4" s="46" t="s">
        <v>68</v>
      </c>
      <c r="E4" s="46" t="s">
        <v>69</v>
      </c>
      <c r="F4" s="46" t="s">
        <v>70</v>
      </c>
    </row>
    <row r="5" spans="1:9" ht="25.5">
      <c r="A5" s="1">
        <v>1</v>
      </c>
      <c r="B5" s="69" t="s">
        <v>159</v>
      </c>
      <c r="C5" s="4">
        <v>1</v>
      </c>
      <c r="D5" s="42" t="s">
        <v>10</v>
      </c>
      <c r="E5" s="42">
        <v>243.77</v>
      </c>
      <c r="F5" s="4">
        <f>E5*C5</f>
        <v>243.77</v>
      </c>
    </row>
    <row r="6" spans="1:9" ht="127.5">
      <c r="A6" s="6" t="s">
        <v>11</v>
      </c>
      <c r="B6" s="19" t="s">
        <v>71</v>
      </c>
      <c r="C6" s="8">
        <v>6.8</v>
      </c>
      <c r="D6" s="8" t="s">
        <v>13</v>
      </c>
      <c r="E6" s="8">
        <v>112.53</v>
      </c>
      <c r="F6" s="4">
        <f t="shared" ref="F6:F14" si="0">E6*C6</f>
        <v>765.20399999999995</v>
      </c>
    </row>
    <row r="7" spans="1:9" ht="89.25">
      <c r="A7" s="6" t="s">
        <v>127</v>
      </c>
      <c r="B7" s="47" t="s">
        <v>128</v>
      </c>
      <c r="C7" s="8">
        <v>5.82</v>
      </c>
      <c r="D7" s="8" t="s">
        <v>13</v>
      </c>
      <c r="E7" s="8">
        <v>366.8</v>
      </c>
      <c r="F7" s="4">
        <f t="shared" si="0"/>
        <v>2134.7760000000003</v>
      </c>
    </row>
    <row r="8" spans="1:9" ht="76.5">
      <c r="A8" s="6" t="s">
        <v>17</v>
      </c>
      <c r="B8" s="19" t="s">
        <v>73</v>
      </c>
      <c r="C8" s="8">
        <v>5.67</v>
      </c>
      <c r="D8" s="8" t="s">
        <v>13</v>
      </c>
      <c r="E8" s="8">
        <v>1191.77</v>
      </c>
      <c r="F8" s="4">
        <f t="shared" si="0"/>
        <v>6757.3359</v>
      </c>
    </row>
    <row r="9" spans="1:9" ht="114" customHeight="1">
      <c r="A9" s="6" t="s">
        <v>117</v>
      </c>
      <c r="B9" s="19" t="s">
        <v>75</v>
      </c>
      <c r="C9" s="8">
        <v>6.8</v>
      </c>
      <c r="D9" s="8" t="s">
        <v>13</v>
      </c>
      <c r="E9" s="8">
        <v>6543.32</v>
      </c>
      <c r="F9" s="4">
        <f t="shared" si="0"/>
        <v>44494.575999999994</v>
      </c>
    </row>
    <row r="10" spans="1:9">
      <c r="A10" s="6">
        <v>6</v>
      </c>
      <c r="B10" s="48" t="s">
        <v>78</v>
      </c>
      <c r="C10" s="8"/>
      <c r="D10" s="8"/>
      <c r="E10" s="8"/>
      <c r="F10" s="4"/>
    </row>
    <row r="11" spans="1:9" ht="15.75">
      <c r="A11" s="6" t="s">
        <v>33</v>
      </c>
      <c r="B11" s="19" t="s">
        <v>133</v>
      </c>
      <c r="C11" s="8">
        <v>2.92</v>
      </c>
      <c r="D11" s="8" t="s">
        <v>13</v>
      </c>
      <c r="E11" s="8">
        <v>788.13</v>
      </c>
      <c r="F11" s="4">
        <f t="shared" si="0"/>
        <v>2301.3395999999998</v>
      </c>
    </row>
    <row r="12" spans="1:9" ht="15.75">
      <c r="A12" s="6" t="s">
        <v>35</v>
      </c>
      <c r="B12" s="19" t="s">
        <v>123</v>
      </c>
      <c r="C12" s="8">
        <v>5.67</v>
      </c>
      <c r="D12" s="8" t="s">
        <v>13</v>
      </c>
      <c r="E12" s="8">
        <v>756.83</v>
      </c>
      <c r="F12" s="4">
        <f t="shared" si="0"/>
        <v>4291.2260999999999</v>
      </c>
    </row>
    <row r="13" spans="1:9" ht="17.25" customHeight="1">
      <c r="A13" s="6" t="s">
        <v>37</v>
      </c>
      <c r="B13" s="19" t="s">
        <v>163</v>
      </c>
      <c r="C13" s="8">
        <f>5.82+5.85</f>
        <v>11.67</v>
      </c>
      <c r="D13" s="8" t="s">
        <v>13</v>
      </c>
      <c r="E13" s="8">
        <v>482.26</v>
      </c>
      <c r="F13" s="4">
        <f t="shared" si="0"/>
        <v>5627.9741999999997</v>
      </c>
    </row>
    <row r="14" spans="1:9" ht="17.25" customHeight="1">
      <c r="A14" s="6" t="s">
        <v>39</v>
      </c>
      <c r="B14" s="19" t="s">
        <v>85</v>
      </c>
      <c r="C14" s="8">
        <v>6.8</v>
      </c>
      <c r="D14" s="8" t="s">
        <v>13</v>
      </c>
      <c r="E14" s="8">
        <v>167.71</v>
      </c>
      <c r="F14" s="4">
        <f t="shared" si="0"/>
        <v>1140.4280000000001</v>
      </c>
    </row>
    <row r="15" spans="1:9" s="52" customFormat="1" ht="23.25" customHeight="1">
      <c r="A15" s="49"/>
      <c r="B15" s="50"/>
      <c r="C15" s="132"/>
      <c r="D15" s="132"/>
      <c r="E15" s="133"/>
      <c r="F15" s="51">
        <f>SUM(F5:F14)</f>
        <v>67756.629799999995</v>
      </c>
    </row>
    <row r="16" spans="1:9" s="52" customFormat="1" ht="23.25" customHeight="1">
      <c r="A16" s="53"/>
      <c r="B16" s="54"/>
      <c r="C16" s="55"/>
      <c r="D16" s="55"/>
      <c r="E16" s="55"/>
      <c r="F16" s="56"/>
    </row>
    <row r="17" spans="2:6" ht="62.25" customHeight="1">
      <c r="B17" s="128" t="s">
        <v>44</v>
      </c>
      <c r="C17" s="128"/>
      <c r="D17" s="128"/>
      <c r="E17" s="128"/>
      <c r="F17" s="128"/>
    </row>
    <row r="18" spans="2:6">
      <c r="E18" s="28"/>
    </row>
    <row r="21" spans="2:6" ht="15.75" customHeight="1"/>
  </sheetData>
  <mergeCells count="5">
    <mergeCell ref="A1:F1"/>
    <mergeCell ref="A2:F2"/>
    <mergeCell ref="A3:F3"/>
    <mergeCell ref="C15:E15"/>
    <mergeCell ref="B17:F17"/>
  </mergeCells>
  <pageMargins left="0.22" right="0.15" top="0.47" bottom="0.41" header="0.3" footer="0.16"/>
  <pageSetup paperSize="9" orientation="portrait" verticalDpi="0" r:id="rId1"/>
</worksheet>
</file>

<file path=xl/worksheets/sheet41.xml><?xml version="1.0" encoding="utf-8"?>
<worksheet xmlns="http://schemas.openxmlformats.org/spreadsheetml/2006/main" xmlns:r="http://schemas.openxmlformats.org/officeDocument/2006/relationships">
  <dimension ref="A1:I22"/>
  <sheetViews>
    <sheetView workbookViewId="0">
      <selection activeCell="F16" sqref="F1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159" t="s">
        <v>0</v>
      </c>
      <c r="B1" s="160"/>
      <c r="C1" s="160"/>
      <c r="D1" s="160"/>
      <c r="E1" s="160"/>
      <c r="F1" s="161"/>
      <c r="G1" s="43"/>
      <c r="H1" s="43"/>
      <c r="I1" s="43"/>
    </row>
    <row r="2" spans="1:9" ht="18.75">
      <c r="A2" s="159" t="s">
        <v>1</v>
      </c>
      <c r="B2" s="160"/>
      <c r="C2" s="160"/>
      <c r="D2" s="160"/>
      <c r="E2" s="160"/>
      <c r="F2" s="161"/>
      <c r="G2" s="23"/>
      <c r="H2" s="23"/>
      <c r="I2" s="23"/>
    </row>
    <row r="3" spans="1:9" ht="33" customHeight="1">
      <c r="A3" s="156" t="s">
        <v>158</v>
      </c>
      <c r="B3" s="157"/>
      <c r="C3" s="157"/>
      <c r="D3" s="157"/>
      <c r="E3" s="157"/>
      <c r="F3" s="158"/>
      <c r="G3" s="44"/>
      <c r="H3" s="44"/>
    </row>
    <row r="4" spans="1:9">
      <c r="A4" s="45" t="s">
        <v>3</v>
      </c>
      <c r="B4" s="45" t="s">
        <v>4</v>
      </c>
      <c r="C4" s="46" t="s">
        <v>5</v>
      </c>
      <c r="D4" s="46" t="s">
        <v>68</v>
      </c>
      <c r="E4" s="46" t="s">
        <v>69</v>
      </c>
      <c r="F4" s="46" t="s">
        <v>70</v>
      </c>
    </row>
    <row r="5" spans="1:9" ht="25.5">
      <c r="A5" s="1">
        <v>1</v>
      </c>
      <c r="B5" s="69" t="s">
        <v>159</v>
      </c>
      <c r="C5" s="4">
        <v>1</v>
      </c>
      <c r="D5" s="42" t="s">
        <v>10</v>
      </c>
      <c r="E5" s="42">
        <v>243.77</v>
      </c>
      <c r="F5" s="4">
        <f>E5*C5</f>
        <v>243.77</v>
      </c>
    </row>
    <row r="6" spans="1:9" ht="127.5">
      <c r="A6" s="6" t="s">
        <v>11</v>
      </c>
      <c r="B6" s="19" t="s">
        <v>71</v>
      </c>
      <c r="C6" s="8">
        <v>12.32</v>
      </c>
      <c r="D6" s="8" t="s">
        <v>13</v>
      </c>
      <c r="E6" s="8">
        <v>112.53</v>
      </c>
      <c r="F6" s="4">
        <f t="shared" ref="F6:F15" si="0">E6*C6</f>
        <v>1386.3696</v>
      </c>
    </row>
    <row r="7" spans="1:9" ht="96">
      <c r="A7" s="6" t="s">
        <v>14</v>
      </c>
      <c r="B7" s="78" t="s">
        <v>15</v>
      </c>
      <c r="C7" s="8">
        <v>6.16</v>
      </c>
      <c r="D7" s="8" t="s">
        <v>13</v>
      </c>
      <c r="E7" s="8">
        <v>228.47</v>
      </c>
      <c r="F7" s="4">
        <f t="shared" si="0"/>
        <v>1407.3751999999999</v>
      </c>
    </row>
    <row r="8" spans="1:9" ht="76.5">
      <c r="A8" s="6" t="s">
        <v>17</v>
      </c>
      <c r="B8" s="19" t="s">
        <v>73</v>
      </c>
      <c r="C8" s="8">
        <v>10.27</v>
      </c>
      <c r="D8" s="8" t="s">
        <v>13</v>
      </c>
      <c r="E8" s="8">
        <v>1191.77</v>
      </c>
      <c r="F8" s="4">
        <f t="shared" si="0"/>
        <v>12239.4779</v>
      </c>
    </row>
    <row r="9" spans="1:9" ht="114" customHeight="1">
      <c r="A9" s="6" t="s">
        <v>117</v>
      </c>
      <c r="B9" s="19" t="s">
        <v>75</v>
      </c>
      <c r="C9" s="8">
        <v>12.32</v>
      </c>
      <c r="D9" s="8" t="s">
        <v>13</v>
      </c>
      <c r="E9" s="8">
        <v>6543.32</v>
      </c>
      <c r="F9" s="4">
        <f t="shared" si="0"/>
        <v>80613.702399999995</v>
      </c>
    </row>
    <row r="10" spans="1:9">
      <c r="A10" s="6">
        <v>6</v>
      </c>
      <c r="B10" s="48" t="s">
        <v>78</v>
      </c>
      <c r="C10" s="8"/>
      <c r="D10" s="8"/>
      <c r="E10" s="8"/>
      <c r="F10" s="4"/>
    </row>
    <row r="11" spans="1:9" ht="15.75">
      <c r="A11" s="6" t="s">
        <v>33</v>
      </c>
      <c r="B11" s="19" t="s">
        <v>133</v>
      </c>
      <c r="C11" s="8">
        <v>5.3</v>
      </c>
      <c r="D11" s="8" t="s">
        <v>13</v>
      </c>
      <c r="E11" s="4">
        <v>788.13</v>
      </c>
      <c r="F11" s="4">
        <f t="shared" si="0"/>
        <v>4177.0889999999999</v>
      </c>
    </row>
    <row r="12" spans="1:9" ht="15.75">
      <c r="A12" s="6" t="s">
        <v>80</v>
      </c>
      <c r="B12" s="19" t="s">
        <v>160</v>
      </c>
      <c r="C12" s="8">
        <v>6.16</v>
      </c>
      <c r="D12" s="8" t="s">
        <v>13</v>
      </c>
      <c r="E12" s="4">
        <v>364.32</v>
      </c>
      <c r="F12" s="4">
        <f t="shared" si="0"/>
        <v>2244.2112000000002</v>
      </c>
    </row>
    <row r="13" spans="1:9" ht="15.75">
      <c r="A13" s="6" t="s">
        <v>35</v>
      </c>
      <c r="B13" s="19" t="s">
        <v>123</v>
      </c>
      <c r="C13" s="8">
        <v>10.27</v>
      </c>
      <c r="D13" s="8" t="s">
        <v>13</v>
      </c>
      <c r="E13" s="8">
        <v>756.83</v>
      </c>
      <c r="F13" s="4">
        <f t="shared" si="0"/>
        <v>7772.6441000000004</v>
      </c>
    </row>
    <row r="14" spans="1:9" ht="17.25" customHeight="1">
      <c r="A14" s="6" t="s">
        <v>37</v>
      </c>
      <c r="B14" s="19" t="s">
        <v>161</v>
      </c>
      <c r="C14" s="8">
        <v>10.6</v>
      </c>
      <c r="D14" s="8" t="s">
        <v>13</v>
      </c>
      <c r="E14" s="8">
        <v>482.26</v>
      </c>
      <c r="F14" s="4">
        <f t="shared" si="0"/>
        <v>5111.9560000000001</v>
      </c>
    </row>
    <row r="15" spans="1:9" ht="17.25" customHeight="1">
      <c r="A15" s="6" t="s">
        <v>39</v>
      </c>
      <c r="B15" s="19" t="s">
        <v>85</v>
      </c>
      <c r="C15" s="8">
        <v>12.32</v>
      </c>
      <c r="D15" s="8" t="s">
        <v>13</v>
      </c>
      <c r="E15" s="8">
        <v>167.71</v>
      </c>
      <c r="F15" s="4">
        <f t="shared" si="0"/>
        <v>2066.1872000000003</v>
      </c>
    </row>
    <row r="16" spans="1:9" s="52" customFormat="1" ht="23.25" customHeight="1">
      <c r="A16" s="49"/>
      <c r="B16" s="50"/>
      <c r="C16" s="162"/>
      <c r="D16" s="132"/>
      <c r="E16" s="133"/>
      <c r="F16" s="51">
        <f>SUM(F5:F15)</f>
        <v>117262.78260000001</v>
      </c>
    </row>
    <row r="17" spans="1:6" s="52" customFormat="1" ht="23.25" customHeight="1">
      <c r="A17" s="53"/>
      <c r="B17" s="54"/>
      <c r="C17" s="55"/>
      <c r="D17" s="55"/>
      <c r="E17" s="55"/>
      <c r="F17" s="56"/>
    </row>
    <row r="18" spans="1:6" ht="62.25" customHeight="1">
      <c r="B18" s="128" t="s">
        <v>86</v>
      </c>
      <c r="C18" s="128"/>
      <c r="D18" s="128"/>
      <c r="E18" s="128"/>
      <c r="F18" s="128"/>
    </row>
    <row r="19" spans="1:6">
      <c r="E19" s="28"/>
    </row>
    <row r="22" spans="1:6" ht="15.75" customHeight="1"/>
  </sheetData>
  <mergeCells count="5">
    <mergeCell ref="A1:F1"/>
    <mergeCell ref="A2:F2"/>
    <mergeCell ref="A3:F3"/>
    <mergeCell ref="C16:E16"/>
    <mergeCell ref="B18:F18"/>
  </mergeCells>
  <pageMargins left="0.39" right="0.38" top="0.43"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dimension ref="A1:I20"/>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26" t="s">
        <v>318</v>
      </c>
      <c r="B3" s="131"/>
      <c r="C3" s="131"/>
      <c r="D3" s="131"/>
      <c r="E3" s="131"/>
      <c r="F3" s="131"/>
      <c r="G3" s="44"/>
      <c r="H3" s="44"/>
    </row>
    <row r="4" spans="1:9">
      <c r="A4" s="45" t="s">
        <v>3</v>
      </c>
      <c r="B4" s="45" t="s">
        <v>4</v>
      </c>
      <c r="C4" s="46" t="s">
        <v>5</v>
      </c>
      <c r="D4" s="46" t="s">
        <v>68</v>
      </c>
      <c r="E4" s="46" t="s">
        <v>69</v>
      </c>
      <c r="F4" s="46" t="s">
        <v>70</v>
      </c>
    </row>
    <row r="5" spans="1:9" ht="24">
      <c r="A5" s="1">
        <v>1</v>
      </c>
      <c r="B5" s="102" t="s">
        <v>159</v>
      </c>
      <c r="C5" s="4">
        <v>1</v>
      </c>
      <c r="D5" s="42" t="s">
        <v>10</v>
      </c>
      <c r="E5" s="42">
        <v>243.77</v>
      </c>
      <c r="F5" s="4">
        <f>E5*C5</f>
        <v>243.77</v>
      </c>
    </row>
    <row r="6" spans="1:9" ht="104.25" customHeight="1">
      <c r="A6" s="6" t="s">
        <v>11</v>
      </c>
      <c r="B6" s="103" t="s">
        <v>71</v>
      </c>
      <c r="C6" s="8">
        <v>12.74</v>
      </c>
      <c r="D6" s="8" t="s">
        <v>13</v>
      </c>
      <c r="E6" s="8">
        <v>112.53</v>
      </c>
      <c r="F6" s="4">
        <f t="shared" ref="F6:F14" si="0">E6*C6</f>
        <v>1433.6322</v>
      </c>
    </row>
    <row r="7" spans="1:9" ht="96">
      <c r="A7" s="6" t="s">
        <v>14</v>
      </c>
      <c r="B7" s="78" t="s">
        <v>15</v>
      </c>
      <c r="C7" s="8">
        <v>7.65</v>
      </c>
      <c r="D7" s="8" t="s">
        <v>13</v>
      </c>
      <c r="E7" s="8">
        <v>228.47</v>
      </c>
      <c r="F7" s="4">
        <f t="shared" si="0"/>
        <v>1747.7955000000002</v>
      </c>
    </row>
    <row r="8" spans="1:9" ht="108">
      <c r="A8" s="6" t="s">
        <v>199</v>
      </c>
      <c r="B8" s="103" t="s">
        <v>21</v>
      </c>
      <c r="C8" s="8">
        <v>0.71</v>
      </c>
      <c r="D8" s="8" t="s">
        <v>13</v>
      </c>
      <c r="E8" s="8">
        <v>5913.66</v>
      </c>
      <c r="F8" s="4">
        <f>E8*C8</f>
        <v>4198.6985999999997</v>
      </c>
    </row>
    <row r="9" spans="1:9" ht="196.5" customHeight="1">
      <c r="A9" s="113" t="s">
        <v>316</v>
      </c>
      <c r="B9" s="103" t="s">
        <v>317</v>
      </c>
      <c r="C9" s="67">
        <v>74.349999999999994</v>
      </c>
      <c r="D9" s="8" t="s">
        <v>13</v>
      </c>
      <c r="E9" s="67">
        <v>756.15</v>
      </c>
      <c r="F9" s="67">
        <f>E9*C9</f>
        <v>56219.752499999995</v>
      </c>
    </row>
    <row r="10" spans="1:9">
      <c r="A10" s="6">
        <v>5</v>
      </c>
      <c r="B10" s="48" t="s">
        <v>78</v>
      </c>
      <c r="C10" s="8"/>
      <c r="D10" s="8"/>
      <c r="E10" s="8"/>
      <c r="F10" s="4"/>
    </row>
    <row r="11" spans="1:9" ht="15.75">
      <c r="A11" s="6" t="s">
        <v>33</v>
      </c>
      <c r="B11" s="19" t="s">
        <v>133</v>
      </c>
      <c r="C11" s="8">
        <v>0.32</v>
      </c>
      <c r="D11" s="8" t="s">
        <v>13</v>
      </c>
      <c r="E11" s="8">
        <v>788.13</v>
      </c>
      <c r="F11" s="4">
        <f t="shared" si="0"/>
        <v>252.20160000000001</v>
      </c>
    </row>
    <row r="12" spans="1:9" ht="15.75">
      <c r="A12" s="6" t="s">
        <v>80</v>
      </c>
      <c r="B12" s="19" t="s">
        <v>121</v>
      </c>
      <c r="C12" s="8">
        <v>7.65</v>
      </c>
      <c r="D12" s="8" t="s">
        <v>13</v>
      </c>
      <c r="E12" s="8">
        <v>364.32</v>
      </c>
      <c r="F12" s="4">
        <f t="shared" si="0"/>
        <v>2787.0480000000002</v>
      </c>
    </row>
    <row r="13" spans="1:9" ht="17.25" customHeight="1">
      <c r="A13" s="6" t="s">
        <v>37</v>
      </c>
      <c r="B13" s="19" t="s">
        <v>161</v>
      </c>
      <c r="C13" s="8">
        <v>0.64</v>
      </c>
      <c r="D13" s="8" t="s">
        <v>13</v>
      </c>
      <c r="E13" s="8">
        <v>482.26</v>
      </c>
      <c r="F13" s="4">
        <f t="shared" si="0"/>
        <v>308.64640000000003</v>
      </c>
    </row>
    <row r="14" spans="1:9" ht="17.25" customHeight="1">
      <c r="A14" s="6" t="s">
        <v>39</v>
      </c>
      <c r="B14" s="19" t="s">
        <v>85</v>
      </c>
      <c r="C14" s="8">
        <v>12.74</v>
      </c>
      <c r="D14" s="8" t="s">
        <v>13</v>
      </c>
      <c r="E14" s="8">
        <v>167.71</v>
      </c>
      <c r="F14" s="4">
        <f t="shared" si="0"/>
        <v>2136.6254000000004</v>
      </c>
    </row>
    <row r="15" spans="1:9" s="52" customFormat="1" ht="23.25" customHeight="1">
      <c r="A15" s="49"/>
      <c r="B15" s="50"/>
      <c r="C15" s="132"/>
      <c r="D15" s="132"/>
      <c r="E15" s="133"/>
      <c r="F15" s="51">
        <f>SUM(F5:F14)</f>
        <v>69328.170199999993</v>
      </c>
    </row>
    <row r="16" spans="1:9" ht="62.25" customHeight="1">
      <c r="B16" s="128" t="s">
        <v>145</v>
      </c>
      <c r="C16" s="128"/>
      <c r="D16" s="128"/>
      <c r="E16" s="128"/>
      <c r="F16" s="128"/>
    </row>
    <row r="17" spans="5:5">
      <c r="E17" s="28"/>
    </row>
    <row r="20" spans="5:5" ht="15.75" customHeight="1"/>
  </sheetData>
  <mergeCells count="5">
    <mergeCell ref="A1:F1"/>
    <mergeCell ref="A2:F2"/>
    <mergeCell ref="A3:F3"/>
    <mergeCell ref="C15:E15"/>
    <mergeCell ref="B16:F16"/>
  </mergeCells>
  <pageMargins left="0.34" right="0.15" top="0.37"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dimension ref="A1:J21"/>
  <sheetViews>
    <sheetView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22" t="s">
        <v>0</v>
      </c>
      <c r="B1" s="123"/>
      <c r="C1" s="123"/>
      <c r="D1" s="123"/>
      <c r="E1" s="123"/>
      <c r="F1" s="123"/>
      <c r="G1" s="123"/>
      <c r="H1" s="123"/>
      <c r="I1" s="23"/>
      <c r="J1" s="23"/>
    </row>
    <row r="2" spans="1:10" ht="18.75">
      <c r="A2" s="124" t="s">
        <v>1</v>
      </c>
      <c r="B2" s="125"/>
      <c r="C2" s="125"/>
      <c r="D2" s="125"/>
      <c r="E2" s="125"/>
      <c r="F2" s="125"/>
      <c r="G2" s="125"/>
      <c r="H2" s="125"/>
      <c r="I2" s="23"/>
      <c r="J2" s="23"/>
    </row>
    <row r="3" spans="1:10" ht="34.5" customHeight="1">
      <c r="A3" s="126" t="s">
        <v>232</v>
      </c>
      <c r="B3" s="126"/>
      <c r="C3" s="126"/>
      <c r="D3" s="126"/>
      <c r="E3" s="126"/>
      <c r="F3" s="126"/>
      <c r="G3" s="126"/>
      <c r="H3" s="126"/>
      <c r="I3" s="24"/>
      <c r="J3" s="24"/>
    </row>
    <row r="4" spans="1:10">
      <c r="A4" s="45" t="s">
        <v>233</v>
      </c>
      <c r="B4" s="45" t="s">
        <v>4</v>
      </c>
      <c r="C4" s="45"/>
      <c r="D4" s="45"/>
      <c r="E4" s="45" t="s">
        <v>95</v>
      </c>
      <c r="F4" s="45" t="s">
        <v>6</v>
      </c>
      <c r="G4" s="45" t="s">
        <v>7</v>
      </c>
      <c r="H4" s="45" t="s">
        <v>8</v>
      </c>
    </row>
    <row r="5" spans="1:10" ht="38.25">
      <c r="A5" s="1">
        <v>1</v>
      </c>
      <c r="B5" s="69" t="s">
        <v>234</v>
      </c>
      <c r="C5" s="4">
        <v>1.7</v>
      </c>
      <c r="D5" s="4">
        <v>5</v>
      </c>
      <c r="E5" s="4">
        <v>1</v>
      </c>
      <c r="F5" s="42" t="s">
        <v>10</v>
      </c>
      <c r="G5" s="42">
        <v>243.77</v>
      </c>
      <c r="H5" s="4">
        <f>G5*E5</f>
        <v>243.77</v>
      </c>
    </row>
    <row r="6" spans="1:10" ht="114.75">
      <c r="A6" s="6" t="s">
        <v>11</v>
      </c>
      <c r="B6" s="19" t="s">
        <v>71</v>
      </c>
      <c r="C6" s="4">
        <v>1.7</v>
      </c>
      <c r="D6" s="4">
        <v>24.76</v>
      </c>
      <c r="E6" s="4">
        <v>15.48</v>
      </c>
      <c r="F6" s="8" t="s">
        <v>13</v>
      </c>
      <c r="G6" s="8">
        <v>112.53</v>
      </c>
      <c r="H6" s="4">
        <f t="shared" ref="H6:H17" si="0">G6*E6</f>
        <v>1741.9644000000001</v>
      </c>
    </row>
    <row r="7" spans="1:10" ht="89.25">
      <c r="A7" s="6" t="s">
        <v>14</v>
      </c>
      <c r="B7" s="47" t="s">
        <v>15</v>
      </c>
      <c r="C7" s="4">
        <v>1.7</v>
      </c>
      <c r="D7" s="4">
        <v>2.4700000000000002</v>
      </c>
      <c r="E7" s="4">
        <v>1.1299999999999999</v>
      </c>
      <c r="F7" s="8" t="s">
        <v>13</v>
      </c>
      <c r="G7" s="8">
        <v>228.47</v>
      </c>
      <c r="H7" s="4">
        <f t="shared" si="0"/>
        <v>258.17109999999997</v>
      </c>
    </row>
    <row r="8" spans="1:10" ht="63.75">
      <c r="A8" s="6" t="s">
        <v>17</v>
      </c>
      <c r="B8" s="19" t="s">
        <v>73</v>
      </c>
      <c r="C8" s="4">
        <v>1.7</v>
      </c>
      <c r="D8" s="4">
        <v>4.12</v>
      </c>
      <c r="E8" s="4">
        <v>1.89</v>
      </c>
      <c r="F8" s="8" t="s">
        <v>13</v>
      </c>
      <c r="G8" s="8">
        <v>1191.77</v>
      </c>
      <c r="H8" s="4">
        <f t="shared" si="0"/>
        <v>2252.4452999999999</v>
      </c>
    </row>
    <row r="9" spans="1:10" ht="51">
      <c r="A9" s="9" t="s">
        <v>235</v>
      </c>
      <c r="B9" s="19" t="s">
        <v>236</v>
      </c>
      <c r="C9" s="4">
        <v>1.7</v>
      </c>
      <c r="D9" s="65">
        <v>0.59399999999999997</v>
      </c>
      <c r="E9" s="4">
        <v>5.66</v>
      </c>
      <c r="F9" s="8" t="s">
        <v>13</v>
      </c>
      <c r="G9" s="8">
        <v>6543.32</v>
      </c>
      <c r="H9" s="4">
        <f>G9*E9</f>
        <v>37035.191200000001</v>
      </c>
    </row>
    <row r="10" spans="1:10" ht="89.25">
      <c r="A10" s="9" t="s">
        <v>51</v>
      </c>
      <c r="B10" s="19" t="s">
        <v>143</v>
      </c>
      <c r="C10" s="4"/>
      <c r="D10" s="4">
        <v>21.25</v>
      </c>
      <c r="E10" s="4">
        <v>2.27</v>
      </c>
      <c r="F10" s="8" t="s">
        <v>13</v>
      </c>
      <c r="G10" s="70">
        <v>6219.31</v>
      </c>
      <c r="H10" s="8">
        <f>G10*E10</f>
        <v>14117.833700000001</v>
      </c>
    </row>
    <row r="11" spans="1:10" ht="102">
      <c r="A11" s="6" t="s">
        <v>103</v>
      </c>
      <c r="B11" s="19" t="s">
        <v>21</v>
      </c>
      <c r="C11" s="4">
        <v>1.7</v>
      </c>
      <c r="D11" s="4">
        <v>3.42</v>
      </c>
      <c r="E11" s="4">
        <v>1.1299999999999999</v>
      </c>
      <c r="F11" s="8" t="s">
        <v>13</v>
      </c>
      <c r="G11" s="8">
        <v>5913.66</v>
      </c>
      <c r="H11" s="4">
        <f t="shared" si="0"/>
        <v>6682.4357999999993</v>
      </c>
    </row>
    <row r="12" spans="1:10" ht="89.25">
      <c r="A12" s="9" t="s">
        <v>237</v>
      </c>
      <c r="B12" s="19" t="s">
        <v>30</v>
      </c>
      <c r="C12" s="4">
        <v>1.7</v>
      </c>
      <c r="D12" s="83">
        <v>6.7199999999999996E-2</v>
      </c>
      <c r="E12" s="4">
        <v>0.91</v>
      </c>
      <c r="F12" s="8" t="s">
        <v>31</v>
      </c>
      <c r="G12" s="8">
        <v>53433.91</v>
      </c>
      <c r="H12" s="4">
        <f t="shared" si="0"/>
        <v>48624.858100000005</v>
      </c>
    </row>
    <row r="13" spans="1:10" ht="18.75">
      <c r="A13" s="6">
        <v>9</v>
      </c>
      <c r="B13" s="66" t="s">
        <v>110</v>
      </c>
      <c r="C13" s="4"/>
      <c r="D13" s="4"/>
      <c r="E13" s="4"/>
      <c r="F13" s="8"/>
      <c r="G13" s="8"/>
      <c r="H13" s="4"/>
    </row>
    <row r="14" spans="1:10" ht="15.75" customHeight="1">
      <c r="A14" s="6" t="s">
        <v>33</v>
      </c>
      <c r="B14" s="19" t="s">
        <v>238</v>
      </c>
      <c r="C14" s="4">
        <v>1.7</v>
      </c>
      <c r="D14" s="4">
        <v>2.4700000000000002</v>
      </c>
      <c r="E14" s="4">
        <v>1.1299999999999999</v>
      </c>
      <c r="F14" s="8" t="s">
        <v>13</v>
      </c>
      <c r="G14" s="8">
        <v>377.8</v>
      </c>
      <c r="H14" s="4">
        <f t="shared" si="0"/>
        <v>426.91399999999999</v>
      </c>
    </row>
    <row r="15" spans="1:10" ht="15.75" customHeight="1">
      <c r="A15" s="6" t="s">
        <v>80</v>
      </c>
      <c r="B15" s="19" t="s">
        <v>34</v>
      </c>
      <c r="C15" s="4">
        <v>1.7</v>
      </c>
      <c r="D15" s="4">
        <v>3.55</v>
      </c>
      <c r="E15" s="4">
        <v>3.41</v>
      </c>
      <c r="F15" s="8" t="s">
        <v>13</v>
      </c>
      <c r="G15" s="8">
        <v>788.13</v>
      </c>
      <c r="H15" s="4">
        <f t="shared" si="0"/>
        <v>2687.5233000000003</v>
      </c>
    </row>
    <row r="16" spans="1:10" ht="15.75">
      <c r="A16" s="6" t="s">
        <v>35</v>
      </c>
      <c r="B16" s="19" t="s">
        <v>38</v>
      </c>
      <c r="C16" s="4">
        <v>1.7</v>
      </c>
      <c r="D16" s="4">
        <v>3.58</v>
      </c>
      <c r="E16" s="4">
        <v>6.82</v>
      </c>
      <c r="F16" s="8" t="s">
        <v>13</v>
      </c>
      <c r="G16" s="8">
        <v>482.26</v>
      </c>
      <c r="H16" s="4">
        <f t="shared" si="0"/>
        <v>3289.0131999999999</v>
      </c>
    </row>
    <row r="17" spans="1:8" ht="15.75">
      <c r="A17" s="6" t="s">
        <v>37</v>
      </c>
      <c r="B17" s="19" t="s">
        <v>85</v>
      </c>
      <c r="C17" s="4">
        <v>1.7</v>
      </c>
      <c r="D17" s="4">
        <v>24.76</v>
      </c>
      <c r="E17" s="4">
        <v>15.48</v>
      </c>
      <c r="F17" s="8" t="s">
        <v>13</v>
      </c>
      <c r="G17" s="8">
        <v>167.7</v>
      </c>
      <c r="H17" s="4">
        <f t="shared" si="0"/>
        <v>2595.9960000000001</v>
      </c>
    </row>
    <row r="18" spans="1:8">
      <c r="A18" s="67"/>
      <c r="B18" s="127"/>
      <c r="C18" s="127"/>
      <c r="D18" s="127"/>
      <c r="E18" s="127"/>
      <c r="F18" s="127"/>
      <c r="G18" s="127"/>
      <c r="H18" s="21">
        <f>SUM(H5:H17)</f>
        <v>119956.11610000001</v>
      </c>
    </row>
    <row r="19" spans="1:8">
      <c r="A19" s="52"/>
      <c r="B19" s="68"/>
      <c r="C19" s="68"/>
      <c r="D19" s="68"/>
      <c r="E19" s="68"/>
      <c r="F19" s="68"/>
      <c r="G19" s="68"/>
      <c r="H19" s="40"/>
    </row>
    <row r="20" spans="1:8">
      <c r="A20" s="52"/>
      <c r="B20" s="68"/>
      <c r="C20" s="68"/>
      <c r="D20" s="68"/>
      <c r="E20" s="68"/>
      <c r="F20" s="68"/>
      <c r="G20" s="68"/>
      <c r="H20" s="40"/>
    </row>
    <row r="21" spans="1:8" ht="50.25" customHeight="1">
      <c r="B21" s="128" t="s">
        <v>196</v>
      </c>
      <c r="C21" s="128"/>
      <c r="D21" s="128"/>
      <c r="E21" s="128"/>
      <c r="F21" s="128"/>
      <c r="G21" s="128"/>
      <c r="H21" s="128"/>
    </row>
  </sheetData>
  <mergeCells count="5">
    <mergeCell ref="A1:H1"/>
    <mergeCell ref="A2:H2"/>
    <mergeCell ref="A3:H3"/>
    <mergeCell ref="B18:G18"/>
    <mergeCell ref="B21:H21"/>
  </mergeCells>
  <pageMargins left="0.26" right="0.18" top="0.89"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dimension ref="A1:I22"/>
  <sheetViews>
    <sheetView workbookViewId="0">
      <selection activeCell="A3" sqref="A3:F3"/>
    </sheetView>
  </sheetViews>
  <sheetFormatPr defaultRowHeight="15"/>
  <cols>
    <col min="1" max="1" width="7.7109375" customWidth="1"/>
    <col min="2" max="2" width="37.7109375" customWidth="1"/>
    <col min="3" max="3" width="11.140625" customWidth="1"/>
    <col min="4" max="4" width="11.28515625" customWidth="1"/>
    <col min="5" max="5" width="9.7109375" customWidth="1"/>
    <col min="6" max="6" width="1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 customHeight="1">
      <c r="A3" s="126" t="s">
        <v>319</v>
      </c>
      <c r="B3" s="131"/>
      <c r="C3" s="131"/>
      <c r="D3" s="131"/>
      <c r="E3" s="131"/>
      <c r="F3" s="131"/>
      <c r="G3" s="44"/>
      <c r="H3" s="44"/>
    </row>
    <row r="4" spans="1:9">
      <c r="A4" s="45" t="s">
        <v>3</v>
      </c>
      <c r="B4" s="45" t="s">
        <v>4</v>
      </c>
      <c r="C4" s="46" t="s">
        <v>5</v>
      </c>
      <c r="D4" s="46" t="s">
        <v>68</v>
      </c>
      <c r="E4" s="46" t="s">
        <v>69</v>
      </c>
      <c r="F4" s="46" t="s">
        <v>70</v>
      </c>
    </row>
    <row r="5" spans="1:9" ht="25.5">
      <c r="A5" s="1">
        <v>1</v>
      </c>
      <c r="B5" s="69" t="s">
        <v>159</v>
      </c>
      <c r="C5" s="4">
        <v>1</v>
      </c>
      <c r="D5" s="42" t="s">
        <v>10</v>
      </c>
      <c r="E5" s="42">
        <v>243.77</v>
      </c>
      <c r="F5" s="4">
        <f>E5*C5</f>
        <v>243.77</v>
      </c>
    </row>
    <row r="6" spans="1:9" ht="127.5">
      <c r="A6" s="6" t="s">
        <v>11</v>
      </c>
      <c r="B6" s="19" t="s">
        <v>71</v>
      </c>
      <c r="C6" s="8">
        <v>12.74</v>
      </c>
      <c r="D6" s="8" t="s">
        <v>13</v>
      </c>
      <c r="E6" s="8">
        <v>112.53</v>
      </c>
      <c r="F6" s="4">
        <f t="shared" ref="F6:F15" si="0">E6*C6</f>
        <v>1433.6322</v>
      </c>
    </row>
    <row r="7" spans="1:9" ht="96">
      <c r="A7" s="6" t="s">
        <v>14</v>
      </c>
      <c r="B7" s="78" t="s">
        <v>15</v>
      </c>
      <c r="C7" s="8">
        <v>6.37</v>
      </c>
      <c r="D7" s="8" t="s">
        <v>13</v>
      </c>
      <c r="E7" s="8">
        <v>228.47</v>
      </c>
      <c r="F7" s="4">
        <f t="shared" si="0"/>
        <v>1455.3539000000001</v>
      </c>
    </row>
    <row r="8" spans="1:9" ht="76.5">
      <c r="A8" s="6" t="s">
        <v>17</v>
      </c>
      <c r="B8" s="19" t="s">
        <v>73</v>
      </c>
      <c r="C8" s="8">
        <v>10.63</v>
      </c>
      <c r="D8" s="8" t="s">
        <v>13</v>
      </c>
      <c r="E8" s="8">
        <v>1191.77</v>
      </c>
      <c r="F8" s="4">
        <f t="shared" si="0"/>
        <v>12668.515100000001</v>
      </c>
    </row>
    <row r="9" spans="1:9" ht="114" customHeight="1">
      <c r="A9" s="6" t="s">
        <v>117</v>
      </c>
      <c r="B9" s="19" t="s">
        <v>75</v>
      </c>
      <c r="C9" s="8">
        <v>12.74</v>
      </c>
      <c r="D9" s="8" t="s">
        <v>13</v>
      </c>
      <c r="E9" s="8">
        <v>6543.32</v>
      </c>
      <c r="F9" s="4">
        <f t="shared" si="0"/>
        <v>83361.896800000002</v>
      </c>
    </row>
    <row r="10" spans="1:9">
      <c r="A10" s="6">
        <v>6</v>
      </c>
      <c r="B10" s="48" t="s">
        <v>78</v>
      </c>
      <c r="C10" s="8"/>
      <c r="D10" s="8"/>
      <c r="E10" s="8"/>
      <c r="F10" s="4"/>
    </row>
    <row r="11" spans="1:9" ht="15.75">
      <c r="A11" s="6" t="s">
        <v>33</v>
      </c>
      <c r="B11" s="19" t="s">
        <v>133</v>
      </c>
      <c r="C11" s="8">
        <v>5.48</v>
      </c>
      <c r="D11" s="8" t="s">
        <v>13</v>
      </c>
      <c r="E11" s="4">
        <v>788.13</v>
      </c>
      <c r="F11" s="4">
        <f t="shared" si="0"/>
        <v>4318.9524000000001</v>
      </c>
    </row>
    <row r="12" spans="1:9" ht="15.75">
      <c r="A12" s="6" t="s">
        <v>80</v>
      </c>
      <c r="B12" s="19" t="s">
        <v>160</v>
      </c>
      <c r="C12" s="8">
        <v>6.37</v>
      </c>
      <c r="D12" s="8" t="s">
        <v>13</v>
      </c>
      <c r="E12" s="4">
        <v>364.32</v>
      </c>
      <c r="F12" s="4">
        <f t="shared" si="0"/>
        <v>2320.7184000000002</v>
      </c>
    </row>
    <row r="13" spans="1:9" ht="15.75">
      <c r="A13" s="6" t="s">
        <v>35</v>
      </c>
      <c r="B13" s="19" t="s">
        <v>123</v>
      </c>
      <c r="C13" s="8">
        <v>10.63</v>
      </c>
      <c r="D13" s="8" t="s">
        <v>13</v>
      </c>
      <c r="E13" s="8">
        <v>756.83</v>
      </c>
      <c r="F13" s="4">
        <f t="shared" si="0"/>
        <v>8045.1029000000008</v>
      </c>
    </row>
    <row r="14" spans="1:9" ht="17.25" customHeight="1">
      <c r="A14" s="6" t="s">
        <v>37</v>
      </c>
      <c r="B14" s="19" t="s">
        <v>161</v>
      </c>
      <c r="C14" s="8">
        <v>10.96</v>
      </c>
      <c r="D14" s="8" t="s">
        <v>13</v>
      </c>
      <c r="E14" s="8">
        <v>482.26</v>
      </c>
      <c r="F14" s="4">
        <f t="shared" si="0"/>
        <v>5285.5696000000007</v>
      </c>
    </row>
    <row r="15" spans="1:9" ht="17.25" customHeight="1">
      <c r="A15" s="6" t="s">
        <v>39</v>
      </c>
      <c r="B15" s="19" t="s">
        <v>85</v>
      </c>
      <c r="C15" s="8">
        <v>12.74</v>
      </c>
      <c r="D15" s="8" t="s">
        <v>13</v>
      </c>
      <c r="E15" s="8">
        <v>167.71</v>
      </c>
      <c r="F15" s="4">
        <f t="shared" si="0"/>
        <v>2136.6254000000004</v>
      </c>
    </row>
    <row r="16" spans="1:9" s="52" customFormat="1" ht="23.25" customHeight="1">
      <c r="A16" s="49"/>
      <c r="B16" s="50"/>
      <c r="C16" s="132"/>
      <c r="D16" s="132"/>
      <c r="E16" s="133"/>
      <c r="F16" s="51">
        <f>SUM(F5:F15)</f>
        <v>121270.1367</v>
      </c>
    </row>
    <row r="17" spans="1:6" s="52" customFormat="1" ht="23.25" customHeight="1">
      <c r="A17" s="53"/>
      <c r="B17" s="54"/>
      <c r="C17" s="55"/>
      <c r="D17" s="55"/>
      <c r="E17" s="55"/>
      <c r="F17" s="56"/>
    </row>
    <row r="18" spans="1:6" ht="62.25" customHeight="1">
      <c r="B18" s="128" t="s">
        <v>86</v>
      </c>
      <c r="C18" s="128"/>
      <c r="D18" s="128"/>
      <c r="E18" s="128"/>
      <c r="F18" s="128"/>
    </row>
    <row r="19" spans="1:6">
      <c r="E19" s="28"/>
    </row>
    <row r="22" spans="1:6" ht="15.75" customHeight="1"/>
  </sheetData>
  <mergeCells count="5">
    <mergeCell ref="A1:F1"/>
    <mergeCell ref="A2:F2"/>
    <mergeCell ref="A3:F3"/>
    <mergeCell ref="C16:E16"/>
    <mergeCell ref="B18:F18"/>
  </mergeCells>
  <pageMargins left="0.39" right="0.56999999999999995" top="0.47"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dimension ref="A1:I24"/>
  <sheetViews>
    <sheetView workbookViewId="0">
      <selection activeCell="B27" sqref="B2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75" customHeight="1">
      <c r="A3" s="126" t="s">
        <v>268</v>
      </c>
      <c r="B3" s="131"/>
      <c r="C3" s="131"/>
      <c r="D3" s="131"/>
      <c r="E3" s="131"/>
      <c r="F3" s="131"/>
      <c r="G3" s="44"/>
      <c r="H3" s="44"/>
    </row>
    <row r="4" spans="1:9">
      <c r="A4" s="45" t="s">
        <v>3</v>
      </c>
      <c r="B4" s="45" t="s">
        <v>4</v>
      </c>
      <c r="C4" s="46" t="s">
        <v>5</v>
      </c>
      <c r="D4" s="46" t="s">
        <v>68</v>
      </c>
      <c r="E4" s="46" t="s">
        <v>69</v>
      </c>
      <c r="F4" s="46" t="s">
        <v>70</v>
      </c>
    </row>
    <row r="5" spans="1:9" ht="25.5">
      <c r="A5" s="1">
        <v>1</v>
      </c>
      <c r="B5" s="69" t="s">
        <v>159</v>
      </c>
      <c r="C5" s="4">
        <v>2</v>
      </c>
      <c r="D5" s="42" t="s">
        <v>10</v>
      </c>
      <c r="E5" s="42">
        <v>243.77</v>
      </c>
      <c r="F5" s="4">
        <f>E5*C5</f>
        <v>487.54</v>
      </c>
    </row>
    <row r="6" spans="1:9" ht="127.5">
      <c r="A6" s="6" t="s">
        <v>11</v>
      </c>
      <c r="B6" s="19" t="s">
        <v>71</v>
      </c>
      <c r="C6" s="8">
        <v>9.06</v>
      </c>
      <c r="D6" s="8" t="s">
        <v>13</v>
      </c>
      <c r="E6" s="8">
        <v>112.53</v>
      </c>
      <c r="F6" s="4">
        <f t="shared" ref="F6:F19" si="0">E6*C6</f>
        <v>1019.5218000000001</v>
      </c>
    </row>
    <row r="7" spans="1:9" ht="102">
      <c r="A7" s="6" t="s">
        <v>14</v>
      </c>
      <c r="B7" s="47" t="s">
        <v>15</v>
      </c>
      <c r="C7" s="8">
        <v>0.56999999999999995</v>
      </c>
      <c r="D7" s="8" t="s">
        <v>13</v>
      </c>
      <c r="E7" s="8">
        <v>228.47</v>
      </c>
      <c r="F7" s="4">
        <f t="shared" si="0"/>
        <v>130.22789999999998</v>
      </c>
    </row>
    <row r="8" spans="1:9" ht="76.5">
      <c r="A8" s="6" t="s">
        <v>17</v>
      </c>
      <c r="B8" s="19" t="s">
        <v>73</v>
      </c>
      <c r="C8" s="8">
        <v>0.95</v>
      </c>
      <c r="D8" s="8" t="s">
        <v>13</v>
      </c>
      <c r="E8" s="8">
        <v>1191.77</v>
      </c>
      <c r="F8" s="4">
        <f t="shared" si="0"/>
        <v>1132.1814999999999</v>
      </c>
    </row>
    <row r="9" spans="1:9" ht="114" customHeight="1">
      <c r="A9" s="6" t="s">
        <v>269</v>
      </c>
      <c r="B9" s="19" t="s">
        <v>21</v>
      </c>
      <c r="C9" s="8">
        <v>3.18</v>
      </c>
      <c r="D9" s="8" t="s">
        <v>13</v>
      </c>
      <c r="E9" s="8">
        <v>5913.66</v>
      </c>
      <c r="F9" s="4">
        <f t="shared" si="0"/>
        <v>18805.4388</v>
      </c>
    </row>
    <row r="10" spans="1:9" ht="114" customHeight="1">
      <c r="A10" s="6" t="s">
        <v>22</v>
      </c>
      <c r="B10" s="19" t="s">
        <v>118</v>
      </c>
      <c r="C10" s="8">
        <v>3.4</v>
      </c>
      <c r="D10" s="8" t="s">
        <v>13</v>
      </c>
      <c r="E10" s="8">
        <v>2788.17</v>
      </c>
      <c r="F10" s="4">
        <f t="shared" si="0"/>
        <v>9479.7780000000002</v>
      </c>
    </row>
    <row r="11" spans="1:9" ht="78" customHeight="1">
      <c r="A11" s="6" t="s">
        <v>130</v>
      </c>
      <c r="B11" s="19" t="s">
        <v>131</v>
      </c>
      <c r="C11" s="8">
        <v>15.4</v>
      </c>
      <c r="D11" s="8" t="s">
        <v>106</v>
      </c>
      <c r="E11" s="8">
        <v>259.29000000000002</v>
      </c>
      <c r="F11" s="4">
        <f t="shared" si="0"/>
        <v>3993.0660000000003</v>
      </c>
    </row>
    <row r="12" spans="1:9" ht="78" customHeight="1">
      <c r="A12" s="6" t="s">
        <v>26</v>
      </c>
      <c r="B12" s="19" t="s">
        <v>27</v>
      </c>
      <c r="C12" s="8">
        <v>1.52</v>
      </c>
      <c r="D12" s="8" t="s">
        <v>119</v>
      </c>
      <c r="E12" s="8">
        <v>6219.21</v>
      </c>
      <c r="F12" s="4">
        <f t="shared" si="0"/>
        <v>9453.1992000000009</v>
      </c>
    </row>
    <row r="13" spans="1:9" ht="114" customHeight="1">
      <c r="A13" s="6" t="s">
        <v>120</v>
      </c>
      <c r="B13" s="19" t="s">
        <v>30</v>
      </c>
      <c r="C13" s="8">
        <v>0.19</v>
      </c>
      <c r="D13" s="8" t="s">
        <v>31</v>
      </c>
      <c r="E13" s="8">
        <v>53433.91</v>
      </c>
      <c r="F13" s="4">
        <f t="shared" si="0"/>
        <v>10152.4429</v>
      </c>
    </row>
    <row r="14" spans="1:9">
      <c r="A14" s="6">
        <v>10</v>
      </c>
      <c r="B14" s="48" t="s">
        <v>78</v>
      </c>
      <c r="C14" s="8"/>
      <c r="D14" s="8"/>
      <c r="E14" s="8"/>
      <c r="F14" s="4"/>
    </row>
    <row r="15" spans="1:9" ht="15.75">
      <c r="A15" s="6" t="s">
        <v>33</v>
      </c>
      <c r="B15" s="19" t="s">
        <v>270</v>
      </c>
      <c r="C15" s="8">
        <v>3.7</v>
      </c>
      <c r="D15" s="8" t="s">
        <v>13</v>
      </c>
      <c r="E15" s="8">
        <v>710.13</v>
      </c>
      <c r="F15" s="4">
        <f t="shared" si="0"/>
        <v>2627.4810000000002</v>
      </c>
    </row>
    <row r="16" spans="1:9" ht="15.75">
      <c r="A16" s="6" t="s">
        <v>80</v>
      </c>
      <c r="B16" s="19" t="s">
        <v>271</v>
      </c>
      <c r="C16" s="8">
        <v>0.56999999999999995</v>
      </c>
      <c r="D16" s="8" t="s">
        <v>13</v>
      </c>
      <c r="E16" s="8">
        <v>431.75</v>
      </c>
      <c r="F16" s="4">
        <f t="shared" si="0"/>
        <v>246.09749999999997</v>
      </c>
    </row>
    <row r="17" spans="1:6" ht="15.75">
      <c r="A17" s="6" t="s">
        <v>35</v>
      </c>
      <c r="B17" s="19" t="s">
        <v>82</v>
      </c>
      <c r="C17" s="8">
        <v>4.3499999999999996</v>
      </c>
      <c r="D17" s="8" t="s">
        <v>13</v>
      </c>
      <c r="E17" s="8">
        <v>664.32</v>
      </c>
      <c r="F17" s="4">
        <f t="shared" si="0"/>
        <v>2889.7919999999999</v>
      </c>
    </row>
    <row r="18" spans="1:6" ht="15.75">
      <c r="A18" s="6" t="s">
        <v>37</v>
      </c>
      <c r="B18" s="19" t="s">
        <v>83</v>
      </c>
      <c r="C18" s="8">
        <v>4.2</v>
      </c>
      <c r="D18" s="8" t="s">
        <v>13</v>
      </c>
      <c r="E18" s="8">
        <v>391.29</v>
      </c>
      <c r="F18" s="4">
        <f t="shared" si="0"/>
        <v>1643.4180000000001</v>
      </c>
    </row>
    <row r="19" spans="1:6" ht="15.75">
      <c r="A19" s="6" t="s">
        <v>141</v>
      </c>
      <c r="B19" s="19" t="s">
        <v>85</v>
      </c>
      <c r="C19" s="8">
        <v>9.06</v>
      </c>
      <c r="D19" s="8" t="s">
        <v>13</v>
      </c>
      <c r="E19" s="8">
        <v>167.7</v>
      </c>
      <c r="F19" s="4">
        <f t="shared" si="0"/>
        <v>1519.3620000000001</v>
      </c>
    </row>
    <row r="20" spans="1:6" s="52" customFormat="1">
      <c r="A20" s="49"/>
      <c r="B20" s="50"/>
      <c r="C20" s="132"/>
      <c r="D20" s="132"/>
      <c r="E20" s="133"/>
      <c r="F20" s="51">
        <f>SUM(F5:F19)</f>
        <v>63579.546600000009</v>
      </c>
    </row>
    <row r="21" spans="1:6" s="52" customFormat="1">
      <c r="A21" s="53"/>
      <c r="B21" s="54"/>
      <c r="C21" s="55"/>
      <c r="D21" s="55"/>
      <c r="E21" s="55"/>
      <c r="F21" s="56"/>
    </row>
    <row r="22" spans="1:6" ht="15" customHeight="1">
      <c r="B22" s="128" t="s">
        <v>125</v>
      </c>
      <c r="C22" s="128"/>
      <c r="D22" s="128"/>
      <c r="E22" s="128"/>
      <c r="F22" s="128"/>
    </row>
    <row r="23" spans="1:6">
      <c r="B23" s="128"/>
      <c r="C23" s="128"/>
      <c r="D23" s="128"/>
      <c r="E23" s="128"/>
      <c r="F23" s="128"/>
    </row>
    <row r="24" spans="1:6">
      <c r="B24" s="128"/>
      <c r="C24" s="128"/>
      <c r="D24" s="128"/>
      <c r="E24" s="128"/>
      <c r="F24" s="128"/>
    </row>
  </sheetData>
  <mergeCells count="5">
    <mergeCell ref="A1:F1"/>
    <mergeCell ref="A2:F2"/>
    <mergeCell ref="A3:F3"/>
    <mergeCell ref="C20:E20"/>
    <mergeCell ref="B22:F24"/>
  </mergeCells>
  <pageMargins left="0.16" right="0.15"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dimension ref="A1:H22"/>
  <sheetViews>
    <sheetView workbookViewId="0">
      <selection activeCell="A3" sqref="A3:F3"/>
    </sheetView>
  </sheetViews>
  <sheetFormatPr defaultRowHeight="15"/>
  <cols>
    <col min="1" max="1" width="7" style="22" customWidth="1"/>
    <col min="2" max="2" width="42" style="27" customWidth="1"/>
    <col min="3" max="3" width="11.28515625" style="28" customWidth="1"/>
    <col min="4" max="4" width="9.42578125" style="28" customWidth="1"/>
    <col min="5" max="5" width="11.5703125" style="28" customWidth="1"/>
    <col min="6" max="6" width="12.140625" style="28"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 customHeight="1">
      <c r="A3" s="126" t="s">
        <v>55</v>
      </c>
      <c r="B3" s="126"/>
      <c r="C3" s="126"/>
      <c r="D3" s="126"/>
      <c r="E3" s="126"/>
      <c r="F3" s="126"/>
      <c r="G3" s="24"/>
      <c r="H3" s="24"/>
    </row>
    <row r="4" spans="1:8" s="32" customFormat="1">
      <c r="A4" s="29" t="s">
        <v>3</v>
      </c>
      <c r="B4" s="30" t="s">
        <v>4</v>
      </c>
      <c r="C4" s="31" t="s">
        <v>5</v>
      </c>
      <c r="D4" s="31" t="s">
        <v>6</v>
      </c>
      <c r="E4" s="31" t="s">
        <v>7</v>
      </c>
      <c r="F4" s="31" t="s">
        <v>8</v>
      </c>
    </row>
    <row r="5" spans="1:8" ht="21">
      <c r="A5" s="1">
        <v>1</v>
      </c>
      <c r="B5" s="41" t="s">
        <v>9</v>
      </c>
      <c r="C5" s="4">
        <v>2</v>
      </c>
      <c r="D5" s="42" t="s">
        <v>10</v>
      </c>
      <c r="E5" s="42">
        <v>243.77</v>
      </c>
      <c r="F5" s="4">
        <f>C5*E5</f>
        <v>487.54</v>
      </c>
    </row>
    <row r="6" spans="1:8" ht="87" customHeight="1">
      <c r="A6" s="6" t="s">
        <v>11</v>
      </c>
      <c r="B6" s="7" t="s">
        <v>12</v>
      </c>
      <c r="C6" s="4">
        <v>17.84</v>
      </c>
      <c r="D6" s="8" t="s">
        <v>13</v>
      </c>
      <c r="E6" s="8">
        <v>112.53</v>
      </c>
      <c r="F6" s="4">
        <f t="shared" ref="F6:F19" si="0">C6*E6</f>
        <v>2007.5352</v>
      </c>
    </row>
    <row r="7" spans="1:8" ht="77.25" customHeight="1">
      <c r="A7" s="9" t="s">
        <v>56</v>
      </c>
      <c r="B7" s="10" t="s">
        <v>15</v>
      </c>
      <c r="C7" s="12">
        <v>1.49</v>
      </c>
      <c r="D7" s="12" t="s">
        <v>16</v>
      </c>
      <c r="E7" s="12">
        <v>228.47</v>
      </c>
      <c r="F7" s="4">
        <f t="shared" si="0"/>
        <v>340.4203</v>
      </c>
    </row>
    <row r="8" spans="1:8" ht="54" customHeight="1">
      <c r="A8" s="9" t="s">
        <v>57</v>
      </c>
      <c r="B8" s="13" t="s">
        <v>18</v>
      </c>
      <c r="C8" s="11">
        <v>2.5</v>
      </c>
      <c r="D8" s="14" t="s">
        <v>19</v>
      </c>
      <c r="E8" s="14">
        <v>1191.77</v>
      </c>
      <c r="F8" s="4">
        <f t="shared" si="0"/>
        <v>2979.4250000000002</v>
      </c>
    </row>
    <row r="9" spans="1:8" ht="102.75" customHeight="1">
      <c r="A9" s="9" t="s">
        <v>58</v>
      </c>
      <c r="B9" s="37" t="s">
        <v>21</v>
      </c>
      <c r="C9" s="12">
        <v>2.16</v>
      </c>
      <c r="D9" s="12" t="s">
        <v>16</v>
      </c>
      <c r="E9" s="12">
        <v>5913.66</v>
      </c>
      <c r="F9" s="4">
        <f t="shared" si="0"/>
        <v>12773.5056</v>
      </c>
    </row>
    <row r="10" spans="1:8" ht="78" customHeight="1">
      <c r="A10" s="9" t="s">
        <v>59</v>
      </c>
      <c r="B10" s="10" t="s">
        <v>23</v>
      </c>
      <c r="C10" s="5">
        <v>5.95</v>
      </c>
      <c r="D10" s="12" t="s">
        <v>16</v>
      </c>
      <c r="E10" s="12">
        <v>2788.17</v>
      </c>
      <c r="F10" s="4">
        <f t="shared" si="0"/>
        <v>16589.611500000003</v>
      </c>
    </row>
    <row r="11" spans="1:8" ht="66.75" customHeight="1">
      <c r="A11" s="9" t="s">
        <v>60</v>
      </c>
      <c r="B11" s="10" t="s">
        <v>25</v>
      </c>
      <c r="C11" s="5">
        <v>41.17</v>
      </c>
      <c r="D11" s="12" t="s">
        <v>16</v>
      </c>
      <c r="E11" s="12">
        <v>214.12</v>
      </c>
      <c r="F11" s="4">
        <f t="shared" si="0"/>
        <v>8815.3204000000005</v>
      </c>
    </row>
    <row r="12" spans="1:8" ht="102">
      <c r="A12" s="9" t="s">
        <v>61</v>
      </c>
      <c r="B12" s="37" t="s">
        <v>27</v>
      </c>
      <c r="C12" s="12">
        <v>2.12</v>
      </c>
      <c r="D12" s="12" t="s">
        <v>28</v>
      </c>
      <c r="E12" s="12">
        <v>6219.31</v>
      </c>
      <c r="F12" s="4">
        <f t="shared" si="0"/>
        <v>13184.937200000002</v>
      </c>
    </row>
    <row r="13" spans="1:8" ht="108.75" customHeight="1">
      <c r="A13" s="9" t="s">
        <v>62</v>
      </c>
      <c r="B13" s="37" t="s">
        <v>30</v>
      </c>
      <c r="C13" s="12">
        <v>0.23</v>
      </c>
      <c r="D13" s="12" t="s">
        <v>31</v>
      </c>
      <c r="E13" s="12">
        <v>53433.91</v>
      </c>
      <c r="F13" s="4">
        <f t="shared" si="0"/>
        <v>12289.799300000001</v>
      </c>
    </row>
    <row r="14" spans="1:8" s="26" customFormat="1" ht="20.25" customHeight="1">
      <c r="A14" s="16">
        <v>10</v>
      </c>
      <c r="B14" s="17" t="s">
        <v>32</v>
      </c>
      <c r="C14" s="18"/>
      <c r="D14" s="18"/>
      <c r="E14" s="18"/>
      <c r="F14" s="35">
        <f t="shared" si="0"/>
        <v>0</v>
      </c>
    </row>
    <row r="15" spans="1:8" s="26" customFormat="1" ht="15" customHeight="1">
      <c r="A15" s="6" t="s">
        <v>33</v>
      </c>
      <c r="B15" s="19" t="s">
        <v>63</v>
      </c>
      <c r="C15" s="4">
        <v>0.97</v>
      </c>
      <c r="D15" s="8" t="s">
        <v>13</v>
      </c>
      <c r="E15" s="4">
        <v>710.14</v>
      </c>
      <c r="F15" s="4">
        <f t="shared" si="0"/>
        <v>688.83579999999995</v>
      </c>
    </row>
    <row r="16" spans="1:8" ht="15.75" customHeight="1">
      <c r="A16" s="6" t="s">
        <v>35</v>
      </c>
      <c r="B16" s="19" t="s">
        <v>64</v>
      </c>
      <c r="C16" s="4">
        <v>1.49</v>
      </c>
      <c r="D16" s="8" t="s">
        <v>13</v>
      </c>
      <c r="E16" s="8">
        <v>431.74</v>
      </c>
      <c r="F16" s="4">
        <f t="shared" si="0"/>
        <v>643.29259999999999</v>
      </c>
    </row>
    <row r="17" spans="1:6" ht="15" customHeight="1">
      <c r="A17" s="6" t="s">
        <v>37</v>
      </c>
      <c r="B17" s="19" t="s">
        <v>65</v>
      </c>
      <c r="C17" s="4">
        <v>1.94</v>
      </c>
      <c r="D17" s="8" t="s">
        <v>13</v>
      </c>
      <c r="E17" s="8">
        <v>391.28</v>
      </c>
      <c r="F17" s="4">
        <f t="shared" si="0"/>
        <v>759.08319999999992</v>
      </c>
    </row>
    <row r="18" spans="1:6" ht="15.75">
      <c r="A18" s="6" t="s">
        <v>39</v>
      </c>
      <c r="B18" s="19" t="s">
        <v>66</v>
      </c>
      <c r="C18" s="4">
        <v>8.44</v>
      </c>
      <c r="D18" s="8" t="s">
        <v>13</v>
      </c>
      <c r="E18" s="8">
        <v>664.32</v>
      </c>
      <c r="F18" s="4">
        <f t="shared" si="0"/>
        <v>5606.8608000000004</v>
      </c>
    </row>
    <row r="19" spans="1:6" ht="15.75">
      <c r="A19" s="6" t="s">
        <v>54</v>
      </c>
      <c r="B19" s="19" t="s">
        <v>42</v>
      </c>
      <c r="C19" s="4">
        <v>17.84</v>
      </c>
      <c r="D19" s="8" t="s">
        <v>13</v>
      </c>
      <c r="E19" s="11">
        <v>167.71</v>
      </c>
      <c r="F19" s="4">
        <f t="shared" si="0"/>
        <v>2991.9464000000003</v>
      </c>
    </row>
    <row r="20" spans="1:6">
      <c r="A20" s="20"/>
      <c r="B20" s="129" t="s">
        <v>43</v>
      </c>
      <c r="C20" s="129"/>
      <c r="D20" s="129"/>
      <c r="E20" s="129"/>
      <c r="F20" s="21">
        <f>SUM(F5:F19)</f>
        <v>80158.113299999997</v>
      </c>
    </row>
    <row r="21" spans="1:6">
      <c r="A21" s="38"/>
      <c r="B21" s="39"/>
      <c r="C21" s="39"/>
      <c r="D21" s="39"/>
      <c r="E21" s="39"/>
      <c r="F21" s="40"/>
    </row>
    <row r="22" spans="1:6" ht="50.25" customHeight="1">
      <c r="B22" s="128" t="s">
        <v>44</v>
      </c>
      <c r="C22" s="128"/>
      <c r="D22" s="128"/>
      <c r="E22" s="128"/>
      <c r="F22" s="128"/>
    </row>
  </sheetData>
  <mergeCells count="5">
    <mergeCell ref="A1:F1"/>
    <mergeCell ref="A2:F2"/>
    <mergeCell ref="A3:F3"/>
    <mergeCell ref="B20:E20"/>
    <mergeCell ref="B22:F22"/>
  </mergeCells>
  <pageMargins left="0.26" right="0.36" top="0.37" bottom="0.75" header="0.3" footer="0.16"/>
  <pageSetup paperSize="9" orientation="portrait" verticalDpi="0" r:id="rId1"/>
</worksheet>
</file>

<file path=xl/worksheets/sheet47.xml><?xml version="1.0" encoding="utf-8"?>
<worksheet xmlns="http://schemas.openxmlformats.org/spreadsheetml/2006/main" xmlns:r="http://schemas.openxmlformats.org/officeDocument/2006/relationships">
  <dimension ref="A1:H17"/>
  <sheetViews>
    <sheetView workbookViewId="0">
      <selection activeCell="A3" sqref="A3:F3"/>
    </sheetView>
  </sheetViews>
  <sheetFormatPr defaultRowHeight="15"/>
  <cols>
    <col min="1" max="1" width="6.7109375" style="22" customWidth="1"/>
    <col min="2" max="2" width="42" style="27" customWidth="1"/>
    <col min="3" max="3" width="10.28515625" style="28" customWidth="1"/>
    <col min="4" max="4" width="9.42578125" style="28" customWidth="1"/>
    <col min="5" max="5" width="11.5703125" style="28" customWidth="1"/>
    <col min="6" max="6" width="12.140625" style="28"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 customHeight="1">
      <c r="A3" s="126" t="s">
        <v>272</v>
      </c>
      <c r="B3" s="126"/>
      <c r="C3" s="126"/>
      <c r="D3" s="126"/>
      <c r="E3" s="126"/>
      <c r="F3" s="126"/>
      <c r="G3" s="24"/>
      <c r="H3" s="24"/>
    </row>
    <row r="4" spans="1:8" s="32" customFormat="1">
      <c r="A4" s="29" t="s">
        <v>3</v>
      </c>
      <c r="B4" s="30" t="s">
        <v>4</v>
      </c>
      <c r="C4" s="31" t="s">
        <v>5</v>
      </c>
      <c r="D4" s="31" t="s">
        <v>6</v>
      </c>
      <c r="E4" s="31" t="s">
        <v>7</v>
      </c>
      <c r="F4" s="31" t="s">
        <v>8</v>
      </c>
    </row>
    <row r="5" spans="1:8" ht="103.5" customHeight="1">
      <c r="A5" s="6" t="s">
        <v>46</v>
      </c>
      <c r="B5" s="85" t="s">
        <v>12</v>
      </c>
      <c r="C5" s="4">
        <v>12.74</v>
      </c>
      <c r="D5" s="8" t="s">
        <v>13</v>
      </c>
      <c r="E5" s="8">
        <v>112.53</v>
      </c>
      <c r="F5" s="4">
        <f>C5*E5</f>
        <v>1433.6322</v>
      </c>
    </row>
    <row r="6" spans="1:8" ht="90.75" customHeight="1">
      <c r="A6" s="9" t="s">
        <v>47</v>
      </c>
      <c r="B6" s="86" t="s">
        <v>15</v>
      </c>
      <c r="C6" s="12">
        <v>6.37</v>
      </c>
      <c r="D6" s="12" t="s">
        <v>16</v>
      </c>
      <c r="E6" s="12">
        <v>228.47</v>
      </c>
      <c r="F6" s="4">
        <f t="shared" ref="F6:F14" si="0">C6*E6</f>
        <v>1455.3539000000001</v>
      </c>
    </row>
    <row r="7" spans="1:8" ht="68.25" customHeight="1">
      <c r="A7" s="9" t="s">
        <v>273</v>
      </c>
      <c r="B7" s="87" t="s">
        <v>18</v>
      </c>
      <c r="C7" s="14">
        <v>10.7</v>
      </c>
      <c r="D7" s="14" t="s">
        <v>19</v>
      </c>
      <c r="E7" s="14">
        <v>1191.77</v>
      </c>
      <c r="F7" s="4">
        <f t="shared" si="0"/>
        <v>12751.938999999998</v>
      </c>
    </row>
    <row r="8" spans="1:8" ht="107.25" customHeight="1">
      <c r="A8" s="9" t="s">
        <v>274</v>
      </c>
      <c r="B8" s="86" t="s">
        <v>75</v>
      </c>
      <c r="C8" s="5">
        <v>12.74</v>
      </c>
      <c r="D8" s="12" t="s">
        <v>16</v>
      </c>
      <c r="E8" s="12">
        <v>6543.32</v>
      </c>
      <c r="F8" s="4">
        <f t="shared" si="0"/>
        <v>83361.896800000002</v>
      </c>
    </row>
    <row r="9" spans="1:8" s="26" customFormat="1" ht="15" customHeight="1">
      <c r="A9" s="16">
        <v>5</v>
      </c>
      <c r="B9" s="88" t="s">
        <v>32</v>
      </c>
      <c r="C9" s="18"/>
      <c r="D9" s="18"/>
      <c r="E9" s="18"/>
      <c r="F9" s="4">
        <f t="shared" si="0"/>
        <v>0</v>
      </c>
    </row>
    <row r="10" spans="1:8" s="26" customFormat="1" ht="15" customHeight="1">
      <c r="A10" s="6" t="s">
        <v>260</v>
      </c>
      <c r="B10" s="89" t="s">
        <v>63</v>
      </c>
      <c r="C10" s="4">
        <v>5.48</v>
      </c>
      <c r="D10" s="8" t="s">
        <v>13</v>
      </c>
      <c r="E10" s="4">
        <v>710.13</v>
      </c>
      <c r="F10" s="4">
        <f t="shared" si="0"/>
        <v>3891.5124000000001</v>
      </c>
    </row>
    <row r="11" spans="1:8" ht="15.75" customHeight="1">
      <c r="A11" s="6" t="s">
        <v>261</v>
      </c>
      <c r="B11" s="89" t="s">
        <v>64</v>
      </c>
      <c r="C11" s="4">
        <v>6.37</v>
      </c>
      <c r="D11" s="8" t="s">
        <v>13</v>
      </c>
      <c r="E11" s="8">
        <v>431.75</v>
      </c>
      <c r="F11" s="4">
        <f t="shared" si="0"/>
        <v>2750.2474999999999</v>
      </c>
    </row>
    <row r="12" spans="1:8" ht="15.75">
      <c r="A12" s="6" t="s">
        <v>263</v>
      </c>
      <c r="B12" s="89" t="s">
        <v>275</v>
      </c>
      <c r="C12" s="4">
        <v>10.7</v>
      </c>
      <c r="D12" s="8" t="s">
        <v>13</v>
      </c>
      <c r="E12" s="8">
        <v>664.42</v>
      </c>
      <c r="F12" s="4">
        <f t="shared" si="0"/>
        <v>7109.293999999999</v>
      </c>
    </row>
    <row r="13" spans="1:8" ht="15.75">
      <c r="A13" s="6" t="s">
        <v>265</v>
      </c>
      <c r="B13" s="89" t="s">
        <v>276</v>
      </c>
      <c r="C13" s="4">
        <v>10.95</v>
      </c>
      <c r="D13" s="8" t="s">
        <v>13</v>
      </c>
      <c r="E13" s="8">
        <v>391.29</v>
      </c>
      <c r="F13" s="4">
        <f t="shared" si="0"/>
        <v>4284.6255000000001</v>
      </c>
    </row>
    <row r="14" spans="1:8" ht="15.75">
      <c r="A14" s="6" t="s">
        <v>267</v>
      </c>
      <c r="B14" s="89" t="s">
        <v>42</v>
      </c>
      <c r="C14" s="4">
        <v>12.74</v>
      </c>
      <c r="D14" s="8" t="s">
        <v>13</v>
      </c>
      <c r="E14" s="8">
        <v>167.7</v>
      </c>
      <c r="F14" s="4">
        <f t="shared" si="0"/>
        <v>2136.498</v>
      </c>
    </row>
    <row r="15" spans="1:8">
      <c r="A15" s="20"/>
      <c r="B15" s="134" t="s">
        <v>43</v>
      </c>
      <c r="C15" s="135"/>
      <c r="D15" s="135"/>
      <c r="E15" s="136"/>
      <c r="F15" s="4">
        <f>SUM(F5:F14)</f>
        <v>119174.9993</v>
      </c>
    </row>
    <row r="16" spans="1:8">
      <c r="A16" s="38"/>
      <c r="B16" s="39"/>
      <c r="C16" s="39"/>
      <c r="D16" s="39"/>
      <c r="E16" s="39"/>
      <c r="F16" s="90"/>
    </row>
    <row r="17" spans="2:6" ht="50.25" customHeight="1">
      <c r="B17" s="128" t="s">
        <v>44</v>
      </c>
      <c r="C17" s="128"/>
      <c r="D17" s="128"/>
      <c r="E17" s="128"/>
      <c r="F17" s="128"/>
    </row>
  </sheetData>
  <mergeCells count="5">
    <mergeCell ref="A1:F1"/>
    <mergeCell ref="A2:F2"/>
    <mergeCell ref="A3:F3"/>
    <mergeCell ref="B15:E15"/>
    <mergeCell ref="B17:F17"/>
  </mergeCells>
  <pageMargins left="0.24" right="0.15"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122" t="s">
        <v>0</v>
      </c>
      <c r="B1" s="123"/>
      <c r="C1" s="123"/>
      <c r="D1" s="123"/>
      <c r="E1" s="123"/>
      <c r="F1" s="123"/>
      <c r="G1" s="23"/>
      <c r="H1" s="23"/>
    </row>
    <row r="2" spans="1:8" ht="18.75">
      <c r="A2" s="124" t="s">
        <v>1</v>
      </c>
      <c r="B2" s="125"/>
      <c r="C2" s="125"/>
      <c r="D2" s="125"/>
      <c r="E2" s="125"/>
      <c r="F2" s="125"/>
      <c r="G2" s="23"/>
      <c r="H2" s="23"/>
    </row>
    <row r="3" spans="1:8" ht="36" customHeight="1">
      <c r="A3" s="126" t="s">
        <v>149</v>
      </c>
      <c r="B3" s="126"/>
      <c r="C3" s="126"/>
      <c r="D3" s="126"/>
      <c r="E3" s="126"/>
      <c r="F3" s="126"/>
      <c r="G3" s="24"/>
      <c r="H3" s="24"/>
    </row>
    <row r="4" spans="1:8">
      <c r="A4" s="45" t="s">
        <v>3</v>
      </c>
      <c r="B4" s="45" t="s">
        <v>4</v>
      </c>
      <c r="C4" s="45" t="s">
        <v>5</v>
      </c>
      <c r="D4" s="45" t="s">
        <v>6</v>
      </c>
      <c r="E4" s="45" t="s">
        <v>7</v>
      </c>
      <c r="F4" s="45" t="s">
        <v>8</v>
      </c>
    </row>
    <row r="5" spans="1:8" ht="25.5">
      <c r="A5" s="1">
        <v>1</v>
      </c>
      <c r="B5" s="69" t="s">
        <v>9</v>
      </c>
      <c r="C5" s="4">
        <v>1</v>
      </c>
      <c r="D5" s="42" t="s">
        <v>10</v>
      </c>
      <c r="E5" s="42">
        <v>243.77</v>
      </c>
      <c r="F5" s="4">
        <f>E5*C5</f>
        <v>243.77</v>
      </c>
    </row>
    <row r="6" spans="1:8" ht="114.75">
      <c r="A6" s="6" t="s">
        <v>11</v>
      </c>
      <c r="B6" s="19" t="s">
        <v>71</v>
      </c>
      <c r="C6" s="8">
        <v>5.52</v>
      </c>
      <c r="D6" s="8" t="s">
        <v>13</v>
      </c>
      <c r="E6" s="8">
        <v>112.53</v>
      </c>
      <c r="F6" s="4">
        <f t="shared" ref="F6:F13" si="0">E6*C6</f>
        <v>621.16559999999993</v>
      </c>
    </row>
    <row r="7" spans="1:8" ht="89.25">
      <c r="A7" s="6" t="s">
        <v>14</v>
      </c>
      <c r="B7" s="47" t="s">
        <v>15</v>
      </c>
      <c r="C7" s="8">
        <v>0.42</v>
      </c>
      <c r="D7" s="8" t="s">
        <v>13</v>
      </c>
      <c r="E7" s="8">
        <v>228.47</v>
      </c>
      <c r="F7" s="4">
        <f t="shared" si="0"/>
        <v>95.957399999999993</v>
      </c>
    </row>
    <row r="8" spans="1:8" ht="63.75">
      <c r="A8" s="6" t="s">
        <v>17</v>
      </c>
      <c r="B8" s="19" t="s">
        <v>73</v>
      </c>
      <c r="C8" s="8">
        <v>0.7</v>
      </c>
      <c r="D8" s="8" t="s">
        <v>13</v>
      </c>
      <c r="E8" s="8">
        <v>1191.77</v>
      </c>
      <c r="F8" s="4">
        <f t="shared" si="0"/>
        <v>834.23899999999992</v>
      </c>
    </row>
    <row r="9" spans="1:8" ht="102">
      <c r="A9" s="6" t="s">
        <v>20</v>
      </c>
      <c r="B9" s="19" t="s">
        <v>21</v>
      </c>
      <c r="C9" s="8">
        <v>2.133</v>
      </c>
      <c r="D9" s="8" t="s">
        <v>13</v>
      </c>
      <c r="E9" s="8">
        <v>5913.66</v>
      </c>
      <c r="F9" s="4">
        <f t="shared" si="0"/>
        <v>12613.83678</v>
      </c>
    </row>
    <row r="10" spans="1:8" ht="102">
      <c r="A10" s="6" t="s">
        <v>150</v>
      </c>
      <c r="B10" s="19" t="s">
        <v>151</v>
      </c>
      <c r="C10" s="8">
        <v>1.41</v>
      </c>
      <c r="D10" s="8" t="s">
        <v>13</v>
      </c>
      <c r="E10" s="8">
        <v>6543.32</v>
      </c>
      <c r="F10" s="4">
        <f t="shared" si="0"/>
        <v>9226.0811999999987</v>
      </c>
    </row>
    <row r="11" spans="1:8" ht="89.25">
      <c r="A11" s="6" t="s">
        <v>152</v>
      </c>
      <c r="B11" s="19" t="s">
        <v>153</v>
      </c>
      <c r="C11" s="8">
        <v>2.0299999999999998</v>
      </c>
      <c r="D11" s="8" t="s">
        <v>13</v>
      </c>
      <c r="E11" s="8">
        <v>2788.17</v>
      </c>
      <c r="F11" s="4">
        <f t="shared" si="0"/>
        <v>5659.9850999999999</v>
      </c>
    </row>
    <row r="12" spans="1:8" ht="63.75">
      <c r="A12" s="9" t="s">
        <v>154</v>
      </c>
      <c r="B12" s="19" t="s">
        <v>25</v>
      </c>
      <c r="C12" s="8">
        <v>3.17</v>
      </c>
      <c r="D12" s="8" t="s">
        <v>106</v>
      </c>
      <c r="E12" s="8">
        <v>259.29000000000002</v>
      </c>
      <c r="F12" s="4">
        <f t="shared" si="0"/>
        <v>821.94929999999999</v>
      </c>
    </row>
    <row r="13" spans="1:8" ht="89.25">
      <c r="A13" s="9" t="s">
        <v>155</v>
      </c>
      <c r="B13" s="19" t="s">
        <v>30</v>
      </c>
      <c r="C13" s="8">
        <v>0.17499999999999999</v>
      </c>
      <c r="D13" s="8" t="s">
        <v>31</v>
      </c>
      <c r="E13" s="8">
        <v>53433.91</v>
      </c>
      <c r="F13" s="4">
        <f t="shared" si="0"/>
        <v>9350.9342500000002</v>
      </c>
    </row>
    <row r="14" spans="1:8" ht="18.75">
      <c r="A14" s="6">
        <v>11</v>
      </c>
      <c r="B14" s="66" t="s">
        <v>110</v>
      </c>
      <c r="C14" s="8"/>
      <c r="D14" s="8"/>
      <c r="E14" s="8"/>
      <c r="F14" s="4"/>
    </row>
    <row r="15" spans="1:8" ht="15.75" customHeight="1">
      <c r="A15" s="6" t="s">
        <v>33</v>
      </c>
      <c r="B15" s="19" t="s">
        <v>156</v>
      </c>
      <c r="C15" s="8">
        <v>0.42</v>
      </c>
      <c r="D15" s="8" t="s">
        <v>13</v>
      </c>
      <c r="E15" s="8">
        <v>431.75</v>
      </c>
      <c r="F15" s="4">
        <f t="shared" ref="F15:F19" si="1">E15*C15</f>
        <v>181.33499999999998</v>
      </c>
    </row>
    <row r="16" spans="1:8" ht="15.75" customHeight="1">
      <c r="A16" s="6" t="s">
        <v>35</v>
      </c>
      <c r="B16" s="19" t="s">
        <v>63</v>
      </c>
      <c r="C16" s="8">
        <v>1.99</v>
      </c>
      <c r="D16" s="8" t="s">
        <v>13</v>
      </c>
      <c r="E16" s="8">
        <v>710.13</v>
      </c>
      <c r="F16" s="4">
        <f t="shared" si="1"/>
        <v>1413.1587</v>
      </c>
    </row>
    <row r="17" spans="1:6" ht="15.75">
      <c r="A17" s="6" t="s">
        <v>35</v>
      </c>
      <c r="B17" s="19" t="s">
        <v>157</v>
      </c>
      <c r="C17" s="8">
        <v>2.73</v>
      </c>
      <c r="D17" s="8" t="s">
        <v>13</v>
      </c>
      <c r="E17" s="8">
        <v>664.32</v>
      </c>
      <c r="F17" s="4">
        <f t="shared" si="1"/>
        <v>1813.5936000000002</v>
      </c>
    </row>
    <row r="18" spans="1:6" ht="15.75">
      <c r="A18" s="6" t="s">
        <v>37</v>
      </c>
      <c r="B18" s="19" t="s">
        <v>65</v>
      </c>
      <c r="C18" s="8">
        <v>3.02</v>
      </c>
      <c r="D18" s="8" t="s">
        <v>13</v>
      </c>
      <c r="E18" s="8">
        <v>391.29</v>
      </c>
      <c r="F18" s="4">
        <f t="shared" si="1"/>
        <v>1181.6958</v>
      </c>
    </row>
    <row r="19" spans="1:6" ht="15.75">
      <c r="A19" s="6" t="s">
        <v>39</v>
      </c>
      <c r="B19" s="19" t="s">
        <v>85</v>
      </c>
      <c r="C19" s="8">
        <v>5.52</v>
      </c>
      <c r="D19" s="8" t="s">
        <v>13</v>
      </c>
      <c r="E19" s="8">
        <v>167.71</v>
      </c>
      <c r="F19" s="4">
        <f t="shared" si="1"/>
        <v>925.75919999999996</v>
      </c>
    </row>
    <row r="20" spans="1:6">
      <c r="A20" s="77"/>
      <c r="B20" s="129" t="s">
        <v>43</v>
      </c>
      <c r="C20" s="129"/>
      <c r="D20" s="129"/>
      <c r="E20" s="129"/>
      <c r="F20" s="21">
        <f>SUM(F5:F19)</f>
        <v>44983.460929999994</v>
      </c>
    </row>
    <row r="23" spans="1:6" ht="50.25" customHeight="1">
      <c r="B23" s="128" t="s">
        <v>125</v>
      </c>
      <c r="C23" s="128"/>
      <c r="D23" s="128"/>
      <c r="E23" s="128"/>
      <c r="F23" s="128"/>
    </row>
  </sheetData>
  <mergeCells count="5">
    <mergeCell ref="A1:F1"/>
    <mergeCell ref="A2:F2"/>
    <mergeCell ref="A3:F3"/>
    <mergeCell ref="B20:E20"/>
    <mergeCell ref="B23:F23"/>
  </mergeCells>
  <pageMargins left="0.16" right="0.32" top="0.47"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dimension ref="A1:I15"/>
  <sheetViews>
    <sheetView workbookViewId="0">
      <selection activeCell="A2" sqref="A2:F2"/>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18.75" customHeight="1">
      <c r="A3" s="126" t="s">
        <v>204</v>
      </c>
      <c r="B3" s="131"/>
      <c r="C3" s="131"/>
      <c r="D3" s="131"/>
      <c r="E3" s="131"/>
      <c r="F3" s="131"/>
      <c r="G3" s="44"/>
      <c r="H3" s="44"/>
    </row>
    <row r="4" spans="1:9">
      <c r="A4" s="45" t="s">
        <v>3</v>
      </c>
      <c r="B4" s="45" t="s">
        <v>4</v>
      </c>
      <c r="C4" s="46" t="s">
        <v>5</v>
      </c>
      <c r="D4" s="46" t="s">
        <v>68</v>
      </c>
      <c r="E4" s="46" t="s">
        <v>69</v>
      </c>
      <c r="F4" s="46" t="s">
        <v>70</v>
      </c>
    </row>
    <row r="5" spans="1:9" ht="38.25">
      <c r="A5" s="1">
        <v>1</v>
      </c>
      <c r="B5" s="69" t="s">
        <v>205</v>
      </c>
      <c r="C5" s="4">
        <v>15</v>
      </c>
      <c r="D5" s="42" t="s">
        <v>10</v>
      </c>
      <c r="E5" s="42">
        <v>243.77</v>
      </c>
      <c r="F5" s="4">
        <f>E5*C5</f>
        <v>3656.55</v>
      </c>
    </row>
    <row r="6" spans="1:9" ht="38.25">
      <c r="A6" s="1" t="s">
        <v>206</v>
      </c>
      <c r="B6" s="69" t="s">
        <v>207</v>
      </c>
      <c r="C6" s="4">
        <v>12.83</v>
      </c>
      <c r="D6" s="42" t="s">
        <v>106</v>
      </c>
      <c r="E6" s="42">
        <v>669.4</v>
      </c>
      <c r="F6" s="4">
        <f t="shared" ref="F6:F11" si="0">E6*C6</f>
        <v>8588.402</v>
      </c>
    </row>
    <row r="7" spans="1:9" ht="38.25">
      <c r="A7" s="6" t="s">
        <v>208</v>
      </c>
      <c r="B7" s="19" t="s">
        <v>209</v>
      </c>
      <c r="C7" s="8">
        <v>101.81</v>
      </c>
      <c r="D7" s="8" t="s">
        <v>13</v>
      </c>
      <c r="E7" s="8">
        <v>118.7</v>
      </c>
      <c r="F7" s="4">
        <f t="shared" si="0"/>
        <v>12084.847</v>
      </c>
    </row>
    <row r="8" spans="1:9" ht="38.25">
      <c r="A8" s="6" t="s">
        <v>210</v>
      </c>
      <c r="B8" s="47" t="s">
        <v>211</v>
      </c>
      <c r="C8" s="8">
        <v>101.81</v>
      </c>
      <c r="D8" s="8" t="s">
        <v>106</v>
      </c>
      <c r="E8" s="8">
        <v>177.96</v>
      </c>
      <c r="F8" s="4">
        <f t="shared" si="0"/>
        <v>18118.107600000003</v>
      </c>
    </row>
    <row r="9" spans="1:9" ht="38.25">
      <c r="A9" s="6">
        <v>5</v>
      </c>
      <c r="B9" s="19" t="s">
        <v>212</v>
      </c>
      <c r="C9" s="8">
        <v>7.66</v>
      </c>
      <c r="D9" s="8" t="s">
        <v>106</v>
      </c>
      <c r="E9" s="8">
        <v>3675</v>
      </c>
      <c r="F9" s="4">
        <f t="shared" si="0"/>
        <v>28150.5</v>
      </c>
    </row>
    <row r="10" spans="1:9" ht="25.5">
      <c r="A10" s="6" t="s">
        <v>213</v>
      </c>
      <c r="B10" s="19" t="s">
        <v>214</v>
      </c>
      <c r="C10" s="8">
        <v>6.13</v>
      </c>
      <c r="D10" s="8" t="s">
        <v>106</v>
      </c>
      <c r="E10" s="8">
        <v>920</v>
      </c>
      <c r="F10" s="4">
        <f t="shared" si="0"/>
        <v>5639.5999999999995</v>
      </c>
    </row>
    <row r="11" spans="1:9" ht="38.25">
      <c r="A11" s="6" t="s">
        <v>152</v>
      </c>
      <c r="B11" s="19" t="s">
        <v>215</v>
      </c>
      <c r="C11" s="8">
        <v>5</v>
      </c>
      <c r="D11" s="8" t="s">
        <v>13</v>
      </c>
      <c r="E11" s="8">
        <v>1500</v>
      </c>
      <c r="F11" s="4">
        <f t="shared" si="0"/>
        <v>7500</v>
      </c>
    </row>
    <row r="12" spans="1:9" s="52" customFormat="1" ht="23.25" customHeight="1">
      <c r="A12" s="49"/>
      <c r="B12" s="50"/>
      <c r="C12" s="132"/>
      <c r="D12" s="132"/>
      <c r="E12" s="133"/>
      <c r="F12" s="51">
        <f>SUM(F5:F11)</f>
        <v>83738.006600000008</v>
      </c>
    </row>
    <row r="13" spans="1:9" s="52" customFormat="1" ht="23.25" customHeight="1">
      <c r="A13" s="53"/>
      <c r="B13" s="54"/>
      <c r="C13" s="55"/>
      <c r="D13" s="55"/>
      <c r="E13" s="55"/>
      <c r="F13" s="56"/>
    </row>
    <row r="14" spans="1:9" ht="62.25" customHeight="1">
      <c r="B14" s="128" t="s">
        <v>125</v>
      </c>
      <c r="C14" s="128"/>
      <c r="D14" s="128"/>
      <c r="E14" s="128"/>
      <c r="F14" s="128"/>
    </row>
    <row r="15" spans="1:9">
      <c r="E15" s="28"/>
    </row>
  </sheetData>
  <mergeCells count="5">
    <mergeCell ref="A1:F1"/>
    <mergeCell ref="A2:F2"/>
    <mergeCell ref="A3:F3"/>
    <mergeCell ref="C12:E12"/>
    <mergeCell ref="B14:F14"/>
  </mergeCells>
  <pageMargins left="0.28000000000000003"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H20"/>
  <sheetViews>
    <sheetView topLeftCell="A4" workbookViewId="0">
      <selection activeCell="B5" sqref="B5"/>
    </sheetView>
  </sheetViews>
  <sheetFormatPr defaultRowHeight="15"/>
  <cols>
    <col min="1" max="1" width="7" style="22" customWidth="1"/>
    <col min="2" max="2" width="42" style="27" customWidth="1"/>
    <col min="3" max="3" width="11.28515625" style="28" customWidth="1"/>
    <col min="4" max="4" width="9.42578125" style="28" customWidth="1"/>
    <col min="5" max="5" width="11.5703125" style="28" customWidth="1"/>
    <col min="6" max="6" width="12.140625" style="28"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20.25" customHeight="1">
      <c r="A3" s="126" t="s">
        <v>45</v>
      </c>
      <c r="B3" s="126"/>
      <c r="C3" s="126"/>
      <c r="D3" s="126"/>
      <c r="E3" s="126"/>
      <c r="F3" s="126"/>
      <c r="G3" s="24"/>
      <c r="H3" s="24"/>
    </row>
    <row r="4" spans="1:8" s="32" customFormat="1">
      <c r="A4" s="29" t="s">
        <v>3</v>
      </c>
      <c r="B4" s="30" t="s">
        <v>4</v>
      </c>
      <c r="C4" s="31" t="s">
        <v>5</v>
      </c>
      <c r="D4" s="31" t="s">
        <v>6</v>
      </c>
      <c r="E4" s="31" t="s">
        <v>7</v>
      </c>
      <c r="F4" s="31" t="s">
        <v>8</v>
      </c>
    </row>
    <row r="5" spans="1:8" ht="81.75" customHeight="1">
      <c r="A5" s="33" t="s">
        <v>46</v>
      </c>
      <c r="B5" s="34" t="s">
        <v>12</v>
      </c>
      <c r="C5" s="35">
        <v>33.47</v>
      </c>
      <c r="D5" s="36" t="s">
        <v>13</v>
      </c>
      <c r="E5" s="36">
        <v>112.53</v>
      </c>
      <c r="F5" s="5">
        <f t="shared" ref="F5:F17" si="0">C5*E5</f>
        <v>3766.3791000000001</v>
      </c>
    </row>
    <row r="6" spans="1:8" ht="59.25" customHeight="1">
      <c r="A6" s="9" t="s">
        <v>47</v>
      </c>
      <c r="B6" s="10" t="s">
        <v>15</v>
      </c>
      <c r="C6" s="12">
        <v>2.29</v>
      </c>
      <c r="D6" s="12" t="s">
        <v>16</v>
      </c>
      <c r="E6" s="12">
        <v>228.47</v>
      </c>
      <c r="F6" s="5">
        <f t="shared" si="0"/>
        <v>523.19629999999995</v>
      </c>
    </row>
    <row r="7" spans="1:8" ht="100.5" customHeight="1">
      <c r="A7" s="9" t="s">
        <v>48</v>
      </c>
      <c r="B7" s="37" t="s">
        <v>21</v>
      </c>
      <c r="C7" s="12">
        <v>4.3600000000000003</v>
      </c>
      <c r="D7" s="12" t="s">
        <v>16</v>
      </c>
      <c r="E7" s="12">
        <v>5913.66</v>
      </c>
      <c r="F7" s="5">
        <f t="shared" si="0"/>
        <v>25783.5576</v>
      </c>
    </row>
    <row r="8" spans="1:8" ht="78" customHeight="1">
      <c r="A8" s="9" t="s">
        <v>49</v>
      </c>
      <c r="B8" s="10" t="s">
        <v>23</v>
      </c>
      <c r="C8" s="5">
        <v>10.45</v>
      </c>
      <c r="D8" s="12" t="s">
        <v>16</v>
      </c>
      <c r="E8" s="12">
        <v>2788.17</v>
      </c>
      <c r="F8" s="5">
        <f t="shared" si="0"/>
        <v>29136.376499999998</v>
      </c>
    </row>
    <row r="9" spans="1:8" ht="54.75" customHeight="1">
      <c r="A9" s="9" t="s">
        <v>50</v>
      </c>
      <c r="B9" s="10" t="s">
        <v>25</v>
      </c>
      <c r="C9" s="5">
        <v>71.430000000000007</v>
      </c>
      <c r="D9" s="12" t="s">
        <v>16</v>
      </c>
      <c r="E9" s="12">
        <v>214.12</v>
      </c>
      <c r="F9" s="5">
        <f t="shared" si="0"/>
        <v>15294.591600000002</v>
      </c>
    </row>
    <row r="10" spans="1:8" ht="93" customHeight="1">
      <c r="A10" s="9" t="s">
        <v>51</v>
      </c>
      <c r="B10" s="37" t="s">
        <v>27</v>
      </c>
      <c r="C10" s="12">
        <v>1.99</v>
      </c>
      <c r="D10" s="12" t="s">
        <v>28</v>
      </c>
      <c r="E10" s="12">
        <v>6219.31</v>
      </c>
      <c r="F10" s="5">
        <f t="shared" si="0"/>
        <v>12376.4269</v>
      </c>
    </row>
    <row r="11" spans="1:8" ht="89.25">
      <c r="A11" s="9" t="s">
        <v>52</v>
      </c>
      <c r="B11" s="37" t="s">
        <v>30</v>
      </c>
      <c r="C11" s="12">
        <v>0.25</v>
      </c>
      <c r="D11" s="12" t="s">
        <v>31</v>
      </c>
      <c r="E11" s="12">
        <v>53433.91</v>
      </c>
      <c r="F11" s="5">
        <f t="shared" si="0"/>
        <v>13358.477500000001</v>
      </c>
    </row>
    <row r="12" spans="1:8" s="26" customFormat="1" ht="20.25" customHeight="1">
      <c r="A12" s="16">
        <v>8</v>
      </c>
      <c r="B12" s="17" t="s">
        <v>32</v>
      </c>
      <c r="C12" s="18"/>
      <c r="D12" s="18"/>
      <c r="E12" s="18"/>
      <c r="F12" s="5">
        <f t="shared" si="0"/>
        <v>0</v>
      </c>
    </row>
    <row r="13" spans="1:8" s="26" customFormat="1" ht="15" customHeight="1">
      <c r="A13" s="6" t="s">
        <v>33</v>
      </c>
      <c r="B13" s="19" t="s">
        <v>34</v>
      </c>
      <c r="C13" s="4">
        <v>9.17</v>
      </c>
      <c r="D13" s="8" t="s">
        <v>13</v>
      </c>
      <c r="E13" s="4">
        <v>788.14</v>
      </c>
      <c r="F13" s="5">
        <f t="shared" si="0"/>
        <v>7227.2438000000002</v>
      </c>
    </row>
    <row r="14" spans="1:8" ht="15.75" customHeight="1">
      <c r="A14" s="6" t="s">
        <v>35</v>
      </c>
      <c r="B14" s="19" t="s">
        <v>36</v>
      </c>
      <c r="C14" s="4">
        <v>2.29</v>
      </c>
      <c r="D14" s="8" t="s">
        <v>13</v>
      </c>
      <c r="E14" s="8">
        <v>364.32</v>
      </c>
      <c r="F14" s="5">
        <f t="shared" si="0"/>
        <v>834.29279999999994</v>
      </c>
    </row>
    <row r="15" spans="1:8" ht="15" customHeight="1">
      <c r="A15" s="6" t="s">
        <v>37</v>
      </c>
      <c r="B15" s="19" t="s">
        <v>38</v>
      </c>
      <c r="C15" s="4">
        <v>5.63</v>
      </c>
      <c r="D15" s="8" t="s">
        <v>13</v>
      </c>
      <c r="E15" s="8">
        <v>482.26</v>
      </c>
      <c r="F15" s="5">
        <f t="shared" si="0"/>
        <v>2715.1237999999998</v>
      </c>
    </row>
    <row r="16" spans="1:8" ht="15.75">
      <c r="A16" s="6" t="s">
        <v>39</v>
      </c>
      <c r="B16" s="19" t="s">
        <v>53</v>
      </c>
      <c r="C16" s="4">
        <v>15.02</v>
      </c>
      <c r="D16" s="8" t="s">
        <v>13</v>
      </c>
      <c r="E16" s="8">
        <v>756.83</v>
      </c>
      <c r="F16" s="5">
        <f t="shared" si="0"/>
        <v>11367.586600000001</v>
      </c>
    </row>
    <row r="17" spans="1:6" ht="15.75">
      <c r="A17" s="6" t="s">
        <v>54</v>
      </c>
      <c r="B17" s="19" t="s">
        <v>42</v>
      </c>
      <c r="C17" s="4">
        <v>33.47</v>
      </c>
      <c r="D17" s="8" t="s">
        <v>13</v>
      </c>
      <c r="E17" s="11">
        <v>167.7</v>
      </c>
      <c r="F17" s="5">
        <f t="shared" si="0"/>
        <v>5612.9189999999999</v>
      </c>
    </row>
    <row r="18" spans="1:6">
      <c r="A18" s="20"/>
      <c r="B18" s="129" t="s">
        <v>43</v>
      </c>
      <c r="C18" s="129"/>
      <c r="D18" s="129"/>
      <c r="E18" s="129"/>
      <c r="F18" s="21">
        <f>SUM(F5:F17)</f>
        <v>127996.17149999998</v>
      </c>
    </row>
    <row r="19" spans="1:6">
      <c r="A19" s="38"/>
      <c r="B19" s="39"/>
      <c r="C19" s="39"/>
      <c r="D19" s="39"/>
      <c r="E19" s="39"/>
      <c r="F19" s="40"/>
    </row>
    <row r="20" spans="1:6" ht="50.25" customHeight="1">
      <c r="B20" s="128" t="s">
        <v>44</v>
      </c>
      <c r="C20" s="128"/>
      <c r="D20" s="128"/>
      <c r="E20" s="128"/>
      <c r="F20" s="128"/>
    </row>
  </sheetData>
  <mergeCells count="5">
    <mergeCell ref="A1:F1"/>
    <mergeCell ref="A2:F2"/>
    <mergeCell ref="A3:F3"/>
    <mergeCell ref="B18:E18"/>
    <mergeCell ref="B20:F20"/>
  </mergeCells>
  <pageMargins left="0.32" right="0.22" top="0.41" bottom="0.2" header="0.3" footer="0.16"/>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L22"/>
  <sheetViews>
    <sheetView workbookViewId="0">
      <selection activeCell="F6" sqref="F6"/>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130" t="s">
        <v>0</v>
      </c>
      <c r="B1" s="130"/>
      <c r="C1" s="130"/>
      <c r="D1" s="130"/>
      <c r="E1" s="130"/>
      <c r="F1" s="130"/>
      <c r="G1" s="130"/>
      <c r="H1" s="130"/>
      <c r="I1" s="130"/>
      <c r="J1" s="43"/>
      <c r="K1" s="43"/>
      <c r="L1" s="43"/>
    </row>
    <row r="2" spans="1:12" ht="18.75">
      <c r="A2" s="130" t="s">
        <v>1</v>
      </c>
      <c r="B2" s="130"/>
      <c r="C2" s="130"/>
      <c r="D2" s="130"/>
      <c r="E2" s="130"/>
      <c r="F2" s="130"/>
      <c r="G2" s="130"/>
      <c r="H2" s="130"/>
      <c r="I2" s="130"/>
      <c r="J2" s="23"/>
      <c r="K2" s="23"/>
      <c r="L2" s="23"/>
    </row>
    <row r="3" spans="1:12" ht="29.25" customHeight="1">
      <c r="A3" s="126" t="s">
        <v>239</v>
      </c>
      <c r="B3" s="131"/>
      <c r="C3" s="131"/>
      <c r="D3" s="131"/>
      <c r="E3" s="131"/>
      <c r="F3" s="131"/>
      <c r="G3" s="131"/>
      <c r="H3" s="131"/>
      <c r="I3" s="131"/>
      <c r="J3" s="44"/>
      <c r="K3" s="44"/>
    </row>
    <row r="4" spans="1:12">
      <c r="A4" s="45" t="s">
        <v>3</v>
      </c>
      <c r="B4" s="45" t="s">
        <v>4</v>
      </c>
      <c r="C4" s="46" t="s">
        <v>5</v>
      </c>
      <c r="D4" s="46"/>
      <c r="E4" s="46"/>
      <c r="F4" s="46" t="s">
        <v>5</v>
      </c>
      <c r="G4" s="46" t="s">
        <v>68</v>
      </c>
      <c r="H4" s="46" t="s">
        <v>69</v>
      </c>
      <c r="I4" s="46" t="s">
        <v>70</v>
      </c>
    </row>
    <row r="5" spans="1:12" ht="25.5">
      <c r="A5" s="8">
        <v>1</v>
      </c>
      <c r="B5" s="8" t="s">
        <v>96</v>
      </c>
      <c r="C5" s="8">
        <v>1</v>
      </c>
      <c r="D5" s="8">
        <v>50</v>
      </c>
      <c r="E5" s="8">
        <v>90</v>
      </c>
      <c r="F5" s="8">
        <v>2</v>
      </c>
      <c r="G5" s="8" t="s">
        <v>10</v>
      </c>
      <c r="H5" s="8">
        <v>243.77</v>
      </c>
      <c r="I5" s="8">
        <f>H5*F5</f>
        <v>487.54</v>
      </c>
    </row>
    <row r="6" spans="1:12" ht="127.5">
      <c r="A6" s="8" t="s">
        <v>46</v>
      </c>
      <c r="B6" s="8" t="s">
        <v>71</v>
      </c>
      <c r="C6" s="8">
        <v>8.49</v>
      </c>
      <c r="D6" s="8">
        <v>50</v>
      </c>
      <c r="E6" s="8">
        <v>90</v>
      </c>
      <c r="F6" s="8">
        <f t="shared" ref="F6:F15" si="0">C6/D6*E6</f>
        <v>15.282</v>
      </c>
      <c r="G6" s="8" t="s">
        <v>13</v>
      </c>
      <c r="H6" s="8">
        <v>112.53</v>
      </c>
      <c r="I6" s="8">
        <f t="shared" ref="I6:I15" si="1">H6*F6</f>
        <v>1719.68346</v>
      </c>
    </row>
    <row r="7" spans="1:12" ht="102">
      <c r="A7" s="6" t="s">
        <v>47</v>
      </c>
      <c r="B7" s="47" t="s">
        <v>15</v>
      </c>
      <c r="C7" s="8">
        <v>4.25</v>
      </c>
      <c r="D7" s="8">
        <v>50</v>
      </c>
      <c r="E7" s="8">
        <v>90</v>
      </c>
      <c r="F7" s="8">
        <f t="shared" si="0"/>
        <v>7.65</v>
      </c>
      <c r="G7" s="8" t="s">
        <v>13</v>
      </c>
      <c r="H7" s="8">
        <v>228.47</v>
      </c>
      <c r="I7" s="8">
        <f t="shared" si="1"/>
        <v>1747.7955000000002</v>
      </c>
    </row>
    <row r="8" spans="1:12" ht="76.5">
      <c r="A8" s="6" t="s">
        <v>72</v>
      </c>
      <c r="B8" s="19" t="s">
        <v>73</v>
      </c>
      <c r="C8" s="8">
        <v>7.08</v>
      </c>
      <c r="D8" s="8">
        <v>50</v>
      </c>
      <c r="E8" s="8">
        <v>90</v>
      </c>
      <c r="F8" s="8">
        <f t="shared" si="0"/>
        <v>12.744</v>
      </c>
      <c r="G8" s="8" t="s">
        <v>13</v>
      </c>
      <c r="H8" s="8">
        <v>1191.77</v>
      </c>
      <c r="I8" s="8">
        <f t="shared" si="1"/>
        <v>15187.916879999999</v>
      </c>
    </row>
    <row r="9" spans="1:12" ht="69.75" customHeight="1">
      <c r="A9" s="6" t="s">
        <v>74</v>
      </c>
      <c r="B9" s="19" t="s">
        <v>240</v>
      </c>
      <c r="C9" s="8">
        <v>8.5</v>
      </c>
      <c r="D9" s="8">
        <v>50</v>
      </c>
      <c r="E9" s="8">
        <v>90</v>
      </c>
      <c r="F9" s="8">
        <f t="shared" si="0"/>
        <v>15.3</v>
      </c>
      <c r="G9" s="8" t="s">
        <v>13</v>
      </c>
      <c r="H9" s="8">
        <v>6543.32</v>
      </c>
      <c r="I9" s="8">
        <f t="shared" si="1"/>
        <v>100112.796</v>
      </c>
    </row>
    <row r="10" spans="1:12">
      <c r="A10" s="6">
        <v>5</v>
      </c>
      <c r="B10" s="48" t="s">
        <v>78</v>
      </c>
      <c r="C10" s="8"/>
      <c r="D10" s="8">
        <v>50</v>
      </c>
      <c r="E10" s="8">
        <v>90</v>
      </c>
      <c r="F10" s="8"/>
      <c r="G10" s="8"/>
      <c r="H10" s="8"/>
      <c r="I10" s="8"/>
    </row>
    <row r="11" spans="1:12" ht="15.75">
      <c r="A11" s="6" t="s">
        <v>33</v>
      </c>
      <c r="B11" s="19" t="s">
        <v>133</v>
      </c>
      <c r="C11" s="8">
        <v>3.65</v>
      </c>
      <c r="D11" s="8">
        <v>50</v>
      </c>
      <c r="E11" s="8">
        <v>90</v>
      </c>
      <c r="F11" s="8">
        <f t="shared" si="0"/>
        <v>6.5699999999999994</v>
      </c>
      <c r="G11" s="8" t="s">
        <v>13</v>
      </c>
      <c r="H11" s="8">
        <v>788.13</v>
      </c>
      <c r="I11" s="8">
        <f t="shared" si="1"/>
        <v>5178.0140999999994</v>
      </c>
    </row>
    <row r="12" spans="1:12" ht="15.75">
      <c r="A12" s="6" t="s">
        <v>80</v>
      </c>
      <c r="B12" s="19" t="s">
        <v>241</v>
      </c>
      <c r="C12" s="8">
        <v>4.25</v>
      </c>
      <c r="D12" s="8">
        <v>50</v>
      </c>
      <c r="E12" s="8">
        <v>90</v>
      </c>
      <c r="F12" s="8">
        <f t="shared" si="0"/>
        <v>7.65</v>
      </c>
      <c r="G12" s="8" t="s">
        <v>13</v>
      </c>
      <c r="H12" s="8">
        <v>364.32</v>
      </c>
      <c r="I12" s="8">
        <f t="shared" si="1"/>
        <v>2787.0480000000002</v>
      </c>
    </row>
    <row r="13" spans="1:12" ht="15.75">
      <c r="A13" s="6" t="s">
        <v>35</v>
      </c>
      <c r="B13" s="19" t="s">
        <v>123</v>
      </c>
      <c r="C13" s="8">
        <v>7.08</v>
      </c>
      <c r="D13" s="8">
        <v>50</v>
      </c>
      <c r="E13" s="8">
        <v>90</v>
      </c>
      <c r="F13" s="8">
        <f t="shared" si="0"/>
        <v>12.744</v>
      </c>
      <c r="G13" s="8" t="s">
        <v>13</v>
      </c>
      <c r="H13" s="8">
        <v>756.83</v>
      </c>
      <c r="I13" s="8">
        <f t="shared" si="1"/>
        <v>9645.0415200000007</v>
      </c>
    </row>
    <row r="14" spans="1:12" ht="17.25" customHeight="1">
      <c r="A14" s="6" t="s">
        <v>37</v>
      </c>
      <c r="B14" s="19" t="s">
        <v>124</v>
      </c>
      <c r="C14" s="8">
        <v>7.3</v>
      </c>
      <c r="D14" s="8">
        <v>50</v>
      </c>
      <c r="E14" s="8">
        <v>90</v>
      </c>
      <c r="F14" s="8">
        <f t="shared" si="0"/>
        <v>13.139999999999999</v>
      </c>
      <c r="G14" s="8" t="s">
        <v>13</v>
      </c>
      <c r="H14" s="8">
        <v>482.26</v>
      </c>
      <c r="I14" s="8">
        <f t="shared" si="1"/>
        <v>6336.8963999999996</v>
      </c>
    </row>
    <row r="15" spans="1:12" ht="17.25" customHeight="1">
      <c r="A15" s="6" t="s">
        <v>141</v>
      </c>
      <c r="B15" s="19" t="s">
        <v>85</v>
      </c>
      <c r="C15" s="8">
        <v>8.49</v>
      </c>
      <c r="D15" s="8">
        <v>50</v>
      </c>
      <c r="E15" s="8">
        <v>90</v>
      </c>
      <c r="F15" s="8">
        <f t="shared" si="0"/>
        <v>15.282</v>
      </c>
      <c r="G15" s="8" t="s">
        <v>13</v>
      </c>
      <c r="H15" s="8">
        <v>167.7</v>
      </c>
      <c r="I15" s="8">
        <f t="shared" si="1"/>
        <v>2562.7913999999996</v>
      </c>
    </row>
    <row r="16" spans="1:12" s="52" customFormat="1" ht="23.25" customHeight="1">
      <c r="A16" s="49"/>
      <c r="B16" s="50"/>
      <c r="C16" s="132"/>
      <c r="D16" s="132"/>
      <c r="E16" s="132"/>
      <c r="F16" s="132"/>
      <c r="G16" s="132"/>
      <c r="H16" s="133"/>
      <c r="I16" s="51">
        <f>SUM(I5:I15)</f>
        <v>145765.52325999999</v>
      </c>
    </row>
    <row r="17" spans="1:9" s="52" customFormat="1" ht="23.25" customHeight="1">
      <c r="A17" s="53"/>
      <c r="B17" s="54"/>
      <c r="C17" s="55"/>
      <c r="D17" s="55"/>
      <c r="E17" s="55"/>
      <c r="F17" s="55"/>
      <c r="G17" s="55"/>
      <c r="H17" s="55"/>
      <c r="I17" s="56"/>
    </row>
    <row r="18" spans="1:9" ht="62.25" customHeight="1">
      <c r="B18" s="128" t="s">
        <v>86</v>
      </c>
      <c r="C18" s="128"/>
      <c r="D18" s="128"/>
      <c r="E18" s="128"/>
      <c r="F18" s="128"/>
      <c r="G18" s="128"/>
      <c r="H18" s="128"/>
      <c r="I18" s="128"/>
    </row>
    <row r="19" spans="1:9">
      <c r="H19" s="28"/>
    </row>
    <row r="22" spans="1:9" ht="15.75" customHeight="1"/>
  </sheetData>
  <mergeCells count="5">
    <mergeCell ref="A1:I1"/>
    <mergeCell ref="A2:I2"/>
    <mergeCell ref="A3:I3"/>
    <mergeCell ref="C16:H16"/>
    <mergeCell ref="B18:I18"/>
  </mergeCells>
  <pageMargins left="0.43" right="0.22"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H18"/>
  <sheetViews>
    <sheetView topLeftCell="A10" workbookViewId="0">
      <selection activeCell="D7" sqref="D7"/>
    </sheetView>
  </sheetViews>
  <sheetFormatPr defaultRowHeight="15"/>
  <cols>
    <col min="1" max="1" width="6.7109375" style="22" customWidth="1"/>
    <col min="2" max="2" width="42" style="27" customWidth="1"/>
    <col min="3" max="3" width="10.28515625" style="28" customWidth="1"/>
    <col min="4" max="4" width="9.42578125" style="28" customWidth="1"/>
    <col min="5" max="5" width="11.5703125" style="28" customWidth="1"/>
    <col min="6" max="6" width="12.140625" style="28" customWidth="1"/>
  </cols>
  <sheetData>
    <row r="1" spans="1:8" ht="18.75">
      <c r="A1" s="123" t="s">
        <v>0</v>
      </c>
      <c r="B1" s="123"/>
      <c r="C1" s="123"/>
      <c r="D1" s="123"/>
      <c r="E1" s="123"/>
      <c r="F1" s="123"/>
      <c r="G1" s="23"/>
      <c r="H1" s="23"/>
    </row>
    <row r="2" spans="1:8" ht="18.75">
      <c r="A2" s="123" t="s">
        <v>1</v>
      </c>
      <c r="B2" s="123"/>
      <c r="C2" s="123"/>
      <c r="D2" s="123"/>
      <c r="E2" s="123"/>
      <c r="F2" s="123"/>
      <c r="G2" s="23"/>
      <c r="H2" s="23"/>
    </row>
    <row r="3" spans="1:8" ht="36" customHeight="1">
      <c r="A3" s="126" t="s">
        <v>256</v>
      </c>
      <c r="B3" s="126"/>
      <c r="C3" s="126"/>
      <c r="D3" s="126"/>
      <c r="E3" s="126"/>
      <c r="F3" s="126"/>
      <c r="G3" s="24"/>
      <c r="H3" s="24"/>
    </row>
    <row r="4" spans="1:8" s="32" customFormat="1">
      <c r="A4" s="29" t="s">
        <v>3</v>
      </c>
      <c r="B4" s="30" t="s">
        <v>4</v>
      </c>
      <c r="C4" s="31" t="s">
        <v>5</v>
      </c>
      <c r="D4" s="31" t="s">
        <v>6</v>
      </c>
      <c r="E4" s="31" t="s">
        <v>7</v>
      </c>
      <c r="F4" s="31" t="s">
        <v>8</v>
      </c>
    </row>
    <row r="5" spans="1:8" ht="25.5">
      <c r="A5" s="1">
        <v>1</v>
      </c>
      <c r="B5" s="84" t="s">
        <v>9</v>
      </c>
      <c r="C5" s="4">
        <v>5</v>
      </c>
      <c r="D5" s="42" t="s">
        <v>10</v>
      </c>
      <c r="E5" s="42">
        <v>243.77</v>
      </c>
      <c r="F5" s="4">
        <f>C5*E5</f>
        <v>1218.8500000000001</v>
      </c>
    </row>
    <row r="6" spans="1:8" ht="103.5" customHeight="1">
      <c r="A6" s="6" t="s">
        <v>257</v>
      </c>
      <c r="B6" s="85" t="s">
        <v>12</v>
      </c>
      <c r="C6" s="4">
        <v>21.56</v>
      </c>
      <c r="D6" s="8" t="s">
        <v>13</v>
      </c>
      <c r="E6" s="8">
        <v>112.53</v>
      </c>
      <c r="F6" s="4">
        <f t="shared" ref="F6:F15" si="0">C6*E6</f>
        <v>2426.1468</v>
      </c>
    </row>
    <row r="7" spans="1:8" ht="90.75" customHeight="1">
      <c r="A7" s="9" t="s">
        <v>258</v>
      </c>
      <c r="B7" s="86" t="s">
        <v>15</v>
      </c>
      <c r="C7" s="12">
        <v>7.19</v>
      </c>
      <c r="D7" s="12" t="s">
        <v>16</v>
      </c>
      <c r="E7" s="12">
        <v>228.47</v>
      </c>
      <c r="F7" s="4">
        <f t="shared" si="0"/>
        <v>1642.6993</v>
      </c>
    </row>
    <row r="8" spans="1:8" ht="68.25" customHeight="1">
      <c r="A8" s="9" t="s">
        <v>57</v>
      </c>
      <c r="B8" s="87" t="s">
        <v>18</v>
      </c>
      <c r="C8" s="14">
        <v>12.07</v>
      </c>
      <c r="D8" s="14" t="s">
        <v>19</v>
      </c>
      <c r="E8" s="14">
        <v>1191.77</v>
      </c>
      <c r="F8" s="4">
        <f t="shared" si="0"/>
        <v>14384.6639</v>
      </c>
    </row>
    <row r="9" spans="1:8" ht="107.25" customHeight="1">
      <c r="A9" s="9" t="s">
        <v>259</v>
      </c>
      <c r="B9" s="86" t="s">
        <v>75</v>
      </c>
      <c r="C9" s="5">
        <v>14.37</v>
      </c>
      <c r="D9" s="12" t="s">
        <v>16</v>
      </c>
      <c r="E9" s="12">
        <v>6543.32</v>
      </c>
      <c r="F9" s="4">
        <f t="shared" si="0"/>
        <v>94027.508399999992</v>
      </c>
    </row>
    <row r="10" spans="1:8" s="26" customFormat="1" ht="15" customHeight="1">
      <c r="A10" s="16">
        <v>6</v>
      </c>
      <c r="B10" s="88" t="s">
        <v>32</v>
      </c>
      <c r="C10" s="18"/>
      <c r="D10" s="18"/>
      <c r="E10" s="18"/>
      <c r="F10" s="4">
        <f t="shared" si="0"/>
        <v>0</v>
      </c>
    </row>
    <row r="11" spans="1:8" s="26" customFormat="1" ht="15" customHeight="1">
      <c r="A11" s="6" t="s">
        <v>260</v>
      </c>
      <c r="B11" s="89" t="s">
        <v>34</v>
      </c>
      <c r="C11" s="4">
        <v>6.18</v>
      </c>
      <c r="D11" s="8" t="s">
        <v>13</v>
      </c>
      <c r="E11" s="4">
        <v>788.13</v>
      </c>
      <c r="F11" s="4">
        <f t="shared" si="0"/>
        <v>4870.6433999999999</v>
      </c>
    </row>
    <row r="12" spans="1:8" ht="15.75" customHeight="1">
      <c r="A12" s="6" t="s">
        <v>261</v>
      </c>
      <c r="B12" s="89" t="s">
        <v>262</v>
      </c>
      <c r="C12" s="4">
        <v>7.19</v>
      </c>
      <c r="D12" s="8" t="s">
        <v>13</v>
      </c>
      <c r="E12" s="8">
        <v>377.8</v>
      </c>
      <c r="F12" s="4">
        <f t="shared" si="0"/>
        <v>2716.3820000000001</v>
      </c>
    </row>
    <row r="13" spans="1:8" ht="15.75">
      <c r="A13" s="6" t="s">
        <v>263</v>
      </c>
      <c r="B13" s="89" t="s">
        <v>264</v>
      </c>
      <c r="C13" s="4">
        <v>12.36</v>
      </c>
      <c r="D13" s="8" t="s">
        <v>13</v>
      </c>
      <c r="E13" s="8">
        <v>482.26</v>
      </c>
      <c r="F13" s="4">
        <f t="shared" si="0"/>
        <v>5960.7335999999996</v>
      </c>
    </row>
    <row r="14" spans="1:8" ht="15.75">
      <c r="A14" s="6" t="s">
        <v>265</v>
      </c>
      <c r="B14" s="89" t="s">
        <v>266</v>
      </c>
      <c r="C14" s="4">
        <v>12.07</v>
      </c>
      <c r="D14" s="8" t="s">
        <v>13</v>
      </c>
      <c r="E14" s="8">
        <v>756.83</v>
      </c>
      <c r="F14" s="4">
        <f t="shared" si="0"/>
        <v>9134.9381000000012</v>
      </c>
    </row>
    <row r="15" spans="1:8" ht="15.75">
      <c r="A15" s="6" t="s">
        <v>267</v>
      </c>
      <c r="B15" s="89" t="s">
        <v>42</v>
      </c>
      <c r="C15" s="4">
        <v>21.56</v>
      </c>
      <c r="D15" s="8" t="s">
        <v>13</v>
      </c>
      <c r="E15" s="8">
        <v>167.71</v>
      </c>
      <c r="F15" s="4">
        <f t="shared" si="0"/>
        <v>3615.8276000000001</v>
      </c>
    </row>
    <row r="16" spans="1:8">
      <c r="A16" s="20"/>
      <c r="B16" s="134" t="s">
        <v>43</v>
      </c>
      <c r="C16" s="135"/>
      <c r="D16" s="135"/>
      <c r="E16" s="136"/>
      <c r="F16" s="4">
        <f>SUM(F5:F15)</f>
        <v>139998.39309999999</v>
      </c>
    </row>
    <row r="17" spans="1:6">
      <c r="A17" s="38"/>
      <c r="B17" s="39"/>
      <c r="C17" s="39"/>
      <c r="D17" s="39"/>
      <c r="E17" s="39"/>
      <c r="F17" s="90"/>
    </row>
    <row r="18" spans="1:6" ht="50.25" customHeight="1">
      <c r="B18" s="128" t="s">
        <v>44</v>
      </c>
      <c r="C18" s="128"/>
      <c r="D18" s="128"/>
      <c r="E18" s="128"/>
      <c r="F18" s="128"/>
    </row>
  </sheetData>
  <mergeCells count="5">
    <mergeCell ref="A1:F1"/>
    <mergeCell ref="A2:F2"/>
    <mergeCell ref="A3:F3"/>
    <mergeCell ref="B16:E16"/>
    <mergeCell ref="B18:F18"/>
  </mergeCells>
  <pageMargins left="0.37" right="0.15" top="0.68"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I17"/>
  <sheetViews>
    <sheetView workbookViewId="0">
      <selection activeCell="F12" sqref="F12"/>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30" t="s">
        <v>0</v>
      </c>
      <c r="B1" s="130"/>
      <c r="C1" s="130"/>
      <c r="D1" s="130"/>
      <c r="E1" s="130"/>
      <c r="F1" s="130"/>
      <c r="G1" s="43"/>
      <c r="H1" s="43"/>
      <c r="I1" s="43"/>
    </row>
    <row r="2" spans="1:9" ht="18.75">
      <c r="A2" s="130" t="s">
        <v>1</v>
      </c>
      <c r="B2" s="130"/>
      <c r="C2" s="130"/>
      <c r="D2" s="130"/>
      <c r="E2" s="130"/>
      <c r="F2" s="130"/>
      <c r="G2" s="23"/>
      <c r="H2" s="23"/>
      <c r="I2" s="23"/>
    </row>
    <row r="3" spans="1:9" ht="33.75" customHeight="1">
      <c r="A3" s="126" t="s">
        <v>250</v>
      </c>
      <c r="B3" s="131"/>
      <c r="C3" s="131"/>
      <c r="D3" s="131"/>
      <c r="E3" s="131"/>
      <c r="F3" s="131"/>
      <c r="G3" s="44"/>
      <c r="H3" s="44"/>
    </row>
    <row r="4" spans="1:9">
      <c r="A4" s="45" t="s">
        <v>3</v>
      </c>
      <c r="B4" s="45" t="s">
        <v>4</v>
      </c>
      <c r="C4" s="46" t="s">
        <v>5</v>
      </c>
      <c r="D4" s="46" t="s">
        <v>68</v>
      </c>
      <c r="E4" s="46" t="s">
        <v>69</v>
      </c>
      <c r="F4" s="46" t="s">
        <v>70</v>
      </c>
    </row>
    <row r="5" spans="1:9" ht="25.5">
      <c r="A5" s="1">
        <v>1</v>
      </c>
      <c r="B5" s="69" t="s">
        <v>96</v>
      </c>
      <c r="C5" s="4">
        <v>10</v>
      </c>
      <c r="D5" s="42" t="s">
        <v>10</v>
      </c>
      <c r="E5" s="42">
        <v>243.77</v>
      </c>
      <c r="F5" s="4">
        <f>E5*C5</f>
        <v>2437.7000000000003</v>
      </c>
    </row>
    <row r="6" spans="1:9" ht="114.75">
      <c r="A6" s="6" t="s">
        <v>148</v>
      </c>
      <c r="B6" s="19" t="s">
        <v>27</v>
      </c>
      <c r="C6" s="8">
        <v>7.09</v>
      </c>
      <c r="D6" s="8" t="s">
        <v>119</v>
      </c>
      <c r="E6" s="8">
        <v>6219.21</v>
      </c>
      <c r="F6" s="4">
        <f t="shared" ref="F6:F7" si="0">E6*C6</f>
        <v>44094.198899999996</v>
      </c>
    </row>
    <row r="7" spans="1:9" ht="102">
      <c r="A7" s="6" t="s">
        <v>251</v>
      </c>
      <c r="B7" s="19" t="s">
        <v>30</v>
      </c>
      <c r="C7" s="8">
        <v>0.81299999999999994</v>
      </c>
      <c r="D7" s="8" t="s">
        <v>31</v>
      </c>
      <c r="E7" s="8">
        <v>53433.91</v>
      </c>
      <c r="F7" s="4">
        <f t="shared" si="0"/>
        <v>43441.768830000001</v>
      </c>
    </row>
    <row r="8" spans="1:9">
      <c r="A8" s="6">
        <v>4</v>
      </c>
      <c r="B8" s="48" t="s">
        <v>78</v>
      </c>
      <c r="C8" s="8"/>
      <c r="D8" s="8"/>
      <c r="E8" s="8"/>
      <c r="F8" s="4"/>
    </row>
    <row r="9" spans="1:9" ht="15.75">
      <c r="A9" s="6" t="s">
        <v>33</v>
      </c>
      <c r="B9" s="19" t="s">
        <v>133</v>
      </c>
      <c r="C9" s="8">
        <v>3.1</v>
      </c>
      <c r="D9" s="8" t="s">
        <v>13</v>
      </c>
      <c r="E9" s="8">
        <v>788.13</v>
      </c>
      <c r="F9" s="4">
        <f t="shared" ref="F9:F10" si="1">E9*C9</f>
        <v>2443.203</v>
      </c>
    </row>
    <row r="10" spans="1:9" ht="17.25" customHeight="1">
      <c r="A10" s="6" t="s">
        <v>37</v>
      </c>
      <c r="B10" s="19" t="s">
        <v>134</v>
      </c>
      <c r="C10" s="8">
        <v>6.1</v>
      </c>
      <c r="D10" s="8" t="s">
        <v>13</v>
      </c>
      <c r="E10" s="8">
        <v>482.26</v>
      </c>
      <c r="F10" s="4">
        <f t="shared" si="1"/>
        <v>2941.7859999999996</v>
      </c>
    </row>
    <row r="11" spans="1:9" s="52" customFormat="1" ht="23.25" customHeight="1">
      <c r="A11" s="49"/>
      <c r="B11" s="50"/>
      <c r="C11" s="132"/>
      <c r="D11" s="132"/>
      <c r="E11" s="133"/>
      <c r="F11" s="51">
        <f>SUM(F5:F10)</f>
        <v>95358.656729999973</v>
      </c>
    </row>
    <row r="12" spans="1:9" s="52" customFormat="1" ht="23.25" customHeight="1">
      <c r="A12" s="53"/>
      <c r="B12" s="54"/>
      <c r="C12" s="55"/>
      <c r="D12" s="55"/>
      <c r="E12" s="55"/>
      <c r="F12" s="56"/>
    </row>
    <row r="13" spans="1:9" ht="62.25" customHeight="1">
      <c r="B13" s="128" t="s">
        <v>172</v>
      </c>
      <c r="C13" s="128"/>
      <c r="D13" s="128"/>
      <c r="E13" s="128"/>
      <c r="F13" s="128"/>
    </row>
    <row r="14" spans="1:9">
      <c r="E14" s="28"/>
    </row>
    <row r="17" ht="15.75" customHeight="1"/>
  </sheetData>
  <mergeCells count="5">
    <mergeCell ref="A1:F1"/>
    <mergeCell ref="A2:F2"/>
    <mergeCell ref="A3:F3"/>
    <mergeCell ref="C11:E11"/>
    <mergeCell ref="B13:F13"/>
  </mergeCells>
  <pageMargins left="0.49" right="0.22" top="0.99"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H22"/>
  <sheetViews>
    <sheetView topLeftCell="A10" workbookViewId="0">
      <selection activeCell="B21" sqref="B21"/>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8" ht="21">
      <c r="A1" s="130" t="s">
        <v>0</v>
      </c>
      <c r="B1" s="130"/>
      <c r="C1" s="130"/>
      <c r="D1" s="130"/>
      <c r="E1" s="130"/>
      <c r="F1" s="130"/>
      <c r="G1" s="43"/>
      <c r="H1" s="43"/>
    </row>
    <row r="2" spans="1:8" ht="18.75">
      <c r="A2" s="130" t="s">
        <v>1</v>
      </c>
      <c r="B2" s="130"/>
      <c r="C2" s="130"/>
      <c r="D2" s="130"/>
      <c r="E2" s="130"/>
      <c r="F2" s="130"/>
      <c r="G2" s="23"/>
      <c r="H2" s="23"/>
    </row>
    <row r="3" spans="1:8" ht="33" customHeight="1">
      <c r="A3" s="131" t="s">
        <v>67</v>
      </c>
      <c r="B3" s="131"/>
      <c r="C3" s="131"/>
      <c r="D3" s="131"/>
      <c r="E3" s="131"/>
      <c r="F3" s="131"/>
      <c r="G3" s="44"/>
    </row>
    <row r="4" spans="1:8">
      <c r="A4" s="45"/>
      <c r="B4" s="45" t="s">
        <v>4</v>
      </c>
      <c r="C4" s="46" t="s">
        <v>5</v>
      </c>
      <c r="D4" s="46" t="s">
        <v>68</v>
      </c>
      <c r="E4" s="46" t="s">
        <v>69</v>
      </c>
      <c r="F4" s="46" t="s">
        <v>70</v>
      </c>
    </row>
    <row r="5" spans="1:8" ht="127.5">
      <c r="A5" s="6" t="s">
        <v>46</v>
      </c>
      <c r="B5" s="19" t="s">
        <v>71</v>
      </c>
      <c r="C5" s="8">
        <v>4.0199999999999996</v>
      </c>
      <c r="D5" s="8" t="s">
        <v>13</v>
      </c>
      <c r="E5" s="8">
        <v>112.53</v>
      </c>
      <c r="F5" s="8">
        <f>E5*C5</f>
        <v>452.37059999999997</v>
      </c>
    </row>
    <row r="6" spans="1:8" ht="102">
      <c r="A6" s="6" t="s">
        <v>47</v>
      </c>
      <c r="B6" s="47" t="s">
        <v>15</v>
      </c>
      <c r="C6" s="4">
        <v>4.0199999999999996</v>
      </c>
      <c r="D6" s="8" t="s">
        <v>13</v>
      </c>
      <c r="E6" s="8">
        <v>228.47</v>
      </c>
      <c r="F6" s="8">
        <f>E6*C6</f>
        <v>918.44939999999986</v>
      </c>
    </row>
    <row r="7" spans="1:8" ht="76.5">
      <c r="A7" s="6" t="s">
        <v>72</v>
      </c>
      <c r="B7" s="19" t="s">
        <v>73</v>
      </c>
      <c r="C7" s="8">
        <v>6.76</v>
      </c>
      <c r="D7" s="8" t="s">
        <v>13</v>
      </c>
      <c r="E7" s="8">
        <v>1191.77</v>
      </c>
      <c r="F7" s="8">
        <f t="shared" ref="F7:F16" si="0">E7*C7</f>
        <v>8056.3651999999993</v>
      </c>
    </row>
    <row r="8" spans="1:8" ht="114" customHeight="1">
      <c r="A8" s="6" t="s">
        <v>74</v>
      </c>
      <c r="B8" s="19" t="s">
        <v>75</v>
      </c>
      <c r="C8" s="8">
        <v>18.09</v>
      </c>
      <c r="D8" s="8" t="s">
        <v>13</v>
      </c>
      <c r="E8" s="8">
        <v>6543.32</v>
      </c>
      <c r="F8" s="8">
        <f t="shared" si="0"/>
        <v>118368.65879999999</v>
      </c>
    </row>
    <row r="9" spans="1:8" ht="105.75" customHeight="1">
      <c r="A9" s="57" t="s">
        <v>76</v>
      </c>
      <c r="B9" s="19" t="s">
        <v>77</v>
      </c>
      <c r="C9" s="8">
        <v>2.0099999999999998</v>
      </c>
      <c r="D9" s="8" t="s">
        <v>28</v>
      </c>
      <c r="E9" s="8">
        <v>223.97</v>
      </c>
      <c r="F9" s="4">
        <f>E9*C9</f>
        <v>450.17969999999997</v>
      </c>
    </row>
    <row r="10" spans="1:8">
      <c r="A10" s="6">
        <v>6</v>
      </c>
      <c r="B10" s="48" t="s">
        <v>78</v>
      </c>
      <c r="C10" s="8"/>
      <c r="D10" s="8"/>
      <c r="E10" s="8"/>
      <c r="F10" s="8"/>
    </row>
    <row r="11" spans="1:8" ht="15.75">
      <c r="A11" s="6" t="s">
        <v>33</v>
      </c>
      <c r="B11" s="19" t="s">
        <v>79</v>
      </c>
      <c r="C11" s="8">
        <v>7.78</v>
      </c>
      <c r="D11" s="8" t="s">
        <v>13</v>
      </c>
      <c r="E11" s="8">
        <v>710.14</v>
      </c>
      <c r="F11" s="8">
        <f t="shared" si="0"/>
        <v>5524.8891999999996</v>
      </c>
    </row>
    <row r="12" spans="1:8" ht="15.75">
      <c r="A12" s="6" t="s">
        <v>80</v>
      </c>
      <c r="B12" s="19" t="s">
        <v>81</v>
      </c>
      <c r="C12" s="8">
        <v>4.0199999999999996</v>
      </c>
      <c r="D12" s="8" t="s">
        <v>13</v>
      </c>
      <c r="E12" s="8">
        <v>431.74</v>
      </c>
      <c r="F12" s="8">
        <f t="shared" si="0"/>
        <v>1735.5947999999999</v>
      </c>
    </row>
    <row r="13" spans="1:8" ht="15.75">
      <c r="A13" s="6" t="s">
        <v>35</v>
      </c>
      <c r="B13" s="19" t="s">
        <v>82</v>
      </c>
      <c r="C13" s="8">
        <v>6.76</v>
      </c>
      <c r="D13" s="8" t="s">
        <v>13</v>
      </c>
      <c r="E13" s="8">
        <v>664.32</v>
      </c>
      <c r="F13" s="8">
        <f t="shared" si="0"/>
        <v>4490.8032000000003</v>
      </c>
    </row>
    <row r="14" spans="1:8" ht="17.25" customHeight="1">
      <c r="A14" s="6" t="s">
        <v>37</v>
      </c>
      <c r="B14" s="19" t="s">
        <v>83</v>
      </c>
      <c r="C14" s="8">
        <v>15.56</v>
      </c>
      <c r="D14" s="8" t="s">
        <v>13</v>
      </c>
      <c r="E14" s="8">
        <v>391.28</v>
      </c>
      <c r="F14" s="8">
        <f t="shared" si="0"/>
        <v>6088.3167999999996</v>
      </c>
    </row>
    <row r="15" spans="1:8" ht="17.25" customHeight="1">
      <c r="A15" s="6" t="s">
        <v>39</v>
      </c>
      <c r="B15" s="19" t="s">
        <v>84</v>
      </c>
      <c r="C15" s="8">
        <v>2.0099999999999998</v>
      </c>
      <c r="D15" s="8" t="s">
        <v>13</v>
      </c>
      <c r="E15" s="8">
        <v>382.29</v>
      </c>
      <c r="F15" s="8">
        <f t="shared" si="0"/>
        <v>768.40289999999993</v>
      </c>
    </row>
    <row r="16" spans="1:8" ht="17.25" customHeight="1">
      <c r="A16" s="6" t="s">
        <v>41</v>
      </c>
      <c r="B16" s="19" t="s">
        <v>85</v>
      </c>
      <c r="C16" s="8">
        <v>4.0199999999999996</v>
      </c>
      <c r="D16" s="8" t="s">
        <v>13</v>
      </c>
      <c r="E16" s="8">
        <v>167.7</v>
      </c>
      <c r="F16" s="8">
        <f t="shared" si="0"/>
        <v>674.15399999999988</v>
      </c>
    </row>
    <row r="17" spans="1:6" s="52" customFormat="1" ht="23.25" customHeight="1">
      <c r="A17" s="49"/>
      <c r="B17" s="50"/>
      <c r="C17" s="132"/>
      <c r="D17" s="132"/>
      <c r="E17" s="133"/>
      <c r="F17" s="51">
        <f>SUM(F5:F16)</f>
        <v>147528.18459999995</v>
      </c>
    </row>
    <row r="18" spans="1:6" ht="62.25" customHeight="1">
      <c r="B18" s="128" t="s">
        <v>86</v>
      </c>
      <c r="C18" s="128"/>
      <c r="D18" s="128"/>
      <c r="E18" s="128"/>
      <c r="F18" s="128"/>
    </row>
    <row r="19" spans="1:6">
      <c r="E19" s="28"/>
    </row>
    <row r="22" spans="1:6" ht="15.75" customHeight="1"/>
  </sheetData>
  <mergeCells count="5">
    <mergeCell ref="A1:F1"/>
    <mergeCell ref="A2:F2"/>
    <mergeCell ref="A3:F3"/>
    <mergeCell ref="C17:E17"/>
    <mergeCell ref="B18:F18"/>
  </mergeCells>
  <pageMargins left="0.16" right="0.15" top="0.37" bottom="0.22" header="0.3" footer="0.1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Scheme No-01</vt:lpstr>
      <vt:lpstr>Scheme No-02</vt:lpstr>
      <vt:lpstr>Scheme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Sheet15</vt:lpstr>
      <vt:lpstr>Scheme NO-16</vt:lpstr>
      <vt:lpstr>Scheme No-17</vt:lpstr>
      <vt:lpstr>Scheme Bo-189</vt:lpstr>
      <vt:lpstr>Scheme NO-19</vt:lpstr>
      <vt:lpstr>Scheme No-20</vt:lpstr>
      <vt:lpstr>Scheme No-21</vt:lpstr>
      <vt:lpstr>Scheme NO-22</vt:lpstr>
      <vt:lpstr>Scheme No-23</vt:lpstr>
      <vt:lpstr>Scheme No-24</vt:lpstr>
      <vt:lpstr>Sheet25</vt:lpstr>
      <vt:lpstr>Scheme No-26</vt:lpstr>
      <vt:lpstr>Scheme No-27</vt:lpstr>
      <vt:lpstr>Scheme NO-28</vt:lpstr>
      <vt:lpstr>Scheme NO-29</vt:lpstr>
      <vt:lpstr>Scheme No-30</vt:lpstr>
      <vt:lpstr>Scheme NO-31</vt:lpstr>
      <vt:lpstr>Scheme NO-32</vt:lpstr>
      <vt:lpstr>Scheme No-33</vt:lpstr>
      <vt:lpstr>Scheme NO-34</vt:lpstr>
      <vt:lpstr>Scheme No-35</vt:lpstr>
      <vt:lpstr>SCheme NO-36</vt:lpstr>
      <vt:lpstr>Scheme No-37</vt:lpstr>
      <vt:lpstr>Sheet38</vt:lpstr>
      <vt:lpstr>Scheme NO-39</vt:lpstr>
      <vt:lpstr>cheme No-40</vt:lpstr>
      <vt:lpstr>Scheme No-41</vt:lpstr>
      <vt:lpstr>Scheme NO-42</vt:lpstr>
      <vt:lpstr>Scheme No-43</vt:lpstr>
      <vt:lpstr>Scheme NO-44</vt:lpstr>
      <vt:lpstr>SCheme No-45</vt:lpstr>
      <vt:lpstr>Scheme No-46</vt:lpstr>
      <vt:lpstr>Scheme NO-47</vt:lpstr>
      <vt:lpstr>Scheme No-48</vt:lpstr>
      <vt:lpstr>Sheet49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2017-11-03T09:43:48Z</cp:lastPrinted>
  <dcterms:created xsi:type="dcterms:W3CDTF">2017-11-03T05:08:21Z</dcterms:created>
  <dcterms:modified xsi:type="dcterms:W3CDTF">2017-11-03T09:53:13Z</dcterms:modified>
</cp:coreProperties>
</file>