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activeTab="7"/>
  </bookViews>
  <sheets>
    <sheet name="Sheet-01" sheetId="5" r:id="rId1"/>
    <sheet name="Shee-02" sheetId="7" r:id="rId2"/>
    <sheet name="Sheet-03" sheetId="6" r:id="rId3"/>
    <sheet name="Sheet-04" sheetId="2" r:id="rId4"/>
    <sheet name="Sheet-05" sheetId="3" r:id="rId5"/>
    <sheet name="Sheet-06" sheetId="8" r:id="rId6"/>
    <sheet name="Sheet-07" sheetId="4" r:id="rId7"/>
    <sheet name="sheet08" sheetId="1" r:id="rId8"/>
  </sheets>
  <calcPr calcId="124519"/>
</workbook>
</file>

<file path=xl/calcChain.xml><?xml version="1.0" encoding="utf-8"?>
<calcChain xmlns="http://schemas.openxmlformats.org/spreadsheetml/2006/main">
  <c r="E21" i="8"/>
  <c r="H21" s="1"/>
  <c r="E20"/>
  <c r="H20" s="1"/>
  <c r="E19"/>
  <c r="H19" s="1"/>
  <c r="E18"/>
  <c r="H18" s="1"/>
  <c r="E17"/>
  <c r="H17" s="1"/>
  <c r="E16"/>
  <c r="H16" s="1"/>
  <c r="E15"/>
  <c r="H15" s="1"/>
  <c r="E14"/>
  <c r="H14" s="1"/>
  <c r="E13"/>
  <c r="H13" s="1"/>
  <c r="E12"/>
  <c r="H12" s="1"/>
  <c r="E11"/>
  <c r="H11" s="1"/>
  <c r="E10"/>
  <c r="H10" s="1"/>
  <c r="E9"/>
  <c r="H9" s="1"/>
  <c r="E8"/>
  <c r="H8" s="1"/>
  <c r="E7"/>
  <c r="H7" s="1"/>
  <c r="E6"/>
  <c r="H6" s="1"/>
  <c r="E5"/>
  <c r="H5" s="1"/>
  <c r="H22" s="1"/>
  <c r="F19" i="7"/>
  <c r="F18"/>
  <c r="F17"/>
  <c r="F16"/>
  <c r="F15"/>
  <c r="F13"/>
  <c r="F12"/>
  <c r="F11"/>
  <c r="F10"/>
  <c r="F9"/>
  <c r="F8"/>
  <c r="F7"/>
  <c r="F6"/>
  <c r="F5"/>
  <c r="F20" s="1"/>
  <c r="F19" i="6"/>
  <c r="F18"/>
  <c r="F17"/>
  <c r="F16"/>
  <c r="F15"/>
  <c r="F13"/>
  <c r="F12"/>
  <c r="F11"/>
  <c r="F10"/>
  <c r="F9"/>
  <c r="F8"/>
  <c r="F7"/>
  <c r="F6"/>
  <c r="F5"/>
  <c r="F20" s="1"/>
  <c r="F19" i="5"/>
  <c r="F18"/>
  <c r="F17"/>
  <c r="F16"/>
  <c r="F15"/>
  <c r="F13"/>
  <c r="F12"/>
  <c r="F11"/>
  <c r="F10"/>
  <c r="F9"/>
  <c r="C8"/>
  <c r="F8" s="1"/>
  <c r="F7"/>
  <c r="F6"/>
  <c r="F5"/>
  <c r="F15" i="4"/>
  <c r="F14"/>
  <c r="F13"/>
  <c r="F12"/>
  <c r="F11"/>
  <c r="F9"/>
  <c r="F8"/>
  <c r="F7"/>
  <c r="F6"/>
  <c r="F5"/>
  <c r="F16" s="1"/>
  <c r="F30" i="3"/>
  <c r="F29"/>
  <c r="F28"/>
  <c r="F27"/>
  <c r="F26"/>
  <c r="F25"/>
  <c r="F24"/>
  <c r="F23"/>
  <c r="F22"/>
  <c r="F21"/>
  <c r="F20"/>
  <c r="F19"/>
  <c r="F18"/>
  <c r="F17"/>
  <c r="F16"/>
  <c r="F15"/>
  <c r="F14"/>
  <c r="F13"/>
  <c r="F12"/>
  <c r="F11"/>
  <c r="F10"/>
  <c r="F9"/>
  <c r="F8"/>
  <c r="F7"/>
  <c r="F6"/>
  <c r="F5"/>
  <c r="F31" s="1"/>
  <c r="F15" i="2"/>
  <c r="F14"/>
  <c r="F13"/>
  <c r="F12"/>
  <c r="F11"/>
  <c r="F9"/>
  <c r="F8"/>
  <c r="F7"/>
  <c r="F6"/>
  <c r="F5"/>
  <c r="F16" s="1"/>
  <c r="F29" i="1"/>
  <c r="F28"/>
  <c r="F27"/>
  <c r="F26"/>
  <c r="F25"/>
  <c r="F24"/>
  <c r="F22"/>
  <c r="F21"/>
  <c r="F20"/>
  <c r="F19"/>
  <c r="F18"/>
  <c r="F17"/>
  <c r="F16"/>
  <c r="F15"/>
  <c r="F14"/>
  <c r="F13"/>
  <c r="F12"/>
  <c r="F11"/>
  <c r="F10"/>
  <c r="F9"/>
  <c r="F8"/>
  <c r="F7"/>
  <c r="F6"/>
  <c r="F5"/>
  <c r="F30" s="1"/>
  <c r="F20" i="5" l="1"/>
</calcChain>
</file>

<file path=xl/sharedStrings.xml><?xml version="1.0" encoding="utf-8"?>
<sst xmlns="http://schemas.openxmlformats.org/spreadsheetml/2006/main" count="466" uniqueCount="167">
  <si>
    <t>RANCHI MUNICIPAL CORPORATION, RANCHI</t>
  </si>
  <si>
    <t xml:space="preserve">BILL OF QUANTITY </t>
  </si>
  <si>
    <t>Sl. No.</t>
  </si>
  <si>
    <t>Items of work</t>
  </si>
  <si>
    <t>Qnty.</t>
  </si>
  <si>
    <t>Unit</t>
  </si>
  <si>
    <t>Rate</t>
  </si>
  <si>
    <t>Amount</t>
  </si>
  <si>
    <t xml:space="preserve">Labour for cleaning the work site before and after work etc </t>
  </si>
  <si>
    <t>Each</t>
  </si>
  <si>
    <t xml:space="preserve">2
5.10.1
</t>
  </si>
  <si>
    <t>Dismantling pucca brick or lime work including stacking serviceable materials in countable stacks within 15M. Lead and disposal of unserviceable materials with all leads complete as per direction of E/I</t>
  </si>
  <si>
    <t>M3</t>
  </si>
  <si>
    <t>3
(J.R.C.D.3.8)</t>
  </si>
  <si>
    <t>Excavation in hard rock (blasting prohibited ) (excavation for roadway in hard rock (blasting prohibited ) with rock breakers including breaking rock, loading in tippers and disposal within all lifts and lead upto 1000 mtr, trimming bottom and side slopes in accordance with requirements of lines, grades and cross section.)</t>
  </si>
  <si>
    <t xml:space="preserve">   4
5.1.1 +5.1.2   BCD</t>
  </si>
  <si>
    <t>Earth Work Excavation for structure as per technical specification clause 305.1 including setting out ,construction of shoring and brading in foundation trenches complete as per drawing and Technical specification.</t>
  </si>
  <si>
    <t>5
5.1.1</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</si>
  <si>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</si>
  <si>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6
8.6.8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</si>
  <si>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</si>
  <si>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7
5.6.1
</t>
  </si>
  <si>
    <t>Providing designation 75A one brick flat soling joints filled with local sand including cost of watering taxes royalty all complete as per building specification and direction of E/I.</t>
  </si>
  <si>
    <t>M2</t>
  </si>
  <si>
    <t xml:space="preserve">8
5.3.1.2
</t>
  </si>
  <si>
    <t>Providing and laying in position cement concrete of specified grade excluding the cost of centering and shuttering with nominal mix of 1:2:4 all work up to plinth level.</t>
  </si>
  <si>
    <t xml:space="preserve">9
5.3.1.2
</t>
  </si>
  <si>
    <t>Providing designation 75A B/W in C.M (1:4) in……..do……do……..E/I.</t>
  </si>
  <si>
    <t xml:space="preserve">10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</si>
  <si>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</si>
  <si>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11
5.7.11
+
5.7.12
</t>
  </si>
  <si>
    <t>Providing 25 mm thick cement plaster (1:4) with clean Course sand of F.M 1.5 and 1.5mm cement punning including Screening curing with all leads and lifts of water, scoffing taxes as per royalty all complete as per specification and direction of E/I</t>
  </si>
  <si>
    <t>12
5.7.3</t>
  </si>
  <si>
    <t>Providing 12 mm thick cement plaster (1:6)…..do…..E/I.</t>
  </si>
  <si>
    <t>13
5.8.23</t>
  </si>
  <si>
    <t>Providing two coat of snowcem  of approved shade and make over old surface……do…..E/I.</t>
  </si>
  <si>
    <t xml:space="preserve">14
5.6.19
BCD
</t>
  </si>
  <si>
    <t>Providing and laying 25mm thick kotah stone tiles in risers of steps, skirting and pillars of approved size, texture and colour laid over 12mm thick cement mortar (1:3) and jointed with grey cement slurry mmmmixed eith pigment to match the shade of the slab including rubbing to granolithic finish with approved quality of carborandun stone including cost of curing taxes and royalty all complete as per building specification and direction of E/I.</t>
  </si>
  <si>
    <t>15
5.2.2</t>
  </si>
  <si>
    <t xml:space="preserve">Providing designation 75A brick work in C.M. (1:4) in  foundation and Plinth…..do….  </t>
  </si>
  <si>
    <t>16
5.6.22</t>
  </si>
  <si>
    <t>Providing and laying 25mm thick white makrana marble tiles in risers of steps, skirting and pillars of approved size, texture and colour laid over 12mm thick cement mortar (1:3) and jointed with grey cement slurry mmmmixed eith pigment to match the shade of the slab including rubbing to granolithic finish with approved quality of carborandun stone including cost of curing taxes and royalty all complete as per building specification and direction of E/I.</t>
  </si>
  <si>
    <t>17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</si>
  <si>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</si>
  <si>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18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</si>
  <si>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</si>
  <si>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</si>
  <si>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materials</t>
  </si>
  <si>
    <t>i</t>
  </si>
  <si>
    <t xml:space="preserve"> Sand with lead of 47 km</t>
  </si>
  <si>
    <t>ii</t>
  </si>
  <si>
    <t>Local Sand with lead of 16 km</t>
  </si>
  <si>
    <t>iii</t>
  </si>
  <si>
    <t>Stone Boulder with lead of 34 km</t>
  </si>
  <si>
    <t>iv</t>
  </si>
  <si>
    <t>Stone chips with lead of 20 km</t>
  </si>
  <si>
    <t>v</t>
  </si>
  <si>
    <t>Brick lead- 08km</t>
  </si>
  <si>
    <t>NOS</t>
  </si>
  <si>
    <t>vi</t>
  </si>
  <si>
    <t>Earth (lead 01 KM)</t>
  </si>
  <si>
    <t>TOTAL</t>
  </si>
  <si>
    <t xml:space="preserve">   1
5.1.1 +5.1.2   BCD</t>
  </si>
  <si>
    <t>2
5.1.1</t>
  </si>
  <si>
    <t>3
8.6.8</t>
  </si>
  <si>
    <t xml:space="preserve">4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</si>
  <si>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</si>
  <si>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5
5.2.34
</t>
  </si>
  <si>
    <t>1        5.10.1</t>
  </si>
  <si>
    <t>Dismantling pucca brick or lime including stacking serviceable material in countable stacks withnn 15M.lead and disposal of unserviceable material with all lead completed as per direction of E/I.</t>
  </si>
  <si>
    <t>m3</t>
  </si>
  <si>
    <t xml:space="preserve"> 2      5.10.3</t>
  </si>
  <si>
    <t>Dismantling of R.C.C lime work ……do….all complete.</t>
  </si>
  <si>
    <t>3
15.3         DSR</t>
  </si>
  <si>
    <t>Dimolishing R.C.C Work manually/By Mechaniacal Means including stacking of steel bars and disposal of unserviceable material within 50 mtrs lead as per Direction of E/I.</t>
  </si>
  <si>
    <t>4               15.5         DSR</t>
  </si>
  <si>
    <t>Extra for cutting Reinforcement bars Manually /by Mechaniacal Mean in R.C.C or R.B Work (Payment shall be made on C/S area of R.C.C/ R.B Work)as per Direction of E/I.</t>
  </si>
  <si>
    <t>Sqm</t>
  </si>
  <si>
    <t>5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</si>
  <si>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</si>
  <si>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6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</si>
  <si>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</si>
  <si>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7       5.6.1</t>
  </si>
  <si>
    <t>Providing designation 75 A one Brick flat soling…….do….. all complete job</t>
  </si>
  <si>
    <t>m2</t>
  </si>
  <si>
    <t>8.      5.3.2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</si>
  <si>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</si>
  <si>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9        D.S.R 10.28</t>
  </si>
  <si>
    <t>Providing and fixing stainless steel ( Grade 304) railing made of Hollow tubes,channels, plates etc., including welding, grinding, buffing, polishing and making steel nuts and bolts complete, i/c fixing the railing with necessary accessoriescurvature (wherever required) and fitting the same with necessary stainless &amp; stainless steel dash fasteners , stainless steel bolts etc., of required size, on approval of Engineer-in-charge, (for payment purpose only weight of stainless steel members shall be considered excluding fixing accessories such as nuts,bolts, fasteners etc.). 30 KG /M2</t>
  </si>
  <si>
    <t>Kg</t>
  </si>
  <si>
    <t>10   .5.5.12</t>
  </si>
  <si>
    <t>Supplying Fitting and fixing M.S.Grill made of 20X6 and M.S Flat or 16 mm Square Bar as Per approved design and drawing …..do.....all complete  as per …………..E/I.</t>
  </si>
  <si>
    <t>11    5.8.45</t>
  </si>
  <si>
    <t>Providing 2 coat of S E paint over steel surface all complete job</t>
  </si>
  <si>
    <t>12      5.2.3</t>
  </si>
  <si>
    <t>Providing 75 A Brick work in C M (1:6) in Foundation and plinth all omplete job</t>
  </si>
  <si>
    <t>13           5.3.11</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</si>
  <si>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</si>
  <si>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14            5.3.11</t>
  </si>
  <si>
    <t>15
5.5.4</t>
  </si>
  <si>
    <t xml:space="preserve">Providing tor steel reinforcement of 8mm.,10mm,12mmm&amp;16mmmdia. rods as per approved design and drawing excluding carriage of M.S. bars to work site , cutting, bending and binding with annealed wire with cost of wire, removal of rust placing the rods in position all complete as per building specification and direction of E/l. Taking 8mm TMT FE 500 ( only valid for  Tata (Tiscon) SAIL, JSPL, Electro Steels Ltd., Bokaro, &amp; Vizag (RINL)
8mm dia </t>
  </si>
  <si>
    <t xml:space="preserve">10mm dia </t>
  </si>
  <si>
    <t>16     5.7.6</t>
  </si>
  <si>
    <t>Providing 6mm thick cement plaster (1:4) in ceiling with clean coarse sand of F.M. 1.5  including   screening,   curing  with  all   leads  and   lifts  of water, scaffolding taxes and royalty all complete as per building specification and direction of E/l.</t>
  </si>
  <si>
    <t xml:space="preserve"> 17      DSR 13.26</t>
  </si>
  <si>
    <t>Providign and applying Plaster of Paris Putty of 2mm thickness over plastered surface to prepare the surface even and smooth complete.</t>
  </si>
  <si>
    <t>18
DSR   13.47</t>
  </si>
  <si>
    <t>Finishing walls with premium acrylic smooth exterior paint with sillicone additives of requited shade . New work : 2 or more coats applied @1.43 Ltr/10sqm over and including base coat of waterproofing cement paint applied @2.2 Kg/10 sqm</t>
  </si>
  <si>
    <t>19       .D.S.R 8.9.1.2</t>
  </si>
  <si>
    <t>Stone tile (polished) work for wall lining over 12 mm thick bed of cement mortar 1:3 (1 cement : 3 coarse sand) and cement slurry @ 3.3 kg/sqm including pointing in white cement complete 8mm thick Granite of any colour and shade</t>
  </si>
  <si>
    <t>Carriage of Materials</t>
  </si>
  <si>
    <t>(i)</t>
  </si>
  <si>
    <t>Sand  (Lead Upto 47 km)</t>
  </si>
  <si>
    <r>
      <t>M</t>
    </r>
    <r>
      <rPr>
        <vertAlign val="superscript"/>
        <sz val="10"/>
        <rFont val="Century"/>
        <family val="1"/>
      </rPr>
      <t>3</t>
    </r>
  </si>
  <si>
    <t>(ii)</t>
  </si>
  <si>
    <t>L. Sand (Lead Upto 16 Km)</t>
  </si>
  <si>
    <r>
      <t>M</t>
    </r>
    <r>
      <rPr>
        <vertAlign val="superscript"/>
        <sz val="10"/>
        <rFont val="Century"/>
        <family val="1"/>
      </rPr>
      <t>4</t>
    </r>
    <r>
      <rPr>
        <sz val="11"/>
        <color theme="1"/>
        <rFont val="Calibri"/>
        <family val="2"/>
        <scheme val="minor"/>
      </rPr>
      <t/>
    </r>
  </si>
  <si>
    <t>Stone Chips (Lead 20 KM)</t>
  </si>
  <si>
    <t>(iii)</t>
  </si>
  <si>
    <t>Earth (Lead 01 KM)</t>
  </si>
  <si>
    <t>(iv)</t>
  </si>
  <si>
    <t>Brick(1K+7P)</t>
  </si>
  <si>
    <t>nos in th</t>
  </si>
  <si>
    <t>5
5.3.17.1</t>
  </si>
  <si>
    <t xml:space="preserve">Centring and shuttering including strutting ,propping etc and removal of form from Foundations,footings,base of column etc </t>
  </si>
  <si>
    <t xml:space="preserve"> Sand with lead of 49 km</t>
  </si>
  <si>
    <t>Local Sand with lead of 14 km</t>
  </si>
  <si>
    <t>Stone Boulder with lead of 36 km</t>
  </si>
  <si>
    <t>Stone chips with lead of 22 km</t>
  </si>
  <si>
    <t>5
5.3.10</t>
  </si>
  <si>
    <t>Providing RCC-M200 with nominal mix of (1:1.5:3) in foundation and plinth with approved quality of stone --do--all   complete as per drawing and Technical specification. .</t>
  </si>
  <si>
    <t>6
5.3.11</t>
  </si>
  <si>
    <t xml:space="preserve">7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</si>
  <si>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</si>
  <si>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8
5.5.5 </t>
  </si>
  <si>
    <t>9
5.3.17.1</t>
  </si>
  <si>
    <t>Stone Dust lead 22 km</t>
  </si>
  <si>
    <t>Providing labour for cleaning of site as per specification and direction E/I.</t>
  </si>
  <si>
    <t>2
5.10.2</t>
  </si>
  <si>
    <t>Dismantling of PCC  work ……do….all complete.</t>
  </si>
  <si>
    <t>8
5.3.10</t>
  </si>
  <si>
    <t>9
5.3.11</t>
  </si>
  <si>
    <t>10
5.3.17.1</t>
  </si>
  <si>
    <t xml:space="preserve">12
5.5.5 </t>
  </si>
  <si>
    <t>Local Sand with lead of 13 km</t>
  </si>
  <si>
    <t xml:space="preserve">   2
5.1.1 +5.1.2   BCD</t>
  </si>
  <si>
    <t>3
5.1.1</t>
  </si>
  <si>
    <t>4
8.6.8</t>
  </si>
  <si>
    <t>6
5.3.10</t>
  </si>
  <si>
    <t>7
5.3.11</t>
  </si>
  <si>
    <t xml:space="preserve">9. 
5.5.4 </t>
  </si>
  <si>
    <t>1
5.10.2</t>
  </si>
  <si>
    <t xml:space="preserve">5
5.3.2.1
</t>
  </si>
  <si>
    <t xml:space="preserve">6
5.2.34
</t>
  </si>
  <si>
    <t xml:space="preserve">7
5.7.11
+
5.7.12
</t>
  </si>
  <si>
    <t>8
5.3.9.1</t>
  </si>
  <si>
    <t>Providing and laying in position specified grade of reinforced cement concrete, excluding the cost of centering, shuttering, finishing and reinfocement -All work up to plinth level. 1:12:3(1 cement: 1% coarse sand(zone-iii): 3 graded stone aggregate 20mm nominal size)</t>
  </si>
  <si>
    <t xml:space="preserve">10
5.5.4 </t>
  </si>
  <si>
    <t xml:space="preserve">11
5.5.5 </t>
  </si>
  <si>
    <t>Name of Work :- Construction of Drain and repair of chabutra at mosi bari under ward no.- 37 of R.M.C, Ranchi.</t>
  </si>
  <si>
    <t>Name of Work :- Construction of RCC Drain at Basukinagar from house of parmanand ji and radha devi to mandir under ward no.- 08 of R.M.C, Ranchi.</t>
  </si>
  <si>
    <t>Name of Work :- Construction of RCC Drain for Join to the old drain at lalpur chowk  under ward no.- 11 of R.M.C, Ranchi.</t>
  </si>
  <si>
    <t>Name of Work :- Construction of Drain from Dulal Chakraborty house to ratan kendra at five east jail road under ward no.- 18 of R.M.C, Ranchi.</t>
  </si>
  <si>
    <t>Name of Work :- Construction of Guard Wall at Harmu Housing Colony infront of Astha Hospital under ward no.- 25 of R.M.C, Ranchi.</t>
  </si>
  <si>
    <t>Name of Work :- BEAUTIFICATION OF KARTIK ORAON CHOWK AT HARMU BYE PASS ROAD UNDER WARD NO 26.</t>
  </si>
  <si>
    <t>Name of Work :-  Construction of  Drain and PCC road in Sukhdev Nagar, Sarna Sthal to Astu Distributers and Construction of PCC road in manoj agarwal to sukra oraon near choudhary nursing home under ward no.- 31</t>
  </si>
  <si>
    <t>Name of Work :-  Construction of PCC road and in Panchwati Nagar at house of Bajnath Jha to house of Mahavir Thakur under ward no.- 33 of R.M.C, Ranchi.</t>
  </si>
</sst>
</file>

<file path=xl/styles.xml><?xml version="1.0" encoding="utf-8"?>
<styleSheet xmlns="http://schemas.openxmlformats.org/spreadsheetml/2006/main">
  <fonts count="11">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name val="Arial"/>
      <family val="2"/>
    </font>
    <font>
      <b/>
      <sz val="10"/>
      <color theme="1"/>
      <name val="Arial"/>
      <family val="2"/>
    </font>
    <font>
      <b/>
      <sz val="10"/>
      <color theme="1"/>
      <name val="Century"/>
      <family val="1"/>
    </font>
    <font>
      <sz val="10"/>
      <color theme="1"/>
      <name val="Arial"/>
      <family val="2"/>
    </font>
    <font>
      <sz val="10"/>
      <name val="Century"/>
      <family val="1"/>
    </font>
    <font>
      <vertAlign val="superscript"/>
      <sz val="10"/>
      <name val="Century"/>
      <family val="1"/>
    </font>
    <font>
      <b/>
      <sz val="12"/>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33">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2" fontId="3" fillId="0" borderId="1"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2" fontId="1"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2" fontId="6" fillId="0" borderId="1" xfId="0" applyNumberFormat="1" applyFont="1" applyBorder="1" applyAlignment="1">
      <alignment horizontal="center" vertical="center" wrapText="1"/>
    </xf>
    <xf numFmtId="2" fontId="5" fillId="0" borderId="1" xfId="1" applyNumberFormat="1" applyFont="1" applyFill="1" applyBorder="1" applyAlignment="1">
      <alignment horizontal="center" vertical="center"/>
    </xf>
    <xf numFmtId="0" fontId="7" fillId="0" borderId="1" xfId="0" applyFont="1" applyBorder="1" applyAlignment="1">
      <alignment horizontal="center" vertical="center"/>
    </xf>
    <xf numFmtId="2" fontId="5" fillId="0" borderId="1" xfId="0" applyNumberFormat="1"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2" fontId="10"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2">
    <cellStyle name="Normal" xfId="0" builtinId="0"/>
    <cellStyle name="Normal 2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0"/>
  <sheetViews>
    <sheetView topLeftCell="A16" workbookViewId="0">
      <selection activeCell="F21" sqref="F21"/>
    </sheetView>
  </sheetViews>
  <sheetFormatPr defaultRowHeight="15"/>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6" ht="18.75">
      <c r="A1" s="28" t="s">
        <v>0</v>
      </c>
      <c r="B1" s="28"/>
      <c r="C1" s="28"/>
      <c r="D1" s="28"/>
      <c r="E1" s="28"/>
      <c r="F1" s="28"/>
    </row>
    <row r="2" spans="1:6" ht="18.75">
      <c r="A2" s="28" t="s">
        <v>1</v>
      </c>
      <c r="B2" s="28"/>
      <c r="C2" s="28"/>
      <c r="D2" s="28"/>
      <c r="E2" s="28"/>
      <c r="F2" s="28"/>
    </row>
    <row r="3" spans="1:6" ht="51.75" customHeight="1">
      <c r="A3" s="30" t="s">
        <v>160</v>
      </c>
      <c r="B3" s="31"/>
      <c r="C3" s="31"/>
      <c r="D3" s="31"/>
      <c r="E3" s="31"/>
      <c r="F3" s="32"/>
    </row>
    <row r="4" spans="1:6">
      <c r="A4" s="2" t="s">
        <v>2</v>
      </c>
      <c r="B4" s="2" t="s">
        <v>3</v>
      </c>
      <c r="C4" s="2" t="s">
        <v>4</v>
      </c>
      <c r="D4" s="2" t="s">
        <v>5</v>
      </c>
      <c r="E4" s="2" t="s">
        <v>6</v>
      </c>
      <c r="F4" s="2" t="s">
        <v>7</v>
      </c>
    </row>
    <row r="5" spans="1:6" ht="75">
      <c r="A5" s="5" t="s">
        <v>62</v>
      </c>
      <c r="B5" s="6" t="s">
        <v>16</v>
      </c>
      <c r="C5" s="7">
        <v>69.06</v>
      </c>
      <c r="D5" s="8" t="s">
        <v>12</v>
      </c>
      <c r="E5" s="7">
        <v>153.84</v>
      </c>
      <c r="F5" s="6">
        <f t="shared" ref="F5:F7" si="0">C5*E5</f>
        <v>10624.190400000001</v>
      </c>
    </row>
    <row r="6" spans="1:6" ht="105">
      <c r="A6" s="5" t="s">
        <v>63</v>
      </c>
      <c r="B6" s="6" t="s">
        <v>18</v>
      </c>
      <c r="C6" s="7">
        <v>6.25</v>
      </c>
      <c r="D6" s="8" t="s">
        <v>12</v>
      </c>
      <c r="E6" s="7">
        <v>415.58</v>
      </c>
      <c r="F6" s="6">
        <f t="shared" si="0"/>
        <v>2597.375</v>
      </c>
    </row>
    <row r="7" spans="1:6" ht="90">
      <c r="A7" s="5" t="s">
        <v>64</v>
      </c>
      <c r="B7" s="6" t="s">
        <v>20</v>
      </c>
      <c r="C7" s="7">
        <v>10.25</v>
      </c>
      <c r="D7" s="9" t="s">
        <v>12</v>
      </c>
      <c r="E7" s="7">
        <v>1336.28</v>
      </c>
      <c r="F7" s="6">
        <f t="shared" si="0"/>
        <v>13696.869999999999</v>
      </c>
    </row>
    <row r="8" spans="1:6" ht="150">
      <c r="A8" s="5" t="s">
        <v>65</v>
      </c>
      <c r="B8" s="6" t="s">
        <v>66</v>
      </c>
      <c r="C8" s="7">
        <f>13.1+18.4</f>
        <v>31.5</v>
      </c>
      <c r="D8" s="9" t="s">
        <v>12</v>
      </c>
      <c r="E8" s="7">
        <v>4858.76</v>
      </c>
      <c r="F8" s="6">
        <f>C8*E8</f>
        <v>153050.94</v>
      </c>
    </row>
    <row r="9" spans="1:6" ht="60">
      <c r="A9" s="5" t="s">
        <v>129</v>
      </c>
      <c r="B9" s="6" t="s">
        <v>130</v>
      </c>
      <c r="C9" s="7">
        <v>18.920000000000002</v>
      </c>
      <c r="D9" s="9" t="s">
        <v>12</v>
      </c>
      <c r="E9" s="7">
        <v>5891.97</v>
      </c>
      <c r="F9" s="6">
        <f t="shared" ref="F9:F13" si="1">C9*E9</f>
        <v>111476.07240000002</v>
      </c>
    </row>
    <row r="10" spans="1:6" ht="105">
      <c r="A10" s="5" t="s">
        <v>131</v>
      </c>
      <c r="B10" s="6" t="s">
        <v>43</v>
      </c>
      <c r="C10" s="7">
        <v>13.1</v>
      </c>
      <c r="D10" s="8" t="s">
        <v>12</v>
      </c>
      <c r="E10" s="7">
        <v>6092.63</v>
      </c>
      <c r="F10" s="6">
        <f t="shared" si="1"/>
        <v>79813.452999999994</v>
      </c>
    </row>
    <row r="11" spans="1:6" ht="120">
      <c r="A11" s="5" t="s">
        <v>132</v>
      </c>
      <c r="B11" s="10" t="s">
        <v>133</v>
      </c>
      <c r="C11" s="7">
        <v>1.79</v>
      </c>
      <c r="D11" s="5" t="s">
        <v>46</v>
      </c>
      <c r="E11" s="7">
        <v>79086.94</v>
      </c>
      <c r="F11" s="6">
        <f t="shared" si="1"/>
        <v>141565.6226</v>
      </c>
    </row>
    <row r="12" spans="1:6" ht="120">
      <c r="A12" s="5" t="s">
        <v>134</v>
      </c>
      <c r="B12" s="10" t="s">
        <v>45</v>
      </c>
      <c r="C12" s="7">
        <v>2.19</v>
      </c>
      <c r="D12" s="5" t="s">
        <v>46</v>
      </c>
      <c r="E12" s="7">
        <v>77259.94</v>
      </c>
      <c r="F12" s="6">
        <f t="shared" si="1"/>
        <v>169199.26860000001</v>
      </c>
    </row>
    <row r="13" spans="1:6" ht="45">
      <c r="A13" s="5" t="s">
        <v>135</v>
      </c>
      <c r="B13" s="10" t="s">
        <v>124</v>
      </c>
      <c r="C13" s="7">
        <v>278.60000000000002</v>
      </c>
      <c r="D13" s="5" t="s">
        <v>23</v>
      </c>
      <c r="E13" s="7">
        <v>184.61</v>
      </c>
      <c r="F13" s="6">
        <f t="shared" si="1"/>
        <v>51432.346000000005</v>
      </c>
    </row>
    <row r="14" spans="1:6">
      <c r="A14" s="9">
        <v>10</v>
      </c>
      <c r="B14" s="11" t="s">
        <v>47</v>
      </c>
      <c r="C14" s="12"/>
      <c r="D14" s="8"/>
      <c r="E14" s="12"/>
      <c r="F14" s="6"/>
    </row>
    <row r="15" spans="1:6">
      <c r="A15" s="9" t="s">
        <v>48</v>
      </c>
      <c r="B15" s="6" t="s">
        <v>125</v>
      </c>
      <c r="C15" s="6">
        <v>27.31</v>
      </c>
      <c r="D15" s="6" t="s">
        <v>12</v>
      </c>
      <c r="E15" s="6">
        <v>893.67</v>
      </c>
      <c r="F15" s="6">
        <f t="shared" ref="F15:F19" si="2">C15*E15</f>
        <v>24406.127699999997</v>
      </c>
    </row>
    <row r="16" spans="1:6">
      <c r="A16" s="9" t="s">
        <v>50</v>
      </c>
      <c r="B16" s="6" t="s">
        <v>136</v>
      </c>
      <c r="C16" s="6">
        <v>6.25</v>
      </c>
      <c r="D16" s="6" t="s">
        <v>12</v>
      </c>
      <c r="E16" s="6">
        <v>363.98</v>
      </c>
      <c r="F16" s="6">
        <f t="shared" si="2"/>
        <v>2274.875</v>
      </c>
    </row>
    <row r="17" spans="1:6">
      <c r="A17" s="9" t="s">
        <v>52</v>
      </c>
      <c r="B17" s="6" t="s">
        <v>127</v>
      </c>
      <c r="C17" s="6">
        <v>10.25</v>
      </c>
      <c r="D17" s="6" t="s">
        <v>12</v>
      </c>
      <c r="E17" s="6">
        <v>819.59</v>
      </c>
      <c r="F17" s="6">
        <f t="shared" si="2"/>
        <v>8400.7975000000006</v>
      </c>
    </row>
    <row r="18" spans="1:6">
      <c r="A18" s="9" t="s">
        <v>54</v>
      </c>
      <c r="B18" s="6" t="s">
        <v>128</v>
      </c>
      <c r="C18" s="6">
        <v>54.62</v>
      </c>
      <c r="D18" s="6" t="s">
        <v>12</v>
      </c>
      <c r="E18" s="6">
        <v>496.4</v>
      </c>
      <c r="F18" s="6">
        <f t="shared" si="2"/>
        <v>27113.367999999999</v>
      </c>
    </row>
    <row r="19" spans="1:6">
      <c r="A19" s="9" t="s">
        <v>56</v>
      </c>
      <c r="B19" s="6" t="s">
        <v>60</v>
      </c>
      <c r="C19" s="6">
        <v>69.06</v>
      </c>
      <c r="D19" s="6" t="s">
        <v>12</v>
      </c>
      <c r="E19" s="6">
        <v>177.1</v>
      </c>
      <c r="F19" s="6">
        <f t="shared" si="2"/>
        <v>12230.526</v>
      </c>
    </row>
    <row r="20" spans="1:6">
      <c r="A20" s="9"/>
      <c r="B20" s="11"/>
      <c r="C20" s="12"/>
      <c r="D20" s="8"/>
      <c r="E20" s="12" t="s">
        <v>61</v>
      </c>
      <c r="F20" s="7">
        <f>SUM(F5:F19)</f>
        <v>807881.83219999995</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0"/>
  <sheetViews>
    <sheetView topLeftCell="A13" workbookViewId="0">
      <selection activeCell="F20" sqref="F20"/>
    </sheetView>
  </sheetViews>
  <sheetFormatPr defaultRowHeight="15"/>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6" ht="18.75">
      <c r="A1" s="28" t="s">
        <v>0</v>
      </c>
      <c r="B1" s="28"/>
      <c r="C1" s="28"/>
      <c r="D1" s="28"/>
      <c r="E1" s="28"/>
      <c r="F1" s="28"/>
    </row>
    <row r="2" spans="1:6" ht="18.75">
      <c r="A2" s="28" t="s">
        <v>1</v>
      </c>
      <c r="B2" s="28"/>
      <c r="C2" s="28"/>
      <c r="D2" s="28"/>
      <c r="E2" s="28"/>
      <c r="F2" s="28"/>
    </row>
    <row r="3" spans="1:6" ht="48" customHeight="1">
      <c r="A3" s="29" t="s">
        <v>161</v>
      </c>
      <c r="B3" s="29"/>
      <c r="C3" s="29"/>
      <c r="D3" s="29"/>
      <c r="E3" s="29"/>
      <c r="F3" s="29"/>
    </row>
    <row r="4" spans="1:6">
      <c r="A4" s="2" t="s">
        <v>2</v>
      </c>
      <c r="B4" s="2" t="s">
        <v>3</v>
      </c>
      <c r="C4" s="2" t="s">
        <v>4</v>
      </c>
      <c r="D4" s="2" t="s">
        <v>5</v>
      </c>
      <c r="E4" s="2" t="s">
        <v>6</v>
      </c>
      <c r="F4" s="2" t="s">
        <v>7</v>
      </c>
    </row>
    <row r="5" spans="1:6" s="14" customFormat="1" ht="30">
      <c r="A5" s="5">
        <v>1</v>
      </c>
      <c r="B5" s="6" t="s">
        <v>137</v>
      </c>
      <c r="C5" s="6">
        <v>5</v>
      </c>
      <c r="D5" s="8" t="s">
        <v>9</v>
      </c>
      <c r="E5" s="6">
        <v>330.4</v>
      </c>
      <c r="F5" s="6">
        <f>C5*E5</f>
        <v>1652</v>
      </c>
    </row>
    <row r="6" spans="1:6" ht="75">
      <c r="A6" s="5" t="s">
        <v>145</v>
      </c>
      <c r="B6" s="6" t="s">
        <v>16</v>
      </c>
      <c r="C6" s="7">
        <v>19.329999999999998</v>
      </c>
      <c r="D6" s="8" t="s">
        <v>12</v>
      </c>
      <c r="E6" s="7">
        <v>153.84</v>
      </c>
      <c r="F6" s="6">
        <f t="shared" ref="F6:F13" si="0">C6*E6</f>
        <v>2973.7271999999998</v>
      </c>
    </row>
    <row r="7" spans="1:6" ht="105">
      <c r="A7" s="5" t="s">
        <v>146</v>
      </c>
      <c r="B7" s="6" t="s">
        <v>18</v>
      </c>
      <c r="C7" s="7">
        <v>1.39</v>
      </c>
      <c r="D7" s="8" t="s">
        <v>12</v>
      </c>
      <c r="E7" s="7">
        <v>415.58</v>
      </c>
      <c r="F7" s="6">
        <f t="shared" si="0"/>
        <v>577.6561999999999</v>
      </c>
    </row>
    <row r="8" spans="1:6" ht="90">
      <c r="A8" s="5" t="s">
        <v>147</v>
      </c>
      <c r="B8" s="6" t="s">
        <v>20</v>
      </c>
      <c r="C8" s="7">
        <v>2.3199999999999998</v>
      </c>
      <c r="D8" s="9" t="s">
        <v>12</v>
      </c>
      <c r="E8" s="7">
        <v>1336.28</v>
      </c>
      <c r="F8" s="6">
        <f t="shared" si="0"/>
        <v>3100.1695999999997</v>
      </c>
    </row>
    <row r="9" spans="1:6" ht="45">
      <c r="A9" s="5" t="s">
        <v>123</v>
      </c>
      <c r="B9" s="10" t="s">
        <v>124</v>
      </c>
      <c r="C9" s="7">
        <v>99.67</v>
      </c>
      <c r="D9" s="5" t="s">
        <v>23</v>
      </c>
      <c r="E9" s="7">
        <v>184.61</v>
      </c>
      <c r="F9" s="6">
        <f t="shared" si="0"/>
        <v>18400.078700000002</v>
      </c>
    </row>
    <row r="10" spans="1:6" ht="60">
      <c r="A10" s="5" t="s">
        <v>148</v>
      </c>
      <c r="B10" s="6" t="s">
        <v>130</v>
      </c>
      <c r="C10" s="7">
        <v>7.37</v>
      </c>
      <c r="D10" s="9" t="s">
        <v>12</v>
      </c>
      <c r="E10" s="7">
        <v>5891.97</v>
      </c>
      <c r="F10" s="6">
        <f t="shared" si="0"/>
        <v>43423.818900000006</v>
      </c>
    </row>
    <row r="11" spans="1:6" ht="105">
      <c r="A11" s="5" t="s">
        <v>149</v>
      </c>
      <c r="B11" s="6" t="s">
        <v>43</v>
      </c>
      <c r="C11" s="7">
        <v>2.77</v>
      </c>
      <c r="D11" s="8" t="s">
        <v>12</v>
      </c>
      <c r="E11" s="7">
        <v>6092.63</v>
      </c>
      <c r="F11" s="6">
        <f t="shared" si="0"/>
        <v>16876.5851</v>
      </c>
    </row>
    <row r="12" spans="1:6" ht="120">
      <c r="A12" s="5" t="s">
        <v>134</v>
      </c>
      <c r="B12" s="10" t="s">
        <v>45</v>
      </c>
      <c r="C12" s="7">
        <v>0.56000000000000005</v>
      </c>
      <c r="D12" s="5" t="s">
        <v>46</v>
      </c>
      <c r="E12" s="7">
        <v>77259.94</v>
      </c>
      <c r="F12" s="6">
        <f t="shared" si="0"/>
        <v>43265.566400000003</v>
      </c>
    </row>
    <row r="13" spans="1:6" ht="120">
      <c r="A13" s="5" t="s">
        <v>150</v>
      </c>
      <c r="B13" s="10" t="s">
        <v>133</v>
      </c>
      <c r="C13" s="7">
        <v>0.36</v>
      </c>
      <c r="D13" s="5" t="s">
        <v>46</v>
      </c>
      <c r="E13" s="7">
        <v>79086.94</v>
      </c>
      <c r="F13" s="6">
        <f t="shared" si="0"/>
        <v>28471.2984</v>
      </c>
    </row>
    <row r="14" spans="1:6">
      <c r="A14" s="9">
        <v>10</v>
      </c>
      <c r="B14" s="11" t="s">
        <v>47</v>
      </c>
      <c r="C14" s="12"/>
      <c r="D14" s="8"/>
      <c r="E14" s="12"/>
      <c r="F14" s="6"/>
    </row>
    <row r="15" spans="1:6">
      <c r="A15" s="9" t="s">
        <v>48</v>
      </c>
      <c r="B15" s="6" t="s">
        <v>125</v>
      </c>
      <c r="C15" s="6">
        <v>4.3600000000000003</v>
      </c>
      <c r="D15" s="6" t="s">
        <v>12</v>
      </c>
      <c r="E15" s="6">
        <v>893.67</v>
      </c>
      <c r="F15" s="6">
        <f t="shared" ref="F15:F19" si="1">C15*E15</f>
        <v>3896.4012000000002</v>
      </c>
    </row>
    <row r="16" spans="1:6">
      <c r="A16" s="9" t="s">
        <v>50</v>
      </c>
      <c r="B16" s="6" t="s">
        <v>126</v>
      </c>
      <c r="C16" s="6">
        <v>1.39</v>
      </c>
      <c r="D16" s="6" t="s">
        <v>12</v>
      </c>
      <c r="E16" s="6">
        <v>378.69</v>
      </c>
      <c r="F16" s="6">
        <f t="shared" si="1"/>
        <v>526.37909999999999</v>
      </c>
    </row>
    <row r="17" spans="1:6">
      <c r="A17" s="9" t="s">
        <v>52</v>
      </c>
      <c r="B17" s="6" t="s">
        <v>127</v>
      </c>
      <c r="C17" s="6">
        <v>2.3199999999999998</v>
      </c>
      <c r="D17" s="6" t="s">
        <v>12</v>
      </c>
      <c r="E17" s="6">
        <v>819.59</v>
      </c>
      <c r="F17" s="6">
        <f t="shared" si="1"/>
        <v>1901.4487999999999</v>
      </c>
    </row>
    <row r="18" spans="1:6">
      <c r="A18" s="9" t="s">
        <v>54</v>
      </c>
      <c r="B18" s="6" t="s">
        <v>128</v>
      </c>
      <c r="C18" s="6">
        <v>8.7200000000000006</v>
      </c>
      <c r="D18" s="6" t="s">
        <v>12</v>
      </c>
      <c r="E18" s="6">
        <v>496.97</v>
      </c>
      <c r="F18" s="6">
        <f t="shared" si="1"/>
        <v>4333.5784000000003</v>
      </c>
    </row>
    <row r="19" spans="1:6">
      <c r="A19" s="9" t="s">
        <v>56</v>
      </c>
      <c r="B19" s="6" t="s">
        <v>60</v>
      </c>
      <c r="C19" s="6">
        <v>19.329999999999998</v>
      </c>
      <c r="D19" s="6" t="s">
        <v>12</v>
      </c>
      <c r="E19" s="6">
        <v>177.1</v>
      </c>
      <c r="F19" s="6">
        <f t="shared" si="1"/>
        <v>3423.3429999999994</v>
      </c>
    </row>
    <row r="20" spans="1:6">
      <c r="A20" s="9"/>
      <c r="B20" s="11"/>
      <c r="C20" s="12"/>
      <c r="D20" s="8"/>
      <c r="E20" s="12" t="s">
        <v>61</v>
      </c>
      <c r="F20" s="7">
        <f>SUM(F5:F19)</f>
        <v>172822.05100000001</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0"/>
  <sheetViews>
    <sheetView topLeftCell="A13" workbookViewId="0">
      <selection activeCell="F20" sqref="F20"/>
    </sheetView>
  </sheetViews>
  <sheetFormatPr defaultRowHeight="15"/>
  <cols>
    <col min="1" max="1" width="9.140625" style="13"/>
    <col min="2" max="2" width="42.85546875" style="14" customWidth="1"/>
    <col min="3" max="3" width="9.140625" style="1"/>
    <col min="4" max="4" width="9.140625" style="15"/>
    <col min="5" max="5" width="9.7109375" style="1" bestFit="1" customWidth="1"/>
    <col min="6" max="6" width="16.42578125" style="16" customWidth="1"/>
    <col min="7" max="16384" width="9.140625" style="1"/>
  </cols>
  <sheetData>
    <row r="1" spans="1:6" ht="18.75">
      <c r="A1" s="28" t="s">
        <v>0</v>
      </c>
      <c r="B1" s="28"/>
      <c r="C1" s="28"/>
      <c r="D1" s="28"/>
      <c r="E1" s="28"/>
      <c r="F1" s="28"/>
    </row>
    <row r="2" spans="1:6" ht="18.75">
      <c r="A2" s="28" t="s">
        <v>1</v>
      </c>
      <c r="B2" s="28"/>
      <c r="C2" s="28"/>
      <c r="D2" s="28"/>
      <c r="E2" s="28"/>
      <c r="F2" s="28"/>
    </row>
    <row r="3" spans="1:6" ht="61.5" customHeight="1">
      <c r="A3" s="30" t="s">
        <v>162</v>
      </c>
      <c r="B3" s="31"/>
      <c r="C3" s="31"/>
      <c r="D3" s="31"/>
      <c r="E3" s="31"/>
      <c r="F3" s="32"/>
    </row>
    <row r="4" spans="1:6">
      <c r="A4" s="2" t="s">
        <v>2</v>
      </c>
      <c r="B4" s="2" t="s">
        <v>3</v>
      </c>
      <c r="C4" s="2" t="s">
        <v>4</v>
      </c>
      <c r="D4" s="2" t="s">
        <v>5</v>
      </c>
      <c r="E4" s="2" t="s">
        <v>6</v>
      </c>
      <c r="F4" s="2" t="s">
        <v>7</v>
      </c>
    </row>
    <row r="5" spans="1:6" s="14" customFormat="1" ht="30">
      <c r="A5" s="5">
        <v>1</v>
      </c>
      <c r="B5" s="6" t="s">
        <v>137</v>
      </c>
      <c r="C5" s="6">
        <v>15</v>
      </c>
      <c r="D5" s="8" t="s">
        <v>9</v>
      </c>
      <c r="E5" s="6">
        <v>330.4</v>
      </c>
      <c r="F5" s="6">
        <f>C5*E5</f>
        <v>4956</v>
      </c>
    </row>
    <row r="6" spans="1:6" ht="30">
      <c r="A6" s="6" t="s">
        <v>138</v>
      </c>
      <c r="B6" s="6" t="s">
        <v>139</v>
      </c>
      <c r="C6" s="6">
        <v>3.61</v>
      </c>
      <c r="D6" s="6" t="s">
        <v>70</v>
      </c>
      <c r="E6" s="6">
        <v>878.79</v>
      </c>
      <c r="F6" s="6">
        <f t="shared" ref="F6" si="0">+C6*E6</f>
        <v>3172.4318999999996</v>
      </c>
    </row>
    <row r="7" spans="1:6" ht="75">
      <c r="A7" s="5" t="s">
        <v>15</v>
      </c>
      <c r="B7" s="6" t="s">
        <v>16</v>
      </c>
      <c r="C7" s="7">
        <v>38.56</v>
      </c>
      <c r="D7" s="8" t="s">
        <v>12</v>
      </c>
      <c r="E7" s="7">
        <v>153.84</v>
      </c>
      <c r="F7" s="6">
        <f t="shared" ref="F7:F13" si="1">C7*E7</f>
        <v>5932.0704000000005</v>
      </c>
    </row>
    <row r="8" spans="1:6" ht="105">
      <c r="A8" s="5" t="s">
        <v>17</v>
      </c>
      <c r="B8" s="6" t="s">
        <v>18</v>
      </c>
      <c r="C8" s="7">
        <v>3.61</v>
      </c>
      <c r="D8" s="8" t="s">
        <v>12</v>
      </c>
      <c r="E8" s="7">
        <v>415.58</v>
      </c>
      <c r="F8" s="6">
        <f t="shared" si="1"/>
        <v>1500.2438</v>
      </c>
    </row>
    <row r="9" spans="1:6" ht="90">
      <c r="A9" s="5" t="s">
        <v>19</v>
      </c>
      <c r="B9" s="6" t="s">
        <v>20</v>
      </c>
      <c r="C9" s="7">
        <v>6.07</v>
      </c>
      <c r="D9" s="9" t="s">
        <v>12</v>
      </c>
      <c r="E9" s="7">
        <v>1336.28</v>
      </c>
      <c r="F9" s="6">
        <f t="shared" si="1"/>
        <v>8111.2196000000004</v>
      </c>
    </row>
    <row r="10" spans="1:6" ht="60">
      <c r="A10" s="5" t="s">
        <v>140</v>
      </c>
      <c r="B10" s="6" t="s">
        <v>130</v>
      </c>
      <c r="C10" s="7">
        <v>18.05</v>
      </c>
      <c r="D10" s="9" t="s">
        <v>12</v>
      </c>
      <c r="E10" s="7">
        <v>5891.97</v>
      </c>
      <c r="F10" s="6">
        <f t="shared" si="1"/>
        <v>106350.05850000001</v>
      </c>
    </row>
    <row r="11" spans="1:6" ht="105">
      <c r="A11" s="5" t="s">
        <v>141</v>
      </c>
      <c r="B11" s="6" t="s">
        <v>43</v>
      </c>
      <c r="C11" s="7">
        <v>7.22</v>
      </c>
      <c r="D11" s="8" t="s">
        <v>12</v>
      </c>
      <c r="E11" s="7">
        <v>6092.63</v>
      </c>
      <c r="F11" s="6">
        <f t="shared" si="1"/>
        <v>43988.7886</v>
      </c>
    </row>
    <row r="12" spans="1:6" ht="45">
      <c r="A12" s="5" t="s">
        <v>142</v>
      </c>
      <c r="B12" s="10" t="s">
        <v>124</v>
      </c>
      <c r="C12" s="7">
        <v>142.19</v>
      </c>
      <c r="D12" s="5" t="s">
        <v>23</v>
      </c>
      <c r="E12" s="7">
        <v>184.61</v>
      </c>
      <c r="F12" s="6">
        <f t="shared" si="1"/>
        <v>26249.695900000002</v>
      </c>
    </row>
    <row r="13" spans="1:6" ht="120">
      <c r="A13" s="5" t="s">
        <v>143</v>
      </c>
      <c r="B13" s="10" t="s">
        <v>45</v>
      </c>
      <c r="C13" s="7">
        <v>2.2000000000000002</v>
      </c>
      <c r="D13" s="5" t="s">
        <v>46</v>
      </c>
      <c r="E13" s="7">
        <v>77259.94</v>
      </c>
      <c r="F13" s="6">
        <f t="shared" si="1"/>
        <v>169971.86800000002</v>
      </c>
    </row>
    <row r="14" spans="1:6">
      <c r="A14" s="9">
        <v>13</v>
      </c>
      <c r="B14" s="11" t="s">
        <v>47</v>
      </c>
      <c r="C14" s="12"/>
      <c r="D14" s="8"/>
      <c r="E14" s="12"/>
      <c r="F14" s="6"/>
    </row>
    <row r="15" spans="1:6">
      <c r="A15" s="9" t="s">
        <v>48</v>
      </c>
      <c r="B15" s="6" t="s">
        <v>125</v>
      </c>
      <c r="C15" s="6">
        <v>11.23</v>
      </c>
      <c r="D15" s="6" t="s">
        <v>12</v>
      </c>
      <c r="E15" s="6">
        <v>893.67</v>
      </c>
      <c r="F15" s="6">
        <f t="shared" ref="F15:F19" si="2">C15*E15</f>
        <v>10035.9141</v>
      </c>
    </row>
    <row r="16" spans="1:6">
      <c r="A16" s="9" t="s">
        <v>50</v>
      </c>
      <c r="B16" s="6" t="s">
        <v>144</v>
      </c>
      <c r="C16" s="6">
        <v>3.61</v>
      </c>
      <c r="D16" s="6" t="s">
        <v>12</v>
      </c>
      <c r="E16" s="6">
        <v>363.98</v>
      </c>
      <c r="F16" s="6">
        <f t="shared" si="2"/>
        <v>1313.9678000000001</v>
      </c>
    </row>
    <row r="17" spans="1:6">
      <c r="A17" s="9" t="s">
        <v>52</v>
      </c>
      <c r="B17" s="6" t="s">
        <v>127</v>
      </c>
      <c r="C17" s="6">
        <v>6.07</v>
      </c>
      <c r="D17" s="6" t="s">
        <v>12</v>
      </c>
      <c r="E17" s="6">
        <v>819.59</v>
      </c>
      <c r="F17" s="6">
        <f t="shared" si="2"/>
        <v>4974.9113000000007</v>
      </c>
    </row>
    <row r="18" spans="1:6">
      <c r="A18" s="9" t="s">
        <v>54</v>
      </c>
      <c r="B18" s="6" t="s">
        <v>128</v>
      </c>
      <c r="C18" s="6">
        <v>22.46</v>
      </c>
      <c r="D18" s="6" t="s">
        <v>12</v>
      </c>
      <c r="E18" s="6">
        <v>496.97</v>
      </c>
      <c r="F18" s="6">
        <f t="shared" si="2"/>
        <v>11161.9462</v>
      </c>
    </row>
    <row r="19" spans="1:6">
      <c r="A19" s="9" t="s">
        <v>56</v>
      </c>
      <c r="B19" s="6" t="s">
        <v>60</v>
      </c>
      <c r="C19" s="6">
        <v>38.56</v>
      </c>
      <c r="D19" s="6" t="s">
        <v>12</v>
      </c>
      <c r="E19" s="6">
        <v>177.1</v>
      </c>
      <c r="F19" s="6">
        <f t="shared" si="2"/>
        <v>6828.9760000000006</v>
      </c>
    </row>
    <row r="20" spans="1:6">
      <c r="A20" s="9"/>
      <c r="B20" s="11"/>
      <c r="C20" s="12"/>
      <c r="D20" s="8"/>
      <c r="E20" s="12" t="s">
        <v>61</v>
      </c>
      <c r="F20" s="7">
        <f>SUM(F5:F19)</f>
        <v>404548.09210000001</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6" ht="18.75">
      <c r="A1" s="28" t="s">
        <v>0</v>
      </c>
      <c r="B1" s="28"/>
      <c r="C1" s="28"/>
      <c r="D1" s="28"/>
      <c r="E1" s="28"/>
      <c r="F1" s="28"/>
    </row>
    <row r="2" spans="1:6" ht="18.75">
      <c r="A2" s="28" t="s">
        <v>1</v>
      </c>
      <c r="B2" s="28"/>
      <c r="C2" s="28"/>
      <c r="D2" s="28"/>
      <c r="E2" s="28"/>
      <c r="F2" s="28"/>
    </row>
    <row r="3" spans="1:6" ht="59.25" customHeight="1">
      <c r="A3" s="30" t="s">
        <v>163</v>
      </c>
      <c r="B3" s="31"/>
      <c r="C3" s="31"/>
      <c r="D3" s="31"/>
      <c r="E3" s="31"/>
      <c r="F3" s="32"/>
    </row>
    <row r="4" spans="1:6">
      <c r="A4" s="2" t="s">
        <v>2</v>
      </c>
      <c r="B4" s="2" t="s">
        <v>3</v>
      </c>
      <c r="C4" s="2" t="s">
        <v>4</v>
      </c>
      <c r="D4" s="2" t="s">
        <v>5</v>
      </c>
      <c r="E4" s="2" t="s">
        <v>6</v>
      </c>
      <c r="F4" s="2" t="s">
        <v>7</v>
      </c>
    </row>
    <row r="5" spans="1:6" ht="75">
      <c r="A5" s="5" t="s">
        <v>62</v>
      </c>
      <c r="B5" s="6" t="s">
        <v>16</v>
      </c>
      <c r="C5" s="7">
        <v>81.56</v>
      </c>
      <c r="D5" s="8" t="s">
        <v>12</v>
      </c>
      <c r="E5" s="7">
        <v>153.84</v>
      </c>
      <c r="F5" s="6">
        <f t="shared" ref="F5:F15" si="0">C5*E5</f>
        <v>12547.190400000001</v>
      </c>
    </row>
    <row r="6" spans="1:6" ht="105">
      <c r="A6" s="5" t="s">
        <v>63</v>
      </c>
      <c r="B6" s="6" t="s">
        <v>18</v>
      </c>
      <c r="C6" s="7">
        <v>10.199999999999999</v>
      </c>
      <c r="D6" s="8" t="s">
        <v>12</v>
      </c>
      <c r="E6" s="7">
        <v>415.58</v>
      </c>
      <c r="F6" s="6">
        <f t="shared" si="0"/>
        <v>4238.9159999999993</v>
      </c>
    </row>
    <row r="7" spans="1:6" ht="90">
      <c r="A7" s="5" t="s">
        <v>64</v>
      </c>
      <c r="B7" s="6" t="s">
        <v>20</v>
      </c>
      <c r="C7" s="7">
        <v>8.5</v>
      </c>
      <c r="D7" s="9" t="s">
        <v>12</v>
      </c>
      <c r="E7" s="7">
        <v>1336.28</v>
      </c>
      <c r="F7" s="6">
        <f t="shared" si="0"/>
        <v>11358.38</v>
      </c>
    </row>
    <row r="8" spans="1:6" ht="150">
      <c r="A8" s="5" t="s">
        <v>65</v>
      </c>
      <c r="B8" s="6" t="s">
        <v>66</v>
      </c>
      <c r="C8" s="7">
        <v>11.05</v>
      </c>
      <c r="D8" s="9" t="s">
        <v>12</v>
      </c>
      <c r="E8" s="7">
        <v>4858.76</v>
      </c>
      <c r="F8" s="6">
        <f>C8*E8</f>
        <v>53689.298000000003</v>
      </c>
    </row>
    <row r="9" spans="1:6" ht="120">
      <c r="A9" s="5" t="s">
        <v>67</v>
      </c>
      <c r="B9" s="6" t="s">
        <v>29</v>
      </c>
      <c r="C9" s="7">
        <v>101.95</v>
      </c>
      <c r="D9" s="9" t="s">
        <v>12</v>
      </c>
      <c r="E9" s="7">
        <v>2874</v>
      </c>
      <c r="F9" s="6">
        <f t="shared" si="0"/>
        <v>293004.3</v>
      </c>
    </row>
    <row r="10" spans="1:6">
      <c r="A10" s="9">
        <v>6</v>
      </c>
      <c r="B10" s="11" t="s">
        <v>47</v>
      </c>
      <c r="C10" s="12"/>
      <c r="D10" s="8"/>
      <c r="E10" s="12"/>
      <c r="F10" s="6"/>
    </row>
    <row r="11" spans="1:6">
      <c r="A11" s="9" t="s">
        <v>48</v>
      </c>
      <c r="B11" s="6" t="s">
        <v>49</v>
      </c>
      <c r="C11" s="6">
        <v>10.199999999999999</v>
      </c>
      <c r="D11" s="6" t="s">
        <v>12</v>
      </c>
      <c r="E11" s="6">
        <v>864.24</v>
      </c>
      <c r="F11" s="6">
        <f t="shared" ref="F11" si="1">C11*E11</f>
        <v>8815.2479999999996</v>
      </c>
    </row>
    <row r="12" spans="1:6">
      <c r="A12" s="9" t="s">
        <v>50</v>
      </c>
      <c r="B12" s="6" t="s">
        <v>51</v>
      </c>
      <c r="C12" s="6">
        <v>45.75</v>
      </c>
      <c r="D12" s="6" t="s">
        <v>12</v>
      </c>
      <c r="E12" s="6">
        <v>408.12</v>
      </c>
      <c r="F12" s="6">
        <f t="shared" si="0"/>
        <v>18671.490000000002</v>
      </c>
    </row>
    <row r="13" spans="1:6">
      <c r="A13" s="9" t="s">
        <v>52</v>
      </c>
      <c r="B13" s="6" t="s">
        <v>53</v>
      </c>
      <c r="C13" s="6">
        <v>9.94</v>
      </c>
      <c r="D13" s="6" t="s">
        <v>12</v>
      </c>
      <c r="E13" s="6">
        <v>788.88</v>
      </c>
      <c r="F13" s="6">
        <f t="shared" si="0"/>
        <v>7841.4671999999991</v>
      </c>
    </row>
    <row r="14" spans="1:6">
      <c r="A14" s="9" t="s">
        <v>54</v>
      </c>
      <c r="B14" s="6" t="s">
        <v>55</v>
      </c>
      <c r="C14" s="6">
        <v>110.45</v>
      </c>
      <c r="D14" s="6" t="s">
        <v>12</v>
      </c>
      <c r="E14" s="6">
        <v>466.97</v>
      </c>
      <c r="F14" s="6">
        <f t="shared" si="0"/>
        <v>51576.836500000005</v>
      </c>
    </row>
    <row r="15" spans="1:6">
      <c r="A15" s="9" t="s">
        <v>56</v>
      </c>
      <c r="B15" s="6" t="s">
        <v>60</v>
      </c>
      <c r="C15" s="6">
        <v>81.56</v>
      </c>
      <c r="D15" s="6" t="s">
        <v>12</v>
      </c>
      <c r="E15" s="6">
        <v>177.1</v>
      </c>
      <c r="F15" s="6">
        <f t="shared" si="0"/>
        <v>14444.276</v>
      </c>
    </row>
    <row r="16" spans="1:6">
      <c r="A16" s="9"/>
      <c r="B16" s="11"/>
      <c r="C16" s="12"/>
      <c r="D16" s="8"/>
      <c r="E16" s="12" t="s">
        <v>61</v>
      </c>
      <c r="F16" s="7">
        <f>SUM(F5:F15)</f>
        <v>476187.40210000001</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1"/>
  <sheetViews>
    <sheetView topLeftCell="A10" workbookViewId="0">
      <selection activeCell="B7" sqref="B7"/>
    </sheetView>
  </sheetViews>
  <sheetFormatPr defaultRowHeight="15"/>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6" ht="18.75">
      <c r="A1" s="28" t="s">
        <v>0</v>
      </c>
      <c r="B1" s="28"/>
      <c r="C1" s="28"/>
      <c r="D1" s="28"/>
      <c r="E1" s="28"/>
      <c r="F1" s="28"/>
    </row>
    <row r="2" spans="1:6" ht="18.75">
      <c r="A2" s="28" t="s">
        <v>1</v>
      </c>
      <c r="B2" s="28"/>
      <c r="C2" s="28"/>
      <c r="D2" s="28"/>
      <c r="E2" s="28"/>
      <c r="F2" s="28"/>
    </row>
    <row r="3" spans="1:6" ht="63.75" customHeight="1">
      <c r="A3" s="30" t="s">
        <v>164</v>
      </c>
      <c r="B3" s="31"/>
      <c r="C3" s="31"/>
      <c r="D3" s="31"/>
      <c r="E3" s="31"/>
      <c r="F3" s="32"/>
    </row>
    <row r="4" spans="1:6">
      <c r="A4" s="2" t="s">
        <v>2</v>
      </c>
      <c r="B4" s="2" t="s">
        <v>3</v>
      </c>
      <c r="C4" s="2" t="s">
        <v>4</v>
      </c>
      <c r="D4" s="2" t="s">
        <v>5</v>
      </c>
      <c r="E4" s="2" t="s">
        <v>6</v>
      </c>
      <c r="F4" s="2" t="s">
        <v>7</v>
      </c>
    </row>
    <row r="5" spans="1:6" ht="75">
      <c r="A5" s="8" t="s">
        <v>68</v>
      </c>
      <c r="B5" s="8" t="s">
        <v>69</v>
      </c>
      <c r="C5" s="6">
        <v>1.42</v>
      </c>
      <c r="D5" s="17" t="s">
        <v>70</v>
      </c>
      <c r="E5" s="6">
        <v>497.98</v>
      </c>
      <c r="F5" s="8">
        <f>C5*E5</f>
        <v>707.13159999999993</v>
      </c>
    </row>
    <row r="6" spans="1:6" ht="30">
      <c r="A6" s="8" t="s">
        <v>71</v>
      </c>
      <c r="B6" s="8" t="s">
        <v>72</v>
      </c>
      <c r="C6" s="6">
        <v>0.39</v>
      </c>
      <c r="D6" s="18" t="s">
        <v>70</v>
      </c>
      <c r="E6" s="18">
        <v>1832.28</v>
      </c>
      <c r="F6" s="8">
        <f t="shared" ref="F6:F30" si="0">C6*E6</f>
        <v>714.58920000000001</v>
      </c>
    </row>
    <row r="7" spans="1:6" ht="75">
      <c r="A7" s="8" t="s">
        <v>73</v>
      </c>
      <c r="B7" s="8" t="s">
        <v>74</v>
      </c>
      <c r="C7" s="6">
        <v>0.39</v>
      </c>
      <c r="D7" s="18" t="s">
        <v>70</v>
      </c>
      <c r="E7" s="18">
        <v>2588.4899999999998</v>
      </c>
      <c r="F7" s="8">
        <f t="shared" si="0"/>
        <v>1009.5110999999999</v>
      </c>
    </row>
    <row r="8" spans="1:6" ht="60">
      <c r="A8" s="8" t="s">
        <v>75</v>
      </c>
      <c r="B8" s="8" t="s">
        <v>76</v>
      </c>
      <c r="C8" s="6">
        <v>2.56</v>
      </c>
      <c r="D8" s="18" t="s">
        <v>77</v>
      </c>
      <c r="E8" s="18">
        <v>837.25</v>
      </c>
      <c r="F8" s="8">
        <f t="shared" si="0"/>
        <v>2143.36</v>
      </c>
    </row>
    <row r="9" spans="1:6" ht="165">
      <c r="A9" s="8" t="s">
        <v>78</v>
      </c>
      <c r="B9" s="8" t="s">
        <v>79</v>
      </c>
      <c r="C9" s="6">
        <v>4.4400000000000004</v>
      </c>
      <c r="D9" s="19" t="s">
        <v>70</v>
      </c>
      <c r="E9" s="19">
        <v>153.84</v>
      </c>
      <c r="F9" s="8">
        <f t="shared" si="0"/>
        <v>683.04960000000005</v>
      </c>
    </row>
    <row r="10" spans="1:6" ht="105">
      <c r="A10" s="8" t="s">
        <v>80</v>
      </c>
      <c r="B10" s="8" t="s">
        <v>81</v>
      </c>
      <c r="C10" s="6">
        <v>1.03</v>
      </c>
      <c r="D10" s="19" t="s">
        <v>70</v>
      </c>
      <c r="E10" s="19">
        <v>415.58</v>
      </c>
      <c r="F10" s="8">
        <f t="shared" si="0"/>
        <v>428.04739999999998</v>
      </c>
    </row>
    <row r="11" spans="1:6" ht="30">
      <c r="A11" s="8" t="s">
        <v>82</v>
      </c>
      <c r="B11" s="8" t="s">
        <v>83</v>
      </c>
      <c r="C11" s="6">
        <v>6.18</v>
      </c>
      <c r="D11" s="19" t="s">
        <v>84</v>
      </c>
      <c r="E11" s="20">
        <v>329.83</v>
      </c>
      <c r="F11" s="8">
        <f t="shared" si="0"/>
        <v>2038.3493999999998</v>
      </c>
    </row>
    <row r="12" spans="1:6" ht="135">
      <c r="A12" s="8" t="s">
        <v>85</v>
      </c>
      <c r="B12" s="8" t="s">
        <v>86</v>
      </c>
      <c r="C12" s="6">
        <v>1.77</v>
      </c>
      <c r="D12" s="19" t="s">
        <v>70</v>
      </c>
      <c r="E12" s="21">
        <v>4492.3599999999997</v>
      </c>
      <c r="F12" s="8">
        <f t="shared" si="0"/>
        <v>7951.4771999999994</v>
      </c>
    </row>
    <row r="13" spans="1:6" ht="210">
      <c r="A13" s="8" t="s">
        <v>87</v>
      </c>
      <c r="B13" s="8" t="s">
        <v>88</v>
      </c>
      <c r="C13" s="6">
        <v>540</v>
      </c>
      <c r="D13" s="18" t="s">
        <v>89</v>
      </c>
      <c r="E13" s="22">
        <v>541.24</v>
      </c>
      <c r="F13" s="8">
        <f t="shared" si="0"/>
        <v>292269.59999999998</v>
      </c>
    </row>
    <row r="14" spans="1:6" ht="60">
      <c r="A14" s="8" t="s">
        <v>90</v>
      </c>
      <c r="B14" s="8" t="s">
        <v>91</v>
      </c>
      <c r="C14" s="6">
        <v>36.75</v>
      </c>
      <c r="D14" s="23" t="s">
        <v>89</v>
      </c>
      <c r="E14" s="12">
        <v>73.459999999999994</v>
      </c>
      <c r="F14" s="8">
        <f t="shared" si="0"/>
        <v>2699.6549999999997</v>
      </c>
    </row>
    <row r="15" spans="1:6" ht="30">
      <c r="A15" s="8" t="s">
        <v>92</v>
      </c>
      <c r="B15" s="8" t="s">
        <v>93</v>
      </c>
      <c r="C15" s="6">
        <v>4.29</v>
      </c>
      <c r="D15" s="23" t="s">
        <v>84</v>
      </c>
      <c r="E15" s="24">
        <v>84.85</v>
      </c>
      <c r="F15" s="8">
        <f t="shared" si="0"/>
        <v>364.00649999999996</v>
      </c>
    </row>
    <row r="16" spans="1:6" ht="30">
      <c r="A16" s="8" t="s">
        <v>94</v>
      </c>
      <c r="B16" s="8" t="s">
        <v>95</v>
      </c>
      <c r="C16" s="6">
        <v>0.42</v>
      </c>
      <c r="D16" s="23" t="s">
        <v>70</v>
      </c>
      <c r="E16" s="20">
        <v>5069.99</v>
      </c>
      <c r="F16" s="8">
        <f t="shared" si="0"/>
        <v>2129.3957999999998</v>
      </c>
    </row>
    <row r="17" spans="1:6" ht="120">
      <c r="A17" s="8" t="s">
        <v>96</v>
      </c>
      <c r="B17" s="8" t="s">
        <v>97</v>
      </c>
      <c r="C17" s="6">
        <v>1.37</v>
      </c>
      <c r="D17" s="17" t="s">
        <v>12</v>
      </c>
      <c r="E17" s="22">
        <v>6092.63</v>
      </c>
      <c r="F17" s="8">
        <f t="shared" si="0"/>
        <v>8346.9031000000014</v>
      </c>
    </row>
    <row r="18" spans="1:6" ht="120">
      <c r="A18" s="8" t="s">
        <v>98</v>
      </c>
      <c r="B18" s="8" t="s">
        <v>97</v>
      </c>
      <c r="C18" s="6">
        <v>1.3</v>
      </c>
      <c r="D18" s="17" t="s">
        <v>12</v>
      </c>
      <c r="E18" s="22">
        <v>6092.63</v>
      </c>
      <c r="F18" s="8">
        <f t="shared" si="0"/>
        <v>7920.4190000000008</v>
      </c>
    </row>
    <row r="19" spans="1:6" ht="180">
      <c r="A19" s="8" t="s">
        <v>99</v>
      </c>
      <c r="B19" s="8" t="s">
        <v>100</v>
      </c>
      <c r="C19" s="6">
        <v>0.12</v>
      </c>
      <c r="D19" s="17" t="s">
        <v>46</v>
      </c>
      <c r="E19" s="22">
        <v>79086.84</v>
      </c>
      <c r="F19" s="8">
        <f>C19*E19</f>
        <v>9490.4207999999999</v>
      </c>
    </row>
    <row r="20" spans="1:6">
      <c r="A20" s="8" t="s">
        <v>48</v>
      </c>
      <c r="B20" s="8" t="s">
        <v>101</v>
      </c>
      <c r="C20" s="6">
        <v>0.12</v>
      </c>
      <c r="D20" s="17" t="s">
        <v>46</v>
      </c>
      <c r="E20" s="22">
        <v>77259.94</v>
      </c>
      <c r="F20" s="8">
        <f t="shared" si="0"/>
        <v>9271.1928000000007</v>
      </c>
    </row>
    <row r="21" spans="1:6" ht="90">
      <c r="A21" s="8" t="s">
        <v>102</v>
      </c>
      <c r="B21" s="8" t="s">
        <v>103</v>
      </c>
      <c r="C21" s="6">
        <v>2.93</v>
      </c>
      <c r="D21" s="17" t="s">
        <v>23</v>
      </c>
      <c r="E21" s="22">
        <v>170.27</v>
      </c>
      <c r="F21" s="8">
        <f t="shared" si="0"/>
        <v>498.89110000000005</v>
      </c>
    </row>
    <row r="22" spans="1:6" ht="60">
      <c r="A22" s="8" t="s">
        <v>104</v>
      </c>
      <c r="B22" s="8" t="s">
        <v>105</v>
      </c>
      <c r="C22" s="6">
        <v>2.93</v>
      </c>
      <c r="D22" s="17" t="s">
        <v>23</v>
      </c>
      <c r="E22" s="17">
        <v>189.62</v>
      </c>
      <c r="F22" s="8">
        <f t="shared" si="0"/>
        <v>555.58660000000009</v>
      </c>
    </row>
    <row r="23" spans="1:6" ht="90">
      <c r="A23" s="8" t="s">
        <v>106</v>
      </c>
      <c r="B23" s="8" t="s">
        <v>107</v>
      </c>
      <c r="C23" s="6">
        <v>2.93</v>
      </c>
      <c r="D23" s="17" t="s">
        <v>23</v>
      </c>
      <c r="E23" s="22">
        <v>143.52000000000001</v>
      </c>
      <c r="F23" s="8">
        <f t="shared" si="0"/>
        <v>420.51360000000005</v>
      </c>
    </row>
    <row r="24" spans="1:6" ht="90">
      <c r="A24" s="8" t="s">
        <v>108</v>
      </c>
      <c r="B24" s="8" t="s">
        <v>109</v>
      </c>
      <c r="C24" s="6">
        <v>14.75</v>
      </c>
      <c r="D24" s="18" t="s">
        <v>23</v>
      </c>
      <c r="E24" s="18">
        <v>2745.31</v>
      </c>
      <c r="F24" s="8">
        <f t="shared" si="0"/>
        <v>40493.322500000002</v>
      </c>
    </row>
    <row r="25" spans="1:6">
      <c r="A25" s="8">
        <v>20</v>
      </c>
      <c r="B25" s="8" t="s">
        <v>110</v>
      </c>
      <c r="C25" s="6"/>
      <c r="D25" s="19"/>
      <c r="E25" s="19"/>
      <c r="F25" s="8">
        <f t="shared" si="0"/>
        <v>0</v>
      </c>
    </row>
    <row r="26" spans="1:6" ht="15.75">
      <c r="A26" s="8" t="s">
        <v>111</v>
      </c>
      <c r="B26" s="8" t="s">
        <v>112</v>
      </c>
      <c r="C26" s="6">
        <v>2.23</v>
      </c>
      <c r="D26" s="25" t="s">
        <v>113</v>
      </c>
      <c r="E26" s="12">
        <v>893.67</v>
      </c>
      <c r="F26" s="8">
        <f t="shared" si="0"/>
        <v>1992.8841</v>
      </c>
    </row>
    <row r="27" spans="1:6" ht="15.75">
      <c r="A27" s="8" t="s">
        <v>114</v>
      </c>
      <c r="B27" s="8" t="s">
        <v>115</v>
      </c>
      <c r="C27" s="6">
        <v>1.03</v>
      </c>
      <c r="D27" s="25" t="s">
        <v>116</v>
      </c>
      <c r="E27" s="12">
        <v>450.47</v>
      </c>
      <c r="F27" s="8">
        <f t="shared" si="0"/>
        <v>463.98410000000001</v>
      </c>
    </row>
    <row r="28" spans="1:6" ht="15.75">
      <c r="A28" s="8" t="s">
        <v>114</v>
      </c>
      <c r="B28" s="8" t="s">
        <v>117</v>
      </c>
      <c r="C28" s="6">
        <v>4.6100000000000003</v>
      </c>
      <c r="D28" s="25" t="s">
        <v>113</v>
      </c>
      <c r="E28" s="12">
        <v>496.97</v>
      </c>
      <c r="F28" s="8">
        <f t="shared" si="0"/>
        <v>2291.0317000000005</v>
      </c>
    </row>
    <row r="29" spans="1:6" ht="15.75">
      <c r="A29" s="8" t="s">
        <v>118</v>
      </c>
      <c r="B29" s="8" t="s">
        <v>119</v>
      </c>
      <c r="C29" s="6">
        <v>4.6100000000000003</v>
      </c>
      <c r="D29" s="25" t="s">
        <v>113</v>
      </c>
      <c r="E29" s="12">
        <v>177.1</v>
      </c>
      <c r="F29" s="8">
        <f t="shared" si="0"/>
        <v>816.43100000000004</v>
      </c>
    </row>
    <row r="30" spans="1:6">
      <c r="A30" s="8" t="s">
        <v>120</v>
      </c>
      <c r="B30" s="8" t="s">
        <v>121</v>
      </c>
      <c r="C30" s="6">
        <v>4.4400000000000004</v>
      </c>
      <c r="D30" s="26" t="s">
        <v>122</v>
      </c>
      <c r="E30" s="24">
        <v>776.14</v>
      </c>
      <c r="F30" s="8">
        <f t="shared" si="0"/>
        <v>3446.0616000000005</v>
      </c>
    </row>
    <row r="31" spans="1:6">
      <c r="A31" s="9"/>
      <c r="B31" s="11"/>
      <c r="C31" s="12"/>
      <c r="D31" s="8"/>
      <c r="E31" s="12" t="s">
        <v>61</v>
      </c>
      <c r="F31" s="7">
        <f>SUM(F5:F30)</f>
        <v>399145.81480000005</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22"/>
  <sheetViews>
    <sheetView topLeftCell="A19" workbookViewId="0">
      <selection activeCell="A3" sqref="A3:H3"/>
    </sheetView>
  </sheetViews>
  <sheetFormatPr defaultRowHeight="15"/>
  <cols>
    <col min="1" max="1" width="9.140625" style="13"/>
    <col min="2" max="2" width="45.28515625" style="14" customWidth="1"/>
    <col min="3" max="4" width="8.28515625" style="14" hidden="1" customWidth="1"/>
    <col min="5" max="5" width="8.28515625" style="1" customWidth="1"/>
    <col min="6" max="6" width="9.140625" style="15"/>
    <col min="7" max="7" width="9.7109375" style="1" bestFit="1" customWidth="1"/>
    <col min="8" max="8" width="16.42578125" style="16" customWidth="1"/>
    <col min="9" max="16384" width="9.140625" style="1"/>
  </cols>
  <sheetData>
    <row r="1" spans="1:8" ht="18.75">
      <c r="A1" s="28" t="s">
        <v>0</v>
      </c>
      <c r="B1" s="28"/>
      <c r="C1" s="28"/>
      <c r="D1" s="28"/>
      <c r="E1" s="28"/>
      <c r="F1" s="28"/>
      <c r="G1" s="28"/>
      <c r="H1" s="28"/>
    </row>
    <row r="2" spans="1:8" ht="18.75">
      <c r="A2" s="28" t="s">
        <v>1</v>
      </c>
      <c r="B2" s="28"/>
      <c r="C2" s="28"/>
      <c r="D2" s="28"/>
      <c r="E2" s="28"/>
      <c r="F2" s="28"/>
      <c r="G2" s="28"/>
      <c r="H2" s="28"/>
    </row>
    <row r="3" spans="1:8" ht="81.75" customHeight="1">
      <c r="A3" s="30" t="s">
        <v>165</v>
      </c>
      <c r="B3" s="31"/>
      <c r="C3" s="31"/>
      <c r="D3" s="31"/>
      <c r="E3" s="31"/>
      <c r="F3" s="31"/>
      <c r="G3" s="31"/>
      <c r="H3" s="32"/>
    </row>
    <row r="4" spans="1:8">
      <c r="A4" s="2" t="s">
        <v>2</v>
      </c>
      <c r="B4" s="2" t="s">
        <v>3</v>
      </c>
      <c r="C4" s="2"/>
      <c r="D4" s="2"/>
      <c r="E4" s="2" t="s">
        <v>4</v>
      </c>
      <c r="F4" s="2" t="s">
        <v>5</v>
      </c>
      <c r="G4" s="2" t="s">
        <v>6</v>
      </c>
      <c r="H4" s="2" t="s">
        <v>7</v>
      </c>
    </row>
    <row r="5" spans="1:8" ht="28.5">
      <c r="A5" s="3" t="s">
        <v>151</v>
      </c>
      <c r="B5" s="2" t="s">
        <v>139</v>
      </c>
      <c r="C5" s="2">
        <v>14.23</v>
      </c>
      <c r="D5" s="2">
        <v>0</v>
      </c>
      <c r="E5" s="2">
        <f>C5+D5</f>
        <v>14.23</v>
      </c>
      <c r="F5" s="2" t="s">
        <v>70</v>
      </c>
      <c r="G5" s="2">
        <v>878.79</v>
      </c>
      <c r="H5" s="4">
        <f>E5*G5</f>
        <v>12505.181699999999</v>
      </c>
    </row>
    <row r="6" spans="1:8" ht="75">
      <c r="A6" s="5" t="s">
        <v>145</v>
      </c>
      <c r="B6" s="6" t="s">
        <v>16</v>
      </c>
      <c r="C6" s="7">
        <v>68.88</v>
      </c>
      <c r="D6" s="6">
        <v>45.74</v>
      </c>
      <c r="E6" s="2">
        <f t="shared" ref="E6:E21" si="0">C6+D6</f>
        <v>114.62</v>
      </c>
      <c r="F6" s="8" t="s">
        <v>12</v>
      </c>
      <c r="G6" s="7">
        <v>153.84</v>
      </c>
      <c r="H6" s="4">
        <f t="shared" ref="H6:H21" si="1">E6*G6</f>
        <v>17633.140800000001</v>
      </c>
    </row>
    <row r="7" spans="1:8" ht="105">
      <c r="A7" s="5" t="s">
        <v>146</v>
      </c>
      <c r="B7" s="6" t="s">
        <v>18</v>
      </c>
      <c r="C7" s="7">
        <v>7.12</v>
      </c>
      <c r="D7" s="6">
        <v>11.43</v>
      </c>
      <c r="E7" s="2">
        <f t="shared" si="0"/>
        <v>18.55</v>
      </c>
      <c r="F7" s="8" t="s">
        <v>12</v>
      </c>
      <c r="G7" s="7">
        <v>415.58</v>
      </c>
      <c r="H7" s="4">
        <f t="shared" si="1"/>
        <v>7709.009</v>
      </c>
    </row>
    <row r="8" spans="1:8" ht="90">
      <c r="A8" s="5" t="s">
        <v>147</v>
      </c>
      <c r="B8" s="6" t="s">
        <v>20</v>
      </c>
      <c r="C8" s="7">
        <v>11.67</v>
      </c>
      <c r="D8" s="6">
        <v>19.21</v>
      </c>
      <c r="E8" s="2">
        <f t="shared" si="0"/>
        <v>30.880000000000003</v>
      </c>
      <c r="F8" s="9" t="s">
        <v>12</v>
      </c>
      <c r="G8" s="7">
        <v>1336.28</v>
      </c>
      <c r="H8" s="4">
        <f t="shared" si="1"/>
        <v>41264.326400000005</v>
      </c>
    </row>
    <row r="9" spans="1:8" ht="135">
      <c r="A9" s="5" t="s">
        <v>152</v>
      </c>
      <c r="B9" s="6" t="s">
        <v>66</v>
      </c>
      <c r="C9" s="7">
        <v>57.78</v>
      </c>
      <c r="D9" s="6">
        <v>22.87</v>
      </c>
      <c r="E9" s="2">
        <f t="shared" si="0"/>
        <v>80.650000000000006</v>
      </c>
      <c r="F9" s="9" t="s">
        <v>12</v>
      </c>
      <c r="G9" s="7">
        <v>4858.76</v>
      </c>
      <c r="H9" s="4">
        <f t="shared" si="1"/>
        <v>391858.99400000006</v>
      </c>
    </row>
    <row r="10" spans="1:8" ht="120">
      <c r="A10" s="5" t="s">
        <v>153</v>
      </c>
      <c r="B10" s="6" t="s">
        <v>29</v>
      </c>
      <c r="C10" s="7">
        <v>25.24</v>
      </c>
      <c r="D10" s="6">
        <v>0</v>
      </c>
      <c r="E10" s="2">
        <f t="shared" si="0"/>
        <v>25.24</v>
      </c>
      <c r="F10" s="9" t="s">
        <v>12</v>
      </c>
      <c r="G10" s="7">
        <v>2873.96</v>
      </c>
      <c r="H10" s="4">
        <f t="shared" si="1"/>
        <v>72538.75039999999</v>
      </c>
    </row>
    <row r="11" spans="1:8" ht="75">
      <c r="A11" s="5" t="s">
        <v>154</v>
      </c>
      <c r="B11" s="10" t="s">
        <v>31</v>
      </c>
      <c r="C11" s="7">
        <v>155.66999999999999</v>
      </c>
      <c r="D11" s="10">
        <v>0</v>
      </c>
      <c r="E11" s="2">
        <f t="shared" si="0"/>
        <v>155.66999999999999</v>
      </c>
      <c r="F11" s="5" t="s">
        <v>23</v>
      </c>
      <c r="G11" s="7">
        <v>293.85000000000002</v>
      </c>
      <c r="H11" s="4">
        <f t="shared" si="1"/>
        <v>45743.629500000003</v>
      </c>
    </row>
    <row r="12" spans="1:8" ht="90">
      <c r="A12" s="5" t="s">
        <v>155</v>
      </c>
      <c r="B12" s="6" t="s">
        <v>156</v>
      </c>
      <c r="C12" s="7">
        <v>9.49</v>
      </c>
      <c r="D12" s="6">
        <v>0</v>
      </c>
      <c r="E12" s="2">
        <f t="shared" si="0"/>
        <v>9.49</v>
      </c>
      <c r="F12" s="9" t="s">
        <v>12</v>
      </c>
      <c r="G12" s="7">
        <v>5094.3599999999997</v>
      </c>
      <c r="H12" s="4">
        <f t="shared" si="1"/>
        <v>48345.4764</v>
      </c>
    </row>
    <row r="13" spans="1:8" ht="45">
      <c r="A13" s="5" t="s">
        <v>135</v>
      </c>
      <c r="B13" s="10" t="s">
        <v>124</v>
      </c>
      <c r="C13" s="7">
        <v>62.27</v>
      </c>
      <c r="D13" s="10">
        <v>17.66</v>
      </c>
      <c r="E13" s="2">
        <f t="shared" si="0"/>
        <v>79.930000000000007</v>
      </c>
      <c r="F13" s="5" t="s">
        <v>23</v>
      </c>
      <c r="G13" s="7">
        <v>184.61</v>
      </c>
      <c r="H13" s="4">
        <f t="shared" si="1"/>
        <v>14755.877300000002</v>
      </c>
    </row>
    <row r="14" spans="1:8" ht="105">
      <c r="A14" s="5" t="s">
        <v>157</v>
      </c>
      <c r="B14" s="10" t="s">
        <v>133</v>
      </c>
      <c r="C14" s="7">
        <v>0.36899999999999999</v>
      </c>
      <c r="D14" s="10">
        <v>0</v>
      </c>
      <c r="E14" s="2">
        <f t="shared" si="0"/>
        <v>0.36899999999999999</v>
      </c>
      <c r="F14" s="5" t="s">
        <v>46</v>
      </c>
      <c r="G14" s="7">
        <v>79086.94</v>
      </c>
      <c r="H14" s="4">
        <f t="shared" si="1"/>
        <v>29183.080860000002</v>
      </c>
    </row>
    <row r="15" spans="1:8" ht="120">
      <c r="A15" s="5" t="s">
        <v>158</v>
      </c>
      <c r="B15" s="10" t="s">
        <v>45</v>
      </c>
      <c r="C15" s="7">
        <v>0.55300000000000005</v>
      </c>
      <c r="D15" s="10">
        <v>0</v>
      </c>
      <c r="E15" s="2">
        <f t="shared" si="0"/>
        <v>0.55300000000000005</v>
      </c>
      <c r="F15" s="5" t="s">
        <v>46</v>
      </c>
      <c r="G15" s="7">
        <v>77259.94</v>
      </c>
      <c r="H15" s="4">
        <f t="shared" si="1"/>
        <v>42724.746820000008</v>
      </c>
    </row>
    <row r="16" spans="1:8">
      <c r="A16" s="9">
        <v>12</v>
      </c>
      <c r="B16" s="11" t="s">
        <v>47</v>
      </c>
      <c r="C16" s="12"/>
      <c r="D16" s="11"/>
      <c r="E16" s="2">
        <f t="shared" si="0"/>
        <v>0</v>
      </c>
      <c r="F16" s="8"/>
      <c r="G16" s="12"/>
      <c r="H16" s="4">
        <f t="shared" si="1"/>
        <v>0</v>
      </c>
    </row>
    <row r="17" spans="1:8">
      <c r="A17" s="9" t="s">
        <v>48</v>
      </c>
      <c r="B17" s="6" t="s">
        <v>125</v>
      </c>
      <c r="C17" s="6">
        <v>44.91</v>
      </c>
      <c r="D17" s="6">
        <v>9.83</v>
      </c>
      <c r="E17" s="2">
        <f t="shared" si="0"/>
        <v>54.739999999999995</v>
      </c>
      <c r="F17" s="6" t="s">
        <v>12</v>
      </c>
      <c r="G17" s="6">
        <v>893.67</v>
      </c>
      <c r="H17" s="4">
        <f t="shared" si="1"/>
        <v>48919.49579999999</v>
      </c>
    </row>
    <row r="18" spans="1:8">
      <c r="A18" s="9" t="s">
        <v>50</v>
      </c>
      <c r="B18" s="6" t="s">
        <v>126</v>
      </c>
      <c r="C18" s="6">
        <v>7.12</v>
      </c>
      <c r="D18" s="6">
        <v>11.43</v>
      </c>
      <c r="E18" s="2">
        <f t="shared" si="0"/>
        <v>18.55</v>
      </c>
      <c r="F18" s="6" t="s">
        <v>12</v>
      </c>
      <c r="G18" s="6">
        <v>378.69</v>
      </c>
      <c r="H18" s="4">
        <f t="shared" si="1"/>
        <v>7024.6995000000006</v>
      </c>
    </row>
    <row r="19" spans="1:8">
      <c r="A19" s="9" t="s">
        <v>52</v>
      </c>
      <c r="B19" s="6" t="s">
        <v>127</v>
      </c>
      <c r="C19" s="6">
        <v>36.909999999999997</v>
      </c>
      <c r="D19" s="6">
        <v>19.21</v>
      </c>
      <c r="E19" s="2">
        <f t="shared" si="0"/>
        <v>56.12</v>
      </c>
      <c r="F19" s="6" t="s">
        <v>12</v>
      </c>
      <c r="G19" s="6">
        <v>819.59</v>
      </c>
      <c r="H19" s="4">
        <f t="shared" si="1"/>
        <v>45995.390800000001</v>
      </c>
    </row>
    <row r="20" spans="1:8">
      <c r="A20" s="9" t="s">
        <v>54</v>
      </c>
      <c r="B20" s="6" t="s">
        <v>128</v>
      </c>
      <c r="C20" s="6">
        <v>60.16</v>
      </c>
      <c r="D20" s="6">
        <v>19.670000000000002</v>
      </c>
      <c r="E20" s="2">
        <f t="shared" si="0"/>
        <v>79.83</v>
      </c>
      <c r="F20" s="6" t="s">
        <v>12</v>
      </c>
      <c r="G20" s="6">
        <v>496.97</v>
      </c>
      <c r="H20" s="4">
        <f t="shared" si="1"/>
        <v>39673.115100000003</v>
      </c>
    </row>
    <row r="21" spans="1:8">
      <c r="A21" s="9" t="s">
        <v>56</v>
      </c>
      <c r="B21" s="6" t="s">
        <v>60</v>
      </c>
      <c r="C21" s="6">
        <v>68.88</v>
      </c>
      <c r="D21" s="6">
        <v>45.74</v>
      </c>
      <c r="E21" s="2">
        <f t="shared" si="0"/>
        <v>114.62</v>
      </c>
      <c r="F21" s="6" t="s">
        <v>12</v>
      </c>
      <c r="G21" s="6">
        <v>177.1</v>
      </c>
      <c r="H21" s="4">
        <f t="shared" si="1"/>
        <v>20299.202000000001</v>
      </c>
    </row>
    <row r="22" spans="1:8" ht="15.75">
      <c r="A22" s="9"/>
      <c r="B22" s="11"/>
      <c r="C22" s="11"/>
      <c r="D22" s="11"/>
      <c r="E22" s="12"/>
      <c r="F22" s="8"/>
      <c r="G22" s="12" t="s">
        <v>61</v>
      </c>
      <c r="H22" s="27">
        <f>SUM(H5:H21)</f>
        <v>886174.11638000037</v>
      </c>
    </row>
  </sheetData>
  <mergeCells count="3">
    <mergeCell ref="A1:H1"/>
    <mergeCell ref="A2:H2"/>
    <mergeCell ref="A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16"/>
  <sheetViews>
    <sheetView topLeftCell="A10" workbookViewId="0">
      <selection activeCell="C6" sqref="C6"/>
    </sheetView>
  </sheetViews>
  <sheetFormatPr defaultRowHeight="15"/>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6" ht="18.75">
      <c r="A1" s="28" t="s">
        <v>0</v>
      </c>
      <c r="B1" s="28"/>
      <c r="C1" s="28"/>
      <c r="D1" s="28"/>
      <c r="E1" s="28"/>
      <c r="F1" s="28"/>
    </row>
    <row r="2" spans="1:6" ht="18.75">
      <c r="A2" s="28" t="s">
        <v>1</v>
      </c>
      <c r="B2" s="28"/>
      <c r="C2" s="28"/>
      <c r="D2" s="28"/>
      <c r="E2" s="28"/>
      <c r="F2" s="28"/>
    </row>
    <row r="3" spans="1:6" ht="63.75" customHeight="1">
      <c r="A3" s="29" t="s">
        <v>166</v>
      </c>
      <c r="B3" s="29"/>
      <c r="C3" s="29"/>
      <c r="D3" s="29"/>
      <c r="E3" s="29"/>
      <c r="F3" s="29"/>
    </row>
    <row r="4" spans="1:6">
      <c r="A4" s="2" t="s">
        <v>2</v>
      </c>
      <c r="B4" s="2" t="s">
        <v>3</v>
      </c>
      <c r="C4" s="2" t="s">
        <v>4</v>
      </c>
      <c r="D4" s="2" t="s">
        <v>5</v>
      </c>
      <c r="E4" s="2" t="s">
        <v>6</v>
      </c>
      <c r="F4" s="2" t="s">
        <v>7</v>
      </c>
    </row>
    <row r="5" spans="1:6" ht="75">
      <c r="A5" s="5" t="s">
        <v>62</v>
      </c>
      <c r="B5" s="6" t="s">
        <v>16</v>
      </c>
      <c r="C5" s="7">
        <v>32.909999999999997</v>
      </c>
      <c r="D5" s="8" t="s">
        <v>12</v>
      </c>
      <c r="E5" s="7">
        <v>153.84</v>
      </c>
      <c r="F5" s="6">
        <f t="shared" ref="F5:F9" si="0">C5*E5</f>
        <v>5062.8743999999997</v>
      </c>
    </row>
    <row r="6" spans="1:6" ht="105">
      <c r="A6" s="5" t="s">
        <v>63</v>
      </c>
      <c r="B6" s="6" t="s">
        <v>18</v>
      </c>
      <c r="C6" s="7">
        <v>9.91</v>
      </c>
      <c r="D6" s="8" t="s">
        <v>12</v>
      </c>
      <c r="E6" s="7">
        <v>415.58</v>
      </c>
      <c r="F6" s="6">
        <f t="shared" si="0"/>
        <v>4118.3977999999997</v>
      </c>
    </row>
    <row r="7" spans="1:6" ht="90">
      <c r="A7" s="5" t="s">
        <v>64</v>
      </c>
      <c r="B7" s="6" t="s">
        <v>20</v>
      </c>
      <c r="C7" s="7">
        <v>16.489999999999998</v>
      </c>
      <c r="D7" s="9" t="s">
        <v>12</v>
      </c>
      <c r="E7" s="7">
        <v>1336.28</v>
      </c>
      <c r="F7" s="6">
        <f t="shared" si="0"/>
        <v>22035.257199999996</v>
      </c>
    </row>
    <row r="8" spans="1:6" ht="150">
      <c r="A8" s="5" t="s">
        <v>65</v>
      </c>
      <c r="B8" s="6" t="s">
        <v>66</v>
      </c>
      <c r="C8" s="7">
        <v>19.82</v>
      </c>
      <c r="D8" s="9" t="s">
        <v>12</v>
      </c>
      <c r="E8" s="7">
        <v>4858.76</v>
      </c>
      <c r="F8" s="6">
        <f t="shared" si="0"/>
        <v>96300.623200000002</v>
      </c>
    </row>
    <row r="9" spans="1:6" ht="45">
      <c r="A9" s="5" t="s">
        <v>123</v>
      </c>
      <c r="B9" s="10" t="s">
        <v>124</v>
      </c>
      <c r="C9" s="7">
        <v>18.59</v>
      </c>
      <c r="D9" s="5" t="s">
        <v>23</v>
      </c>
      <c r="E9" s="7">
        <v>184.61</v>
      </c>
      <c r="F9" s="6">
        <f t="shared" si="0"/>
        <v>3431.8999000000003</v>
      </c>
    </row>
    <row r="10" spans="1:6">
      <c r="A10" s="9">
        <v>6</v>
      </c>
      <c r="B10" s="11" t="s">
        <v>47</v>
      </c>
      <c r="C10" s="12"/>
      <c r="D10" s="8"/>
      <c r="E10" s="12"/>
      <c r="F10" s="6"/>
    </row>
    <row r="11" spans="1:6">
      <c r="A11" s="9" t="s">
        <v>48</v>
      </c>
      <c r="B11" s="6" t="s">
        <v>125</v>
      </c>
      <c r="C11" s="6">
        <v>8.52</v>
      </c>
      <c r="D11" s="6" t="s">
        <v>12</v>
      </c>
      <c r="E11" s="6">
        <v>893.67</v>
      </c>
      <c r="F11" s="6">
        <f t="shared" ref="F11:F15" si="1">C11*E11</f>
        <v>7614.0683999999992</v>
      </c>
    </row>
    <row r="12" spans="1:6">
      <c r="A12" s="9" t="s">
        <v>50</v>
      </c>
      <c r="B12" s="6" t="s">
        <v>126</v>
      </c>
      <c r="C12" s="6">
        <v>9.91</v>
      </c>
      <c r="D12" s="6" t="s">
        <v>12</v>
      </c>
      <c r="E12" s="6">
        <v>378.69</v>
      </c>
      <c r="F12" s="6">
        <f t="shared" si="1"/>
        <v>3752.8179</v>
      </c>
    </row>
    <row r="13" spans="1:6">
      <c r="A13" s="9" t="s">
        <v>52</v>
      </c>
      <c r="B13" s="6" t="s">
        <v>127</v>
      </c>
      <c r="C13" s="6">
        <v>16.489999999999998</v>
      </c>
      <c r="D13" s="6" t="s">
        <v>12</v>
      </c>
      <c r="E13" s="6">
        <v>819.59</v>
      </c>
      <c r="F13" s="6">
        <f t="shared" si="1"/>
        <v>13515.0391</v>
      </c>
    </row>
    <row r="14" spans="1:6">
      <c r="A14" s="9" t="s">
        <v>54</v>
      </c>
      <c r="B14" s="6" t="s">
        <v>128</v>
      </c>
      <c r="C14" s="6">
        <v>17.05</v>
      </c>
      <c r="D14" s="6" t="s">
        <v>12</v>
      </c>
      <c r="E14" s="6">
        <v>469.4</v>
      </c>
      <c r="F14" s="6">
        <f t="shared" si="1"/>
        <v>8003.2699999999995</v>
      </c>
    </row>
    <row r="15" spans="1:6">
      <c r="A15" s="9" t="s">
        <v>56</v>
      </c>
      <c r="B15" s="6" t="s">
        <v>60</v>
      </c>
      <c r="C15" s="6">
        <v>32.909999999999997</v>
      </c>
      <c r="D15" s="6" t="s">
        <v>12</v>
      </c>
      <c r="E15" s="6">
        <v>177.1</v>
      </c>
      <c r="F15" s="6">
        <f t="shared" si="1"/>
        <v>5828.360999999999</v>
      </c>
    </row>
    <row r="16" spans="1:6">
      <c r="A16" s="9"/>
      <c r="B16" s="11"/>
      <c r="C16" s="12"/>
      <c r="D16" s="8"/>
      <c r="E16" s="12" t="s">
        <v>61</v>
      </c>
      <c r="F16" s="7">
        <f>SUM(F5:F15)</f>
        <v>169662.60889999999</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0"/>
  <sheetViews>
    <sheetView tabSelected="1" zoomScale="130" zoomScaleNormal="130" workbookViewId="0">
      <selection activeCell="A3" sqref="A3:F3"/>
    </sheetView>
  </sheetViews>
  <sheetFormatPr defaultRowHeight="15"/>
  <cols>
    <col min="1" max="1" width="9.140625" style="13"/>
    <col min="2" max="2" width="42.85546875" style="14" customWidth="1"/>
    <col min="3" max="3" width="12.28515625" style="1" bestFit="1" customWidth="1"/>
    <col min="4" max="4" width="9.140625" style="15"/>
    <col min="5" max="5" width="9.7109375" style="1" bestFit="1" customWidth="1"/>
    <col min="6" max="6" width="16.42578125" style="16" customWidth="1"/>
    <col min="7" max="16384" width="9.140625" style="1"/>
  </cols>
  <sheetData>
    <row r="1" spans="1:6" ht="18.75">
      <c r="A1" s="28" t="s">
        <v>0</v>
      </c>
      <c r="B1" s="28"/>
      <c r="C1" s="28"/>
      <c r="D1" s="28"/>
      <c r="E1" s="28"/>
      <c r="F1" s="28"/>
    </row>
    <row r="2" spans="1:6" ht="18.75">
      <c r="A2" s="28" t="s">
        <v>1</v>
      </c>
      <c r="B2" s="28"/>
      <c r="C2" s="28"/>
      <c r="D2" s="28"/>
      <c r="E2" s="28"/>
      <c r="F2" s="28"/>
    </row>
    <row r="3" spans="1:6" ht="48" customHeight="1">
      <c r="A3" s="30" t="s">
        <v>159</v>
      </c>
      <c r="B3" s="31"/>
      <c r="C3" s="31"/>
      <c r="D3" s="31"/>
      <c r="E3" s="31"/>
      <c r="F3" s="32"/>
    </row>
    <row r="4" spans="1:6">
      <c r="A4" s="2" t="s">
        <v>2</v>
      </c>
      <c r="B4" s="2" t="s">
        <v>3</v>
      </c>
      <c r="C4" s="2" t="s">
        <v>4</v>
      </c>
      <c r="D4" s="2" t="s">
        <v>5</v>
      </c>
      <c r="E4" s="2" t="s">
        <v>6</v>
      </c>
      <c r="F4" s="2" t="s">
        <v>7</v>
      </c>
    </row>
    <row r="5" spans="1:6" ht="28.5">
      <c r="A5" s="3">
        <v>1</v>
      </c>
      <c r="B5" s="2" t="s">
        <v>8</v>
      </c>
      <c r="C5" s="2">
        <v>5</v>
      </c>
      <c r="D5" s="2" t="s">
        <v>9</v>
      </c>
      <c r="E5" s="2">
        <v>345.26</v>
      </c>
      <c r="F5" s="2">
        <f>C5*E5</f>
        <v>1726.3</v>
      </c>
    </row>
    <row r="6" spans="1:6" ht="99.75">
      <c r="A6" s="3" t="s">
        <v>10</v>
      </c>
      <c r="B6" s="2" t="s">
        <v>11</v>
      </c>
      <c r="C6" s="2">
        <v>1.46</v>
      </c>
      <c r="D6" s="2" t="s">
        <v>12</v>
      </c>
      <c r="E6" s="2">
        <v>390.16</v>
      </c>
      <c r="F6" s="4">
        <f>C6*E6</f>
        <v>569.6336</v>
      </c>
    </row>
    <row r="7" spans="1:6" ht="142.5">
      <c r="A7" s="3" t="s">
        <v>13</v>
      </c>
      <c r="B7" s="2" t="s">
        <v>14</v>
      </c>
      <c r="C7" s="2">
        <v>20.56</v>
      </c>
      <c r="D7" s="2" t="s">
        <v>12</v>
      </c>
      <c r="E7" s="2">
        <v>1292</v>
      </c>
      <c r="F7" s="4">
        <f>C7*E7</f>
        <v>26563.519999999997</v>
      </c>
    </row>
    <row r="8" spans="1:6" ht="75">
      <c r="A8" s="5" t="s">
        <v>15</v>
      </c>
      <c r="B8" s="6" t="s">
        <v>16</v>
      </c>
      <c r="C8" s="7">
        <v>16.82</v>
      </c>
      <c r="D8" s="8" t="s">
        <v>12</v>
      </c>
      <c r="E8" s="7">
        <v>153.84</v>
      </c>
      <c r="F8" s="6">
        <f t="shared" ref="F8:F29" si="0">C8*E8</f>
        <v>2587.5888</v>
      </c>
    </row>
    <row r="9" spans="1:6" ht="105">
      <c r="A9" s="5" t="s">
        <v>17</v>
      </c>
      <c r="B9" s="6" t="s">
        <v>18</v>
      </c>
      <c r="C9" s="7">
        <v>5.29</v>
      </c>
      <c r="D9" s="8" t="s">
        <v>12</v>
      </c>
      <c r="E9" s="7">
        <v>415.58</v>
      </c>
      <c r="F9" s="6">
        <f t="shared" si="0"/>
        <v>2198.4182000000001</v>
      </c>
    </row>
    <row r="10" spans="1:6" ht="90">
      <c r="A10" s="5" t="s">
        <v>19</v>
      </c>
      <c r="B10" s="6" t="s">
        <v>20</v>
      </c>
      <c r="C10" s="7">
        <v>6.42</v>
      </c>
      <c r="D10" s="9" t="s">
        <v>12</v>
      </c>
      <c r="E10" s="7">
        <v>1336.28</v>
      </c>
      <c r="F10" s="6">
        <f t="shared" si="0"/>
        <v>8578.9175999999989</v>
      </c>
    </row>
    <row r="11" spans="1:6" ht="85.5">
      <c r="A11" s="3" t="s">
        <v>21</v>
      </c>
      <c r="B11" s="2" t="s">
        <v>22</v>
      </c>
      <c r="C11" s="2">
        <v>19.260000000000002</v>
      </c>
      <c r="D11" s="2" t="s">
        <v>23</v>
      </c>
      <c r="E11" s="2">
        <v>329.83</v>
      </c>
      <c r="F11" s="4">
        <f>C11*E11</f>
        <v>6352.5258000000003</v>
      </c>
    </row>
    <row r="12" spans="1:6" ht="60">
      <c r="A12" s="5" t="s">
        <v>24</v>
      </c>
      <c r="B12" s="6" t="s">
        <v>25</v>
      </c>
      <c r="C12" s="7">
        <v>9.99</v>
      </c>
      <c r="D12" s="9" t="s">
        <v>12</v>
      </c>
      <c r="E12" s="7">
        <v>4492.3599999999997</v>
      </c>
      <c r="F12" s="6">
        <f t="shared" ref="F12:F20" si="1">C12*E12</f>
        <v>44878.676399999997</v>
      </c>
    </row>
    <row r="13" spans="1:6" ht="45">
      <c r="A13" s="5" t="s">
        <v>26</v>
      </c>
      <c r="B13" s="6" t="s">
        <v>27</v>
      </c>
      <c r="C13" s="7">
        <v>4.3</v>
      </c>
      <c r="D13" s="9" t="s">
        <v>12</v>
      </c>
      <c r="E13" s="7">
        <v>5385.08</v>
      </c>
      <c r="F13" s="6">
        <f t="shared" si="1"/>
        <v>23155.843999999997</v>
      </c>
    </row>
    <row r="14" spans="1:6" ht="120">
      <c r="A14" s="5" t="s">
        <v>28</v>
      </c>
      <c r="B14" s="6" t="s">
        <v>29</v>
      </c>
      <c r="C14" s="7">
        <v>13.56</v>
      </c>
      <c r="D14" s="9" t="s">
        <v>12</v>
      </c>
      <c r="E14" s="7">
        <v>2873.96</v>
      </c>
      <c r="F14" s="6">
        <f t="shared" si="1"/>
        <v>38970.897600000004</v>
      </c>
    </row>
    <row r="15" spans="1:6" ht="90">
      <c r="A15" s="5" t="s">
        <v>30</v>
      </c>
      <c r="B15" s="10" t="s">
        <v>31</v>
      </c>
      <c r="C15" s="7">
        <v>83.64</v>
      </c>
      <c r="D15" s="5" t="s">
        <v>23</v>
      </c>
      <c r="E15" s="7">
        <v>293.85000000000002</v>
      </c>
      <c r="F15" s="6">
        <f t="shared" si="1"/>
        <v>24577.614000000001</v>
      </c>
    </row>
    <row r="16" spans="1:6" ht="30">
      <c r="A16" s="5" t="s">
        <v>32</v>
      </c>
      <c r="B16" s="6" t="s">
        <v>33</v>
      </c>
      <c r="C16" s="7">
        <v>23.05</v>
      </c>
      <c r="D16" s="8" t="s">
        <v>23</v>
      </c>
      <c r="E16" s="7">
        <v>153.24</v>
      </c>
      <c r="F16" s="6">
        <f t="shared" si="1"/>
        <v>3532.1820000000002</v>
      </c>
    </row>
    <row r="17" spans="1:6" ht="30">
      <c r="A17" s="5" t="s">
        <v>34</v>
      </c>
      <c r="B17" s="6" t="s">
        <v>35</v>
      </c>
      <c r="C17" s="7">
        <v>23.05</v>
      </c>
      <c r="D17" s="9" t="s">
        <v>23</v>
      </c>
      <c r="E17" s="7">
        <v>90.55</v>
      </c>
      <c r="F17" s="6">
        <f t="shared" si="1"/>
        <v>2087.1774999999998</v>
      </c>
    </row>
    <row r="18" spans="1:6" ht="165">
      <c r="A18" s="5" t="s">
        <v>36</v>
      </c>
      <c r="B18" s="6" t="s">
        <v>37</v>
      </c>
      <c r="C18" s="7">
        <v>22.33</v>
      </c>
      <c r="D18" s="9" t="s">
        <v>23</v>
      </c>
      <c r="E18" s="7">
        <v>1565.43</v>
      </c>
      <c r="F18" s="6">
        <f t="shared" si="1"/>
        <v>34956.051899999999</v>
      </c>
    </row>
    <row r="19" spans="1:6" ht="30">
      <c r="A19" s="5" t="s">
        <v>38</v>
      </c>
      <c r="B19" s="6" t="s">
        <v>39</v>
      </c>
      <c r="C19" s="7">
        <v>0.62</v>
      </c>
      <c r="D19" s="9" t="s">
        <v>12</v>
      </c>
      <c r="E19" s="7">
        <v>5262.05</v>
      </c>
      <c r="F19" s="6">
        <f t="shared" si="1"/>
        <v>3262.471</v>
      </c>
    </row>
    <row r="20" spans="1:6" ht="165">
      <c r="A20" s="5" t="s">
        <v>40</v>
      </c>
      <c r="B20" s="6" t="s">
        <v>41</v>
      </c>
      <c r="C20" s="7">
        <v>2.16</v>
      </c>
      <c r="D20" s="9" t="s">
        <v>23</v>
      </c>
      <c r="E20" s="7">
        <v>3644.82</v>
      </c>
      <c r="F20" s="6">
        <f t="shared" si="1"/>
        <v>7872.811200000001</v>
      </c>
    </row>
    <row r="21" spans="1:6" ht="105">
      <c r="A21" s="5" t="s">
        <v>42</v>
      </c>
      <c r="B21" s="6" t="s">
        <v>43</v>
      </c>
      <c r="C21" s="7">
        <v>3.26</v>
      </c>
      <c r="D21" s="8" t="s">
        <v>12</v>
      </c>
      <c r="E21" s="7">
        <v>6092.63</v>
      </c>
      <c r="F21" s="6">
        <f t="shared" si="0"/>
        <v>19861.9738</v>
      </c>
    </row>
    <row r="22" spans="1:6" ht="120">
      <c r="A22" s="5" t="s">
        <v>44</v>
      </c>
      <c r="B22" s="10" t="s">
        <v>45</v>
      </c>
      <c r="C22" s="7">
        <v>0.28799999999999998</v>
      </c>
      <c r="D22" s="5" t="s">
        <v>46</v>
      </c>
      <c r="E22" s="7">
        <v>77259.94</v>
      </c>
      <c r="F22" s="6">
        <f t="shared" si="0"/>
        <v>22250.862719999997</v>
      </c>
    </row>
    <row r="23" spans="1:6">
      <c r="A23" s="9">
        <v>19</v>
      </c>
      <c r="B23" s="11" t="s">
        <v>47</v>
      </c>
      <c r="C23" s="12"/>
      <c r="D23" s="8"/>
      <c r="E23" s="12"/>
      <c r="F23" s="6"/>
    </row>
    <row r="24" spans="1:6">
      <c r="A24" s="9" t="s">
        <v>48</v>
      </c>
      <c r="B24" s="6" t="s">
        <v>49</v>
      </c>
      <c r="C24" s="6">
        <v>18.690000000000001</v>
      </c>
      <c r="D24" s="6" t="s">
        <v>12</v>
      </c>
      <c r="E24" s="6">
        <v>864.24</v>
      </c>
      <c r="F24" s="6">
        <f t="shared" ref="F24" si="2">C24*E24</f>
        <v>16152.645600000002</v>
      </c>
    </row>
    <row r="25" spans="1:6">
      <c r="A25" s="9" t="s">
        <v>50</v>
      </c>
      <c r="B25" s="6" t="s">
        <v>51</v>
      </c>
      <c r="C25" s="6">
        <v>5.29</v>
      </c>
      <c r="D25" s="6" t="s">
        <v>12</v>
      </c>
      <c r="E25" s="6">
        <v>408.12</v>
      </c>
      <c r="F25" s="6">
        <f t="shared" si="0"/>
        <v>2158.9548</v>
      </c>
    </row>
    <row r="26" spans="1:6">
      <c r="A26" s="9" t="s">
        <v>52</v>
      </c>
      <c r="B26" s="6" t="s">
        <v>53</v>
      </c>
      <c r="C26" s="6">
        <v>19.98</v>
      </c>
      <c r="D26" s="6" t="s">
        <v>12</v>
      </c>
      <c r="E26" s="6">
        <v>788.88</v>
      </c>
      <c r="F26" s="6">
        <f t="shared" si="0"/>
        <v>15761.822400000001</v>
      </c>
    </row>
    <row r="27" spans="1:6">
      <c r="A27" s="9" t="s">
        <v>54</v>
      </c>
      <c r="B27" s="6" t="s">
        <v>55</v>
      </c>
      <c r="C27" s="6">
        <v>11.79</v>
      </c>
      <c r="D27" s="6" t="s">
        <v>12</v>
      </c>
      <c r="E27" s="6">
        <v>466.97</v>
      </c>
      <c r="F27" s="6">
        <f t="shared" si="0"/>
        <v>5505.5762999999997</v>
      </c>
    </row>
    <row r="28" spans="1:6">
      <c r="A28" s="9" t="s">
        <v>56</v>
      </c>
      <c r="B28" s="6" t="s">
        <v>57</v>
      </c>
      <c r="C28" s="6">
        <v>2.63</v>
      </c>
      <c r="D28" s="6" t="s">
        <v>58</v>
      </c>
      <c r="E28" s="6">
        <v>776.14</v>
      </c>
      <c r="F28" s="6">
        <f t="shared" si="0"/>
        <v>2041.2481999999998</v>
      </c>
    </row>
    <row r="29" spans="1:6">
      <c r="A29" s="9" t="s">
        <v>59</v>
      </c>
      <c r="B29" s="6" t="s">
        <v>60</v>
      </c>
      <c r="C29" s="6">
        <v>16.82</v>
      </c>
      <c r="D29" s="6" t="s">
        <v>12</v>
      </c>
      <c r="E29" s="6">
        <v>177.1</v>
      </c>
      <c r="F29" s="6">
        <f t="shared" si="0"/>
        <v>2978.8220000000001</v>
      </c>
    </row>
    <row r="30" spans="1:6">
      <c r="A30" s="9"/>
      <c r="B30" s="11"/>
      <c r="C30" s="12"/>
      <c r="D30" s="8"/>
      <c r="E30" s="12" t="s">
        <v>61</v>
      </c>
      <c r="F30" s="7">
        <f>SUM(F5:F29)</f>
        <v>318582.53541999997</v>
      </c>
    </row>
  </sheetData>
  <mergeCells count="3">
    <mergeCell ref="A1:F1"/>
    <mergeCell ref="A2:F2"/>
    <mergeCell ref="A3:F3"/>
  </mergeCells>
  <pageMargins left="0.51181102362204722" right="0.70866141732283472" top="0.74803149606299213" bottom="1.1417322834645669"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Sheet-01</vt:lpstr>
      <vt:lpstr>Shee-02</vt:lpstr>
      <vt:lpstr>Sheet-03</vt:lpstr>
      <vt:lpstr>Sheet-04</vt:lpstr>
      <vt:lpstr>Sheet-05</vt:lpstr>
      <vt:lpstr>Sheet-06</vt:lpstr>
      <vt:lpstr>Sheet-07</vt:lpstr>
      <vt:lpstr>sheet08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2021-09-06T06:51:27Z</dcterms:created>
  <dcterms:modified xsi:type="dcterms:W3CDTF">2021-09-06T12:29:51Z</dcterms:modified>
</cp:coreProperties>
</file>