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 windowWidth="200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14" sheetId="13" r:id="rId13"/>
    <sheet name="Sheet15" sheetId="15" r:id="rId14"/>
    <sheet name="Sheet16" sheetId="16" r:id="rId15"/>
    <sheet name="Sheet17" sheetId="17" r:id="rId16"/>
    <sheet name="Sheet18" sheetId="18" r:id="rId17"/>
    <sheet name="Sheet19" sheetId="19" r:id="rId18"/>
    <sheet name="Sheet20" sheetId="20" r:id="rId19"/>
    <sheet name="Sheet21" sheetId="21" r:id="rId20"/>
    <sheet name="Sheet 21(A)" sheetId="57"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 name="Sheet54" sheetId="54" r:id="rId54"/>
    <sheet name="Sheet55" sheetId="55" r:id="rId55"/>
    <sheet name="Sheet56" sheetId="56" r:id="rId56"/>
  </sheets>
  <calcPr calcId="124519"/>
</workbook>
</file>

<file path=xl/calcChain.xml><?xml version="1.0" encoding="utf-8"?>
<calcChain xmlns="http://schemas.openxmlformats.org/spreadsheetml/2006/main">
  <c r="F15" i="51"/>
  <c r="F14"/>
  <c r="F13"/>
  <c r="F12"/>
  <c r="F11"/>
  <c r="F9"/>
  <c r="F8"/>
  <c r="F7"/>
  <c r="F6"/>
  <c r="F16" s="1"/>
  <c r="F5"/>
  <c r="F16" i="36"/>
  <c r="F17" s="1"/>
  <c r="F18" s="1"/>
  <c r="F19" s="1"/>
  <c r="F20" s="1"/>
  <c r="F15"/>
  <c r="F14"/>
  <c r="F13"/>
  <c r="F12"/>
  <c r="F11"/>
  <c r="F10"/>
  <c r="F9"/>
  <c r="F8"/>
  <c r="F7"/>
  <c r="F6"/>
  <c r="F5"/>
  <c r="F14" i="38"/>
  <c r="F13"/>
  <c r="F12"/>
  <c r="F11"/>
  <c r="F10"/>
  <c r="F9"/>
  <c r="F8"/>
  <c r="F7"/>
  <c r="F6"/>
  <c r="F5"/>
  <c r="F15" s="1"/>
  <c r="F16" s="1"/>
  <c r="F17" s="1"/>
  <c r="F18" s="1"/>
  <c r="F19" s="1"/>
  <c r="H18" i="15" l="1"/>
  <c r="H17"/>
  <c r="H16"/>
  <c r="H15"/>
  <c r="H14"/>
  <c r="H13"/>
  <c r="H12"/>
  <c r="H11"/>
  <c r="H10"/>
  <c r="H9"/>
  <c r="H8"/>
  <c r="H7"/>
  <c r="H6"/>
  <c r="H5"/>
  <c r="H19" s="1"/>
  <c r="F15" i="53" l="1"/>
  <c r="F14"/>
  <c r="F13"/>
  <c r="F12"/>
  <c r="F11"/>
  <c r="F9"/>
  <c r="F8"/>
  <c r="F7"/>
  <c r="F16" s="1"/>
  <c r="F6"/>
  <c r="F5"/>
  <c r="F15" i="54"/>
  <c r="F14"/>
  <c r="F13"/>
  <c r="F12"/>
  <c r="F11"/>
  <c r="F9"/>
  <c r="F8"/>
  <c r="F7"/>
  <c r="F6"/>
  <c r="F5"/>
  <c r="F16" s="1"/>
  <c r="F15" i="55"/>
  <c r="F14"/>
  <c r="F13"/>
  <c r="F12"/>
  <c r="F11"/>
  <c r="F9"/>
  <c r="F8"/>
  <c r="F7"/>
  <c r="F6"/>
  <c r="F5"/>
  <c r="F16" s="1"/>
  <c r="F17" i="26"/>
  <c r="F16"/>
  <c r="F15"/>
  <c r="F14"/>
  <c r="F13"/>
  <c r="F11"/>
  <c r="F10"/>
  <c r="F9"/>
  <c r="F8"/>
  <c r="F7"/>
  <c r="F6"/>
  <c r="F5"/>
  <c r="F18" s="1"/>
  <c r="F16" i="31"/>
  <c r="F15"/>
  <c r="F14"/>
  <c r="F13"/>
  <c r="F12"/>
  <c r="F11"/>
  <c r="F10"/>
  <c r="F9"/>
  <c r="F8"/>
  <c r="F7"/>
  <c r="F6"/>
  <c r="F5"/>
  <c r="F17" s="1"/>
  <c r="F15" i="21"/>
  <c r="F14"/>
  <c r="F13"/>
  <c r="F12"/>
  <c r="F11"/>
  <c r="F10"/>
  <c r="F9"/>
  <c r="F8"/>
  <c r="F7"/>
  <c r="F6"/>
  <c r="F5"/>
  <c r="F16" s="1"/>
  <c r="F17" s="1"/>
  <c r="F19" i="57"/>
  <c r="F20" s="1"/>
  <c r="F21" s="1"/>
  <c r="F22" s="1"/>
  <c r="F23" s="1"/>
  <c r="F18"/>
  <c r="F17"/>
  <c r="F16"/>
  <c r="F15"/>
  <c r="F14"/>
  <c r="F13"/>
  <c r="F12"/>
  <c r="F11"/>
  <c r="F10"/>
  <c r="F9"/>
  <c r="F8"/>
  <c r="F7"/>
  <c r="F6"/>
  <c r="F5"/>
  <c r="F11" i="16"/>
  <c r="F10"/>
  <c r="F9"/>
  <c r="F8"/>
  <c r="F7"/>
  <c r="F6"/>
  <c r="F5"/>
  <c r="F21" i="48"/>
  <c r="F20"/>
  <c r="F19"/>
  <c r="F18"/>
  <c r="F17"/>
  <c r="F16"/>
  <c r="F15"/>
  <c r="F14"/>
  <c r="F13"/>
  <c r="F12"/>
  <c r="F11"/>
  <c r="F10"/>
  <c r="F9"/>
  <c r="F8"/>
  <c r="F7"/>
  <c r="F6"/>
  <c r="F5"/>
  <c r="F20" i="49"/>
  <c r="F19"/>
  <c r="F18"/>
  <c r="F17"/>
  <c r="F16"/>
  <c r="F15"/>
  <c r="F14"/>
  <c r="F13"/>
  <c r="F12"/>
  <c r="F11"/>
  <c r="F10"/>
  <c r="F9"/>
  <c r="F8"/>
  <c r="F7"/>
  <c r="F6"/>
  <c r="F5"/>
  <c r="F18" i="50"/>
  <c r="F17"/>
  <c r="F16"/>
  <c r="E15"/>
  <c r="F15" s="1"/>
  <c r="F14"/>
  <c r="F13"/>
  <c r="F12"/>
  <c r="F11"/>
  <c r="F10"/>
  <c r="F9"/>
  <c r="F8"/>
  <c r="F7"/>
  <c r="F6"/>
  <c r="F5"/>
  <c r="F10" i="27"/>
  <c r="F9"/>
  <c r="F8"/>
  <c r="F7"/>
  <c r="F6"/>
  <c r="F5"/>
  <c r="F16" i="52"/>
  <c r="F15"/>
  <c r="F14"/>
  <c r="F13"/>
  <c r="F12"/>
  <c r="F11"/>
  <c r="F10"/>
  <c r="F9"/>
  <c r="F8"/>
  <c r="F7"/>
  <c r="F6"/>
  <c r="F5"/>
  <c r="F18" i="23"/>
  <c r="F17"/>
  <c r="F16"/>
  <c r="F15"/>
  <c r="F14"/>
  <c r="F13"/>
  <c r="F11"/>
  <c r="F10"/>
  <c r="F9"/>
  <c r="F8"/>
  <c r="F7"/>
  <c r="F6"/>
  <c r="F5"/>
  <c r="F14" i="29"/>
  <c r="F13"/>
  <c r="F12"/>
  <c r="F11"/>
  <c r="F10"/>
  <c r="F8"/>
  <c r="F7"/>
  <c r="F6"/>
  <c r="F15" s="1"/>
  <c r="F16" s="1"/>
  <c r="F17" s="1"/>
  <c r="F18" s="1"/>
  <c r="F19" s="1"/>
  <c r="F5"/>
  <c r="F14" i="6"/>
  <c r="F13"/>
  <c r="F12"/>
  <c r="F11"/>
  <c r="F10"/>
  <c r="F8"/>
  <c r="F7"/>
  <c r="F6"/>
  <c r="F15" s="1"/>
  <c r="F5"/>
  <c r="F19" i="37"/>
  <c r="F18"/>
  <c r="F17"/>
  <c r="F16"/>
  <c r="F15"/>
  <c r="F13"/>
  <c r="F12"/>
  <c r="F11"/>
  <c r="F10"/>
  <c r="F9"/>
  <c r="F8"/>
  <c r="F7"/>
  <c r="F20" s="1"/>
  <c r="F6"/>
  <c r="F5"/>
  <c r="F15" i="56"/>
  <c r="F14"/>
  <c r="F13"/>
  <c r="F12"/>
  <c r="F11"/>
  <c r="F9"/>
  <c r="F8"/>
  <c r="F7"/>
  <c r="F16" s="1"/>
  <c r="F6"/>
  <c r="F5"/>
  <c r="F16" i="2"/>
  <c r="F17" s="1"/>
  <c r="F18" s="1"/>
  <c r="F19" s="1"/>
  <c r="F20" s="1"/>
  <c r="F15"/>
  <c r="F14"/>
  <c r="F13"/>
  <c r="F12"/>
  <c r="F11"/>
  <c r="F9"/>
  <c r="F8"/>
  <c r="F7"/>
  <c r="F6"/>
  <c r="F5"/>
  <c r="F15" i="47"/>
  <c r="F14"/>
  <c r="F13"/>
  <c r="F12"/>
  <c r="F11"/>
  <c r="F9"/>
  <c r="F8"/>
  <c r="F7"/>
  <c r="F16" s="1"/>
  <c r="F6"/>
  <c r="F5"/>
  <c r="F15" i="44"/>
  <c r="F14"/>
  <c r="F13"/>
  <c r="F12"/>
  <c r="F11"/>
  <c r="F9"/>
  <c r="F8"/>
  <c r="F7"/>
  <c r="F16" s="1"/>
  <c r="F6"/>
  <c r="F5"/>
  <c r="F15" i="43"/>
  <c r="F14"/>
  <c r="F13"/>
  <c r="F12"/>
  <c r="F11"/>
  <c r="F9"/>
  <c r="F8"/>
  <c r="F7"/>
  <c r="F16" s="1"/>
  <c r="F6"/>
  <c r="F5"/>
  <c r="F13" i="40"/>
  <c r="F12"/>
  <c r="F11"/>
  <c r="F10"/>
  <c r="F8"/>
  <c r="F7"/>
  <c r="F6"/>
  <c r="F5"/>
  <c r="F14" s="1"/>
  <c r="F10" i="34"/>
  <c r="F9"/>
  <c r="F8"/>
  <c r="F6"/>
  <c r="F5"/>
  <c r="F16" i="35"/>
  <c r="F15"/>
  <c r="F14"/>
  <c r="F13"/>
  <c r="F12"/>
  <c r="F10"/>
  <c r="F9"/>
  <c r="F8"/>
  <c r="F17" s="1"/>
  <c r="F7"/>
  <c r="F6"/>
  <c r="F5"/>
  <c r="F14" i="18"/>
  <c r="F13"/>
  <c r="F12"/>
  <c r="F11"/>
  <c r="F10"/>
  <c r="F8"/>
  <c r="F7"/>
  <c r="F6"/>
  <c r="F15" s="1"/>
  <c r="F5"/>
  <c r="F14" i="19"/>
  <c r="F13"/>
  <c r="F12"/>
  <c r="F11"/>
  <c r="F10"/>
  <c r="F8"/>
  <c r="F7"/>
  <c r="F6"/>
  <c r="F15" s="1"/>
  <c r="F5"/>
  <c r="F16" i="7"/>
  <c r="F15"/>
  <c r="F14"/>
  <c r="F13"/>
  <c r="F12"/>
  <c r="F10"/>
  <c r="F9"/>
  <c r="F8"/>
  <c r="F17" s="1"/>
  <c r="F7"/>
  <c r="F6"/>
  <c r="F5"/>
  <c r="F9" i="5"/>
  <c r="F8"/>
  <c r="F6"/>
  <c r="F5"/>
  <c r="F10" s="1"/>
  <c r="F15" i="11"/>
  <c r="F14"/>
  <c r="F13"/>
  <c r="F12"/>
  <c r="F11"/>
  <c r="F9"/>
  <c r="F8"/>
  <c r="F7"/>
  <c r="F16" s="1"/>
  <c r="F17" s="1"/>
  <c r="F18" s="1"/>
  <c r="F19" s="1"/>
  <c r="F20" s="1"/>
  <c r="F6"/>
  <c r="F5"/>
  <c r="F15" i="10"/>
  <c r="F14"/>
  <c r="F13"/>
  <c r="F12"/>
  <c r="F11"/>
  <c r="F9"/>
  <c r="F8"/>
  <c r="F7"/>
  <c r="F16" s="1"/>
  <c r="F17" s="1"/>
  <c r="F18" s="1"/>
  <c r="F19" s="1"/>
  <c r="F20" s="1"/>
  <c r="F6"/>
  <c r="F5"/>
  <c r="F20" i="42"/>
  <c r="F19"/>
  <c r="F18"/>
  <c r="F17"/>
  <c r="F16"/>
  <c r="F15"/>
  <c r="F13"/>
  <c r="F12"/>
  <c r="F11"/>
  <c r="F10"/>
  <c r="F9"/>
  <c r="F8"/>
  <c r="F7"/>
  <c r="F6"/>
  <c r="F5"/>
  <c r="F14" i="17"/>
  <c r="F13"/>
  <c r="F12"/>
  <c r="F11"/>
  <c r="F10"/>
  <c r="F8"/>
  <c r="F7"/>
  <c r="F6"/>
  <c r="F15" s="1"/>
  <c r="F5"/>
  <c r="F18" i="25"/>
  <c r="F17"/>
  <c r="F16"/>
  <c r="F15"/>
  <c r="F14"/>
  <c r="F12"/>
  <c r="F11"/>
  <c r="F10"/>
  <c r="F9"/>
  <c r="F8"/>
  <c r="F7"/>
  <c r="F6"/>
  <c r="F19" s="1"/>
  <c r="F5"/>
  <c r="F9" i="24"/>
  <c r="F8"/>
  <c r="F6"/>
  <c r="F5"/>
  <c r="F10" s="1"/>
  <c r="F19" i="30"/>
  <c r="F20" s="1"/>
  <c r="F21" s="1"/>
  <c r="F22" s="1"/>
  <c r="F23" s="1"/>
  <c r="F18"/>
  <c r="F17"/>
  <c r="F16"/>
  <c r="F15"/>
  <c r="F14"/>
  <c r="F12"/>
  <c r="F11"/>
  <c r="F10"/>
  <c r="F9"/>
  <c r="F8"/>
  <c r="F7"/>
  <c r="F6"/>
  <c r="F5"/>
  <c r="F19" i="41"/>
  <c r="F18"/>
  <c r="F17"/>
  <c r="F16"/>
  <c r="F15"/>
  <c r="F13"/>
  <c r="F12"/>
  <c r="F11"/>
  <c r="F10"/>
  <c r="F9"/>
  <c r="F8"/>
  <c r="F7"/>
  <c r="F20" s="1"/>
  <c r="F6"/>
  <c r="F5"/>
  <c r="F18" i="3"/>
  <c r="F17"/>
  <c r="F16"/>
  <c r="F15"/>
  <c r="F14"/>
  <c r="F12"/>
  <c r="F11"/>
  <c r="F10"/>
  <c r="F9"/>
  <c r="F8"/>
  <c r="F7"/>
  <c r="F6"/>
  <c r="F19" s="1"/>
  <c r="F5"/>
  <c r="F14" i="1"/>
  <c r="F13"/>
  <c r="F12"/>
  <c r="F11"/>
  <c r="F10"/>
  <c r="F8"/>
  <c r="F7"/>
  <c r="F6"/>
  <c r="F15" s="1"/>
  <c r="F5"/>
  <c r="F15" i="46"/>
  <c r="F14"/>
  <c r="F13"/>
  <c r="F12"/>
  <c r="F11"/>
  <c r="F9"/>
  <c r="F8"/>
  <c r="F7"/>
  <c r="F6"/>
  <c r="F5"/>
  <c r="F16" s="1"/>
  <c r="F9" i="33"/>
  <c r="F8"/>
  <c r="F6"/>
  <c r="F5"/>
  <c r="F10" s="1"/>
  <c r="F15" i="32"/>
  <c r="F14"/>
  <c r="F13"/>
  <c r="F12"/>
  <c r="F11"/>
  <c r="F9"/>
  <c r="F8"/>
  <c r="F7"/>
  <c r="F16" s="1"/>
  <c r="F6"/>
  <c r="F5"/>
  <c r="F15" i="20"/>
  <c r="F14"/>
  <c r="F13"/>
  <c r="F12"/>
  <c r="F11"/>
  <c r="F9"/>
  <c r="F8"/>
  <c r="F7"/>
  <c r="F6"/>
  <c r="F5"/>
  <c r="F16" s="1"/>
  <c r="H14" i="13"/>
  <c r="H13"/>
  <c r="H12"/>
  <c r="H11"/>
  <c r="H10"/>
  <c r="H8"/>
  <c r="H7"/>
  <c r="H6"/>
  <c r="H15" s="1"/>
  <c r="H5"/>
  <c r="F14" i="12"/>
  <c r="F13"/>
  <c r="F12"/>
  <c r="F11"/>
  <c r="F10"/>
  <c r="F8"/>
  <c r="F7"/>
  <c r="F6"/>
  <c r="F15" s="1"/>
  <c r="F5"/>
  <c r="F15" i="8"/>
  <c r="F14"/>
  <c r="F13"/>
  <c r="F12"/>
  <c r="F11"/>
  <c r="F10"/>
  <c r="F8"/>
  <c r="F7"/>
  <c r="F6"/>
  <c r="F5"/>
  <c r="F15" i="4"/>
  <c r="F14"/>
  <c r="F13"/>
  <c r="F12"/>
  <c r="F11"/>
  <c r="F9"/>
  <c r="F8"/>
  <c r="F7"/>
  <c r="F16" s="1"/>
  <c r="F6"/>
  <c r="F5"/>
  <c r="F17" i="9"/>
  <c r="F16"/>
  <c r="F15"/>
  <c r="F14"/>
  <c r="F13"/>
  <c r="F11"/>
  <c r="F10"/>
  <c r="F9"/>
  <c r="F8"/>
  <c r="F7"/>
  <c r="F6"/>
  <c r="F5"/>
  <c r="F18" s="1"/>
  <c r="F18" i="45"/>
  <c r="F17"/>
  <c r="F16"/>
  <c r="F15"/>
  <c r="F14"/>
  <c r="F12"/>
  <c r="F11"/>
  <c r="F10"/>
  <c r="F9"/>
  <c r="F8"/>
  <c r="F7"/>
  <c r="F6"/>
  <c r="F19" s="1"/>
  <c r="F5"/>
  <c r="F22" i="28"/>
  <c r="F21"/>
  <c r="F20"/>
  <c r="F19"/>
  <c r="F18"/>
  <c r="F16"/>
  <c r="F15"/>
  <c r="F14"/>
  <c r="F13"/>
  <c r="F12"/>
  <c r="F11"/>
  <c r="F10"/>
  <c r="F9"/>
  <c r="F8"/>
  <c r="F7"/>
  <c r="F6"/>
  <c r="F23" s="1"/>
  <c r="F24" s="1"/>
  <c r="F25" s="1"/>
  <c r="F26" s="1"/>
  <c r="F27" s="1"/>
  <c r="F5"/>
  <c r="H14" i="39"/>
  <c r="H13"/>
  <c r="C13"/>
  <c r="D13" s="1"/>
  <c r="H12"/>
  <c r="D12"/>
  <c r="H11"/>
  <c r="H10"/>
  <c r="H9"/>
  <c r="H8"/>
  <c r="H7"/>
  <c r="H6"/>
  <c r="H15" s="1"/>
  <c r="H5"/>
  <c r="H4"/>
  <c r="H18" i="22"/>
  <c r="H17"/>
  <c r="H16"/>
  <c r="E16"/>
  <c r="H15"/>
  <c r="E14"/>
  <c r="H14" s="1"/>
  <c r="H12"/>
  <c r="H11"/>
  <c r="H10"/>
  <c r="H9"/>
  <c r="E9"/>
  <c r="H8"/>
  <c r="H7"/>
  <c r="H6"/>
  <c r="H5"/>
  <c r="F19" i="50" l="1"/>
  <c r="H19" i="22"/>
</calcChain>
</file>

<file path=xl/sharedStrings.xml><?xml version="1.0" encoding="utf-8"?>
<sst xmlns="http://schemas.openxmlformats.org/spreadsheetml/2006/main" count="2382" uniqueCount="403">
  <si>
    <t>RANCHI MUNICIPAL CORPORATION, RANCHI</t>
  </si>
  <si>
    <t xml:space="preserve">BILL OF QUANTITY </t>
  </si>
  <si>
    <t>Sl. No.</t>
  </si>
  <si>
    <t>Items of work</t>
  </si>
  <si>
    <t>Qnty.</t>
  </si>
  <si>
    <t>Unit</t>
  </si>
  <si>
    <t>Rate</t>
  </si>
  <si>
    <t>Amount</t>
  </si>
  <si>
    <t>Labour for cleaning the work site before and after work etc.</t>
  </si>
  <si>
    <t>Each</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</si>
  <si>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</si>
  <si>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</si>
  <si>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</si>
  <si>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</si>
  <si>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</si>
  <si>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</si>
  <si>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</si>
  <si>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</si>
  <si>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</si>
  <si>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5.3.5.1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</si>
  <si>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</si>
  <si>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7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</si>
  <si>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</si>
  <si>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8
5.5.5
(b)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</si>
  <si>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</si>
  <si>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</si>
  <si>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</si>
  <si>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i</t>
  </si>
  <si>
    <t>SAND -LEAD-49km</t>
  </si>
  <si>
    <r>
      <t>Per M</t>
    </r>
    <r>
      <rPr>
        <b/>
        <vertAlign val="superscript"/>
        <sz val="10"/>
        <rFont val="Times New Roman"/>
        <family val="1"/>
      </rPr>
      <t>3</t>
    </r>
  </si>
  <si>
    <t>ii</t>
  </si>
  <si>
    <t>SAND LOCAL-LEAD-14km</t>
  </si>
  <si>
    <t>iii</t>
  </si>
  <si>
    <t>STONE CHIPS-LEAD-22km</t>
  </si>
  <si>
    <t>iv</t>
  </si>
  <si>
    <t>BOULDER-LEAD-36km</t>
  </si>
  <si>
    <t>v</t>
  </si>
  <si>
    <t>EARTH-LEAD-1km</t>
  </si>
  <si>
    <t>Total</t>
  </si>
  <si>
    <t xml:space="preserve">                                                                                              Ex.. Engineer 
                                                                                                         Ranchi Municipal Corporation
                                                                                                         Ranchi</t>
  </si>
  <si>
    <t>SL.NO.</t>
  </si>
  <si>
    <t>ITEMS OF WORK</t>
  </si>
  <si>
    <t>AMOUNT</t>
  </si>
  <si>
    <t>Qty.</t>
  </si>
  <si>
    <t>UNIT</t>
  </si>
  <si>
    <t>RATE</t>
  </si>
  <si>
    <t>2
5.2.12</t>
  </si>
  <si>
    <t>Providing Bricks Works (1:6)  with Cemnet mortar --------------------------------do-------------------------all complete as per building  specification and direction of E/I.</t>
  </si>
  <si>
    <t>M3</t>
  </si>
  <si>
    <t>3
5.3.2</t>
  </si>
  <si>
    <t xml:space="preserve">Providing P.C.C M 150 in normal mix (1:2:4)  in foundation with approved quality of stone chips 20mm to 6mm size graded and clean coarse sand of F.M. 2.5 to 3 including all complete as per specification and direction of E/I                            </t>
  </si>
  <si>
    <t>4.
5.7.2</t>
  </si>
  <si>
    <t>Providing 12mm thick cement plaster (1:4) with clean course sand F.M 1.5 includin screening curing with all leads and lifts of water, scaffoling taxes and royality all complete as per specification and direction of E/I with 1.5 mm cement punning</t>
  </si>
  <si>
    <t>Sqm</t>
  </si>
  <si>
    <t>5.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</si>
  <si>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</si>
  <si>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</si>
  <si>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7.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</si>
  <si>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</si>
  <si>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 xml:space="preserve">8.
5.8.41
+
5.8.43
</t>
  </si>
  <si>
    <t xml:space="preserve">Providng one coat red  led paint and two Complete synthetic paint ---------------------do-------------------  all complete as per building specification and direction </t>
  </si>
  <si>
    <t xml:space="preserve">Carriage of Materials </t>
  </si>
  <si>
    <t>Brick 08 KM</t>
  </si>
  <si>
    <t>Loca sand 42  KM</t>
  </si>
  <si>
    <t>Stone chips 15 KM</t>
  </si>
  <si>
    <t>Per M3</t>
  </si>
  <si>
    <t>J.E
RMC</t>
  </si>
  <si>
    <t>A.E
RMC</t>
  </si>
  <si>
    <t>E.E
RMC</t>
  </si>
  <si>
    <t>1           5.1.1 + 5.1.2</t>
  </si>
  <si>
    <t>2
  5.1.10</t>
  </si>
  <si>
    <t xml:space="preserve">3
5.6.1
</t>
  </si>
  <si>
    <t>Providing designation 75A one brick flat soling joints filled with local sand including cost of watering taxes royalty all complete as per building specification and direction of E/I.</t>
  </si>
  <si>
    <t>m2</t>
  </si>
  <si>
    <t>4
 5.3.5.1</t>
  </si>
  <si>
    <t xml:space="preserve">5
5.3.6.1
</t>
  </si>
  <si>
    <t>Providing RCC M-200 in band at Plinth level do…….do……….E/I.</t>
  </si>
  <si>
    <t xml:space="preserve">6
5.3.14
</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</si>
  <si>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</si>
  <si>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 xml:space="preserve">7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</si>
  <si>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</si>
  <si>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</si>
  <si>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8
5.7.3
</t>
  </si>
  <si>
    <t>Providing 12mm thick  cement plaster (1:6) with clean coarse sand of F.M 1.5 including screening, curing with all leads and lifts of water, scaffolding taxes and royalty all complete as per building specification and direction of E/I</t>
  </si>
  <si>
    <t xml:space="preserve">9
5.8.24
</t>
  </si>
  <si>
    <t xml:space="preserve">10
5.5.12
</t>
  </si>
  <si>
    <t>Supplying , fitting  and fixing  M.S. grill made of  20x6 mm flat  as per approved  design and drawing properly fabricated  with joints  continuous  fitted  welded and  finished  smooth , hoisting as  per building specification and  direction of E/I.</t>
  </si>
  <si>
    <t>kg</t>
  </si>
  <si>
    <t>11
5.5.12</t>
  </si>
  <si>
    <t>Providing M.S. gate made of 20x6mm M.S. flat……..do…….do…….E/I.</t>
  </si>
  <si>
    <t xml:space="preserve">12
5.8.45
</t>
  </si>
  <si>
    <t>Providing synthetic enamel paint over steer surface all complete as per specification and direction of E/I</t>
  </si>
  <si>
    <t>SAND -LEAD-42km</t>
  </si>
  <si>
    <t>SAND LOCAL-LEAD-18km</t>
  </si>
  <si>
    <t>STONE CHIPS (LEAD 20 KM)</t>
  </si>
  <si>
    <t>BRICK (1 K+7P)</t>
  </si>
  <si>
    <t>nos in th</t>
  </si>
  <si>
    <t>GST (12%)</t>
  </si>
  <si>
    <t>L. CESS (1%)</t>
  </si>
  <si>
    <t xml:space="preserve">SAY RS. </t>
  </si>
  <si>
    <t xml:space="preserve">                                                                                                 Asst. Engineer 
                                                                                                         Ranchi Municipal Corporation
                                                                                                         Ranchi</t>
  </si>
  <si>
    <r>
      <t>Name of Work :-</t>
    </r>
    <r>
      <rPr>
        <b/>
        <sz val="11"/>
        <color theme="1"/>
        <rFont val="Kruti Dev 010"/>
      </rPr>
      <t xml:space="preserve"> okMZ la0- 44 vUrxZr nthZ eksgYyk esa vtkn ds ?kj ls dPNh ds ?kj rd ukyh fuekZ.k dk;ZA</t>
    </r>
  </si>
  <si>
    <t>Qty</t>
  </si>
  <si>
    <t>1         5.1.1 + 5.1.2</t>
  </si>
  <si>
    <t>3
8.6.8</t>
  </si>
  <si>
    <t>4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</si>
  <si>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</si>
  <si>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</si>
  <si>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</si>
  <si>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</si>
  <si>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 mm thick cement plaster (1:4) with clean Course sand of F.M 1.5 and 1.5mm cement punning including Screening curing with all leads and lifts of water, scoffing taxes as per royalty all complete as per specification and direction of E/I</t>
  </si>
  <si>
    <t>7
5.3.2.1</t>
  </si>
  <si>
    <t>8
5.5.5
(b)</t>
  </si>
  <si>
    <t>MT</t>
  </si>
  <si>
    <t>(i)</t>
  </si>
  <si>
    <t>Sand  (Lead Upto 42 km)</t>
  </si>
  <si>
    <r>
      <t>M</t>
    </r>
    <r>
      <rPr>
        <b/>
        <vertAlign val="superscript"/>
        <sz val="10"/>
        <rFont val="Century"/>
        <family val="1"/>
      </rPr>
      <t>3</t>
    </r>
  </si>
  <si>
    <t>(ii)</t>
  </si>
  <si>
    <t>Sand Local (Lead 15 KM)</t>
  </si>
  <si>
    <t>(iii)</t>
  </si>
  <si>
    <t>Stone Boulder (Lead 29  KM)</t>
  </si>
  <si>
    <t>(iv)</t>
  </si>
  <si>
    <t>Stone Chips (Lead 15KM)</t>
  </si>
  <si>
    <t>(v)</t>
  </si>
  <si>
    <t>Earth (Lead 01 KM)</t>
  </si>
  <si>
    <t xml:space="preserve">Total </t>
  </si>
  <si>
    <t xml:space="preserve">                                                                                                  Asst. Engineer 
                                                                                                         Ranchi Municipal Corporation
                                                                                                         Ranchi</t>
  </si>
  <si>
    <t xml:space="preserve">1
5.1.1
+
5.1.2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</si>
  <si>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</si>
  <si>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</si>
  <si>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</si>
  <si>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</si>
  <si>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PCC/R.C.C.M 200 (1:1.5:3)&amp;M-150 (1:2:4)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</si>
  <si>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5
6.3.12
WRD</t>
  </si>
  <si>
    <t>Providing and laying PCC or RCC M-200 with nominal mix of (1:1.5:3) in deck slab all complete job.</t>
  </si>
  <si>
    <t>6
5.3.2.1</t>
  </si>
  <si>
    <t>7
5.5.5
(b)</t>
  </si>
  <si>
    <t>Carriage of Sand (Lead 42 KM)</t>
  </si>
  <si>
    <t>Carriage of Sand local (Lead 13 KM)</t>
  </si>
  <si>
    <t>Carriage of Stone Boulder (Lead 29  KM)</t>
  </si>
  <si>
    <t>Carriage of Stone Chips  (Lead 15 KM)</t>
  </si>
  <si>
    <t>Carriage of Earth (Lead 01 KM)</t>
  </si>
  <si>
    <t xml:space="preserve">                                                                                                  Ex. Engineer 
                                                                                                         Ranchi Municipal Corporation
                                                                                                         Ranchi</t>
  </si>
  <si>
    <t>Labour for cleaning the work site before and after work etc and for head load of Material</t>
  </si>
  <si>
    <t xml:space="preserve">2
5.1.1
+
5.1.2
</t>
  </si>
  <si>
    <t>4
8.6.8</t>
  </si>
  <si>
    <t>I.</t>
  </si>
  <si>
    <t>II.</t>
  </si>
  <si>
    <t>SAND LOCAL-LEAD-13km</t>
  </si>
  <si>
    <t>III.</t>
  </si>
  <si>
    <t>IV.</t>
  </si>
  <si>
    <t>V.</t>
  </si>
  <si>
    <t xml:space="preserve">                                                                                                  Excutive Engineer 
                                                                                                         Ranchi Municipal Corporation
                                                                                                         Ranchi</t>
  </si>
  <si>
    <t xml:space="preserve">Name of Work :- Construction of PCC road at Aadarsh Nagar Kokar from house of Inder Ram to House of Ram Bilas Rajan  in Under ward no-08
</t>
  </si>
  <si>
    <t>4
5.3.5.1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</si>
  <si>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</si>
  <si>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Ex Engineer 
                                                                                                         Ranchi Municipal Corporation
                                                                                                         Ranchi</t>
  </si>
  <si>
    <t xml:space="preserve">2
5.1.10
</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</si>
  <si>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</si>
  <si>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Local sand (18km)</t>
  </si>
  <si>
    <t>Coarse sand (42km)</t>
  </si>
  <si>
    <t>Stone Boulder (29kjm)</t>
  </si>
  <si>
    <t>Stone Chips (15km)</t>
  </si>
  <si>
    <t>Earth (1km)</t>
  </si>
  <si>
    <t xml:space="preserve">4
5.1.1
+
5.1.2
</t>
  </si>
  <si>
    <t xml:space="preserve">5
5.1.10
</t>
  </si>
  <si>
    <t>6
8.6.8</t>
  </si>
  <si>
    <t>8
 5.3.5.1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</si>
  <si>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</si>
  <si>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CHIPS-LEAD-22km</t>
  </si>
  <si>
    <t>Name of Work :- Construction of PCC Road at Mohamood Gali Moti Masjid Hindpiri Under Ward No-22</t>
  </si>
  <si>
    <t>2.            5.1.1 + 5.1.2</t>
  </si>
  <si>
    <t>3.
  5.1.10</t>
  </si>
  <si>
    <t>4.    
  8.6.8</t>
  </si>
  <si>
    <t>5.
5.3.2.1</t>
  </si>
  <si>
    <t>Carriage of Sand (Lead 47 KM)</t>
  </si>
  <si>
    <t>Carriage of Sand local (Lead 16 KM)</t>
  </si>
  <si>
    <t>Carriage of Stone Boulder (Lead 34  KM)</t>
  </si>
  <si>
    <t>Carriage of Stone Chips  (Lead 20 KM)</t>
  </si>
  <si>
    <t>Name of Work :- Construction of PCC Road at Aryapuri from Manjit Singh House to Bageshwari Apartment Under Ward No-30</t>
  </si>
  <si>
    <t xml:space="preserve"> Local Sand 14 KM </t>
  </si>
  <si>
    <t xml:space="preserve">Sand 49 KM </t>
  </si>
  <si>
    <t>Stone Boulder 36 km</t>
  </si>
  <si>
    <t>Stone Chips  (lead 22 KM)</t>
  </si>
  <si>
    <t>Earth ( Lead upto 1 K.M )</t>
  </si>
  <si>
    <t xml:space="preserve">2
5.3.2.1
</t>
  </si>
  <si>
    <t>Sand (Lead 42 KM)</t>
  </si>
  <si>
    <t>Chips  (Lead 15 KM)</t>
  </si>
  <si>
    <t xml:space="preserve">                                                                                              Asst. Engineer 
                                                                                                         Ranchi Municipal Corporation
                                                                                                         Ranchi</t>
  </si>
  <si>
    <t>Name of Work :-Widenning and Improvement of PCC road at Darzee Mohalla from house of Naiym Ansari to Md. Firoj house.</t>
  </si>
  <si>
    <t>2.         5.1.1 + 5.1.2</t>
  </si>
  <si>
    <t>4     8.6.8</t>
  </si>
  <si>
    <t>5
J.B.C.D
5.3.2.1</t>
  </si>
  <si>
    <t>1.            5.1.1 + 5.1.2</t>
  </si>
  <si>
    <t>2.
  5.1.10</t>
  </si>
  <si>
    <t>3.    
  8.6.8</t>
  </si>
  <si>
    <t>Carriage of Sand (Lead 49 KM)</t>
  </si>
  <si>
    <t>Carriage of Stone Boulder (Lead 36  KM)</t>
  </si>
  <si>
    <t>Carriage of Stone Chips  (Lead 22 KM)</t>
  </si>
  <si>
    <t xml:space="preserve">                                                                                                 Assistant Engineer 
                                                                                                         Ranchi Municipal Corporation
                                                                                                         Ranchi</t>
  </si>
  <si>
    <t xml:space="preserve">Name of Work :- Construction of RCC Covered Drain From Mini HYDT to AS Grill Shop at Adivasi Mohalla  in ward no-4 </t>
  </si>
  <si>
    <t>5
5.3.5.1</t>
  </si>
  <si>
    <t>Providing RCC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</si>
  <si>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6
5.3.30.1
</t>
  </si>
  <si>
    <t xml:space="preserve">7
5.5.4
</t>
  </si>
  <si>
    <t xml:space="preserve">18
5.5.11
</t>
  </si>
  <si>
    <t xml:space="preserve">Supplying , fitting  and fixing  M.S. grill made of  20x6 mm flat or 16mm MS square bars fitted on 25x25x6mm M.S Angel fame ....do.... </t>
  </si>
  <si>
    <t xml:space="preserve">3
JBCD
P-26
</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</si>
  <si>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</si>
  <si>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 xml:space="preserve">5
5.3.2
</t>
  </si>
  <si>
    <t xml:space="preserve">6
5.2.34
</t>
  </si>
  <si>
    <t xml:space="preserve">7
5.7.11
+
5.7.12
</t>
  </si>
  <si>
    <t xml:space="preserve">8
5.3.30.1
</t>
  </si>
  <si>
    <t xml:space="preserve">9
5.5.5
(b)
</t>
  </si>
  <si>
    <t>Dust (Lead 15 KM)</t>
  </si>
  <si>
    <t>3   
  8.6.8</t>
  </si>
  <si>
    <t>5
5.3.2.1</t>
  </si>
  <si>
    <t>6
5.3.30.1</t>
  </si>
  <si>
    <t>Providing  Precast R.C.C M 200 in nominal mix (1:1.5:3) in slab ……..do…..all complete as per specification and direction of E/I.</t>
  </si>
  <si>
    <t xml:space="preserve">7
5.5.4
&amp;
5.5.5(a) </t>
  </si>
  <si>
    <t>M.T.</t>
  </si>
  <si>
    <t xml:space="preserve">8
5.5.30
</t>
  </si>
  <si>
    <t>CHIPS-LEAD-15km</t>
  </si>
  <si>
    <t>BOULDER-LEAD-29km</t>
  </si>
  <si>
    <t>2
5.3.2.1</t>
  </si>
  <si>
    <t>Name of Work :- Construction of RCC Drain at Dhobi Gali.</t>
  </si>
  <si>
    <t xml:space="preserve">Name of Work :- Construction of PCC road in haider ali road moti masjid area to (i) house of suhil (ii) house of aftab (iii) house of firoj and (iv) house of shahid to house of ajay  in ward no-06 Under RMC Ranchi </t>
  </si>
  <si>
    <t xml:space="preserve">4
5.3.2.1
</t>
  </si>
  <si>
    <t>I</t>
  </si>
  <si>
    <t xml:space="preserve"> Local Sand 13km</t>
  </si>
  <si>
    <r>
      <t>Per M</t>
    </r>
    <r>
      <rPr>
        <b/>
        <vertAlign val="superscript"/>
        <sz val="10"/>
        <color theme="1"/>
        <rFont val="Times New Roman"/>
        <family val="1"/>
      </rPr>
      <t>3</t>
    </r>
  </si>
  <si>
    <t>II</t>
  </si>
  <si>
    <t>III</t>
  </si>
  <si>
    <t>IV</t>
  </si>
  <si>
    <t>V</t>
  </si>
  <si>
    <t>Carriage of Local Sand(Lead 14 KM)</t>
  </si>
  <si>
    <t>Name of Work :- Construction of PCC Road from old H.B. Road to house of Arif Faruki near Kanta Toli Chowk Under Ward No.-11</t>
  </si>
  <si>
    <t>2
5.3.5.1</t>
  </si>
  <si>
    <t>Name of Work :- CONSTRUCTION OF PCC ROAD AT AADARSH NAGAR BOOTY FROM SARNA STHAL TO MANGAMAY.</t>
  </si>
  <si>
    <t>Name of Work :- Construction of RCC Drain at New Bandh Gari from house of Ram Lakhan sahu to house of Barjnath singh.</t>
  </si>
  <si>
    <t xml:space="preserve">5
5.3.30.1
</t>
  </si>
  <si>
    <t xml:space="preserve">6
5.5.5
(b)
</t>
  </si>
  <si>
    <t xml:space="preserve"> Local Sand</t>
  </si>
  <si>
    <t xml:space="preserve">Sand 42 KM </t>
  </si>
  <si>
    <t>Stone Boulder 29 km</t>
  </si>
  <si>
    <t>Stone Chips  (lead 15 KM)</t>
  </si>
  <si>
    <t>Name of Work :- Construction of PCC road from house of ramu to house of binod toppo and house of mangra toppo to house of chotu bangali.</t>
  </si>
  <si>
    <t>Name of Work :- Construction of PCC road at Shivganj from house of Navin to vijay praksh and shivganj main road to harmu bye pass road.</t>
  </si>
  <si>
    <t>Name of Work :- Construction of PCC Road at Alkapuri from Punmali Shop to Mahesh Soni House.</t>
  </si>
  <si>
    <t xml:space="preserve">2.
5.10.2
</t>
  </si>
  <si>
    <t xml:space="preserve">Dismemtling of PCC work ---------do-------------as per specification and direction of E/I. </t>
  </si>
  <si>
    <t>Name of Work :- Construction of PCC Road at Indrapuri Road no-12 from deonandan sharma sharma house to Parasnath Sahay house.</t>
  </si>
  <si>
    <t>Name of Work :- Laying of Paver Block Near Adiwasi Akhara at Hinoo Basti and Near Birsa Young Well Club .</t>
  </si>
  <si>
    <t>Providing and laying factory made chamferef edge cement concrete paver blocks in foothpath, parks lawns, drive ways or light trafic parking etc, of required strength, thickness &amp; size/shape, made by …………..</t>
  </si>
  <si>
    <t>Name of Work :- Construction of PCC road at south office para near suryavansham appartment and rasik lal house to mahto lodge.</t>
  </si>
  <si>
    <t>STONE CHIPS-LEAD-15km</t>
  </si>
  <si>
    <t>BOULDER -LEAD 29km</t>
  </si>
  <si>
    <t xml:space="preserve">2
JBCD
P-26
</t>
  </si>
  <si>
    <t>Providing,Supplying and spreading of Stone Dust in filling in Foundation trenches or in Plingth-------do-------all complete as per specification and direction of E/I.</t>
  </si>
  <si>
    <t>Stone Dust (Lead 15 KM)</t>
  </si>
  <si>
    <t>Name of Work :- Construction of Road Near Govt. Well at Chiroundi  Under Ward No.-03</t>
  </si>
  <si>
    <t>3
5.1.10</t>
  </si>
  <si>
    <t>Providing fine agregate Stone Dust filling in Foundation trenches -------do-------all complete as per specification and direction of E/I.</t>
  </si>
  <si>
    <t>Carriage of Stone dust(Lead 22 KM)</t>
  </si>
  <si>
    <t xml:space="preserve">                                                                                                 Excutive Engineer 
                                                                                                         Ranchi Municipal Corporation
                                                                                                         Ranchi</t>
  </si>
  <si>
    <t xml:space="preserve">3
5.1.1
+
5.1.2
</t>
  </si>
  <si>
    <t xml:space="preserve">4
5.1.10
</t>
  </si>
  <si>
    <t>5
8.6.8</t>
  </si>
  <si>
    <t>6
5.3.2</t>
  </si>
  <si>
    <t xml:space="preserve">                                                                                                  Astt. Engineer 
                                                                                                         Ranchi Municipal Corporation
                                                                                                         Ranchi</t>
  </si>
  <si>
    <t>Name of Work :- Construction of Drain at new colony jagarnathpur in Ward No-37</t>
  </si>
  <si>
    <t xml:space="preserve">3
5.1.10
</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</si>
  <si>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</si>
  <si>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5.2.34</t>
  </si>
  <si>
    <t>8
5.3.30.1</t>
  </si>
  <si>
    <t>SAND -LEAD-47km</t>
  </si>
  <si>
    <t>SAND LOCAL-LEAD-16km</t>
  </si>
  <si>
    <t>CHIPS-LEAD-20km</t>
  </si>
  <si>
    <t>BOULDER-LEAD-34km</t>
  </si>
  <si>
    <t xml:space="preserve">                                                                                               Ex. Engineer 
                                                                                                         Ranchi Municipal Corporation
                                                                                                         Ranchi</t>
  </si>
  <si>
    <t>Name of Work :- Construction of PCC Road from NH-33, Shakuntala Enterprises to house of dulal chandra mahato at hanuman nagar.</t>
  </si>
  <si>
    <t>Name of Work :- Construction of PCC road in chanakya vihar ashok kunj argora near ICICI bank from dutta Grossary to R.K Thakur house.</t>
  </si>
  <si>
    <t>3    
  8.6.8</t>
  </si>
  <si>
    <t>STONE BOULDER (LEAD 34 KM)</t>
  </si>
  <si>
    <t>Name of Work :- Construction of RCC Drain at Nadi tola from ibrahim house to big drain.</t>
  </si>
  <si>
    <t>5
 5.3.5.1</t>
  </si>
  <si>
    <t xml:space="preserve">7
5.5.5
(b)
</t>
  </si>
  <si>
    <t xml:space="preserve">                                                                                                   Asst. Engineer 
                                                                                                         Ranchi Municipal Corporation
                                                                                                         Ranchi</t>
  </si>
  <si>
    <r>
      <t xml:space="preserve">Name of Work :- </t>
    </r>
    <r>
      <rPr>
        <b/>
        <sz val="12"/>
        <color theme="1"/>
        <rFont val="Kruti Dev 010"/>
      </rPr>
      <t xml:space="preserve">U;w vejkorh dksyksuh esa cM+kbZd th ds ?kj ls jkscVZ feaat ds ?kj rd ih0 ih0 lh0 iFk dk fuekZ.k dk;ZA </t>
    </r>
  </si>
  <si>
    <t>4   
  8.6.8</t>
  </si>
  <si>
    <t>Providing R.C.C M 200 in nominal mix (1:1.5:3) in foundation ……..do…..all complete as per specification and direction of E/I.</t>
  </si>
  <si>
    <r>
      <t>Per M</t>
    </r>
    <r>
      <rPr>
        <vertAlign val="superscript"/>
        <sz val="9"/>
        <color theme="1"/>
        <rFont val="Times New Roman"/>
        <family val="1"/>
      </rPr>
      <t>3</t>
    </r>
  </si>
  <si>
    <r>
      <t>Name of Work :-</t>
    </r>
    <r>
      <rPr>
        <b/>
        <sz val="11"/>
        <color theme="1"/>
        <rFont val="Kruti Dev 010"/>
      </rPr>
      <t xml:space="preserve">eUVq pkSd vlakjh xyh dqnj rqYyk ysu esa ih0 lh0 lh0 iFk ,oa ukyh dk fuekZ.k dk;ZA </t>
    </r>
  </si>
  <si>
    <t>Labour for cleaning the work site before and after work etc</t>
  </si>
  <si>
    <t>2
5.1.1
+
5.1.2</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</si>
  <si>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</si>
  <si>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t>
  </si>
  <si>
    <t>7.
5.3.2.1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</si>
  <si>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</si>
  <si>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5.5.5</t>
  </si>
  <si>
    <t>Carriage of Sand local (Lead 14 KM)</t>
  </si>
  <si>
    <t xml:space="preserve">                                                                                                  Assistant Engineer  
                                                                                                         Ranchi Municipal Corporation
                                                                                                         Ranchi</t>
  </si>
  <si>
    <r>
      <t xml:space="preserve">Name of Work :- </t>
    </r>
    <r>
      <rPr>
        <b/>
        <sz val="14"/>
        <color theme="1"/>
        <rFont val="Kruti Dev 010"/>
      </rPr>
      <t xml:space="preserve">vktkn fgUn uxj gjew vofLFkr dfczLrku esa isoj CykWd }kjk iFk dk fuekZ.k dk;ZA </t>
    </r>
  </si>
  <si>
    <t>1          5.1.1 
+ 
5.1.2</t>
  </si>
  <si>
    <t>2
16.91.2</t>
  </si>
  <si>
    <t>Providing  and Laying factory dade chamfered edge cement concrete paver blocks in  footpath, Parks lawnan, --------------------------do-------------------</t>
  </si>
  <si>
    <t>3.
DSR
16.69</t>
  </si>
  <si>
    <t>Providing  and Laying at or near ground level factory made stone of M-25 grade cement concrete in position----------do----------</t>
  </si>
  <si>
    <r>
      <t xml:space="preserve">Name of Work :- </t>
    </r>
    <r>
      <rPr>
        <b/>
        <sz val="12"/>
        <color theme="1"/>
        <rFont val="Kruti Dev 010"/>
      </rPr>
      <t xml:space="preserve">Mksj.Mk cktkj esa DokVZj la0&amp;ch0@05 ls DokVZj la0&amp;ch0@03 rd vkj0 lh0 lh0 ukyh dk fuekZ.k dk;ZA </t>
    </r>
    <r>
      <rPr>
        <b/>
        <sz val="12"/>
        <color theme="1"/>
        <rFont val="Times New Roman"/>
        <family val="1"/>
      </rPr>
      <t xml:space="preserve">
</t>
    </r>
  </si>
  <si>
    <t>25.10.2</t>
  </si>
  <si>
    <t>Dismantling  plain cement concrete or lime concrete work including stacking serviceable material in countable stacks withnn 15M.lead and disposal of unserviceable material with all lead completed as per direction of E/I.</t>
  </si>
  <si>
    <t>3           5.1.1 + 5.1.2</t>
  </si>
  <si>
    <t>5      8.6.8</t>
  </si>
  <si>
    <t>6
 5.3.2</t>
  </si>
  <si>
    <t>7. 5.3.30.1</t>
  </si>
  <si>
    <t>8.
5.5.5 (b)</t>
  </si>
  <si>
    <t>Providing Tor steel reinforcement of 8,10 mm,dia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</si>
  <si>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r>
      <t xml:space="preserve">Name of Work :- </t>
    </r>
    <r>
      <rPr>
        <b/>
        <sz val="12"/>
        <color theme="1"/>
        <rFont val="Kruti Dev 010"/>
      </rPr>
      <t xml:space="preserve">pEik dksyksuh usikyh gkml Mksj.Mk esa ukyh dk fuekZ.k dk;ZA </t>
    </r>
  </si>
  <si>
    <t>3      8.6.8</t>
  </si>
  <si>
    <t>4.
5.3.2</t>
  </si>
  <si>
    <t>7
5.3.30.1</t>
  </si>
  <si>
    <t>9.
5.5.30</t>
  </si>
  <si>
    <t>kg.</t>
  </si>
  <si>
    <t>10
5.5.5
(b)</t>
  </si>
  <si>
    <t xml:space="preserve"> Local Sand 18 KM </t>
  </si>
  <si>
    <t>Stone Boulder 29 KM</t>
  </si>
  <si>
    <t>Earth lead 1 KM</t>
  </si>
  <si>
    <t>Total Rs.</t>
  </si>
  <si>
    <r>
      <t xml:space="preserve">Name of Work :-  </t>
    </r>
    <r>
      <rPr>
        <b/>
        <sz val="12"/>
        <color theme="1"/>
        <rFont val="Kruti Dev 010"/>
      </rPr>
      <t xml:space="preserve">Mksj.Mk cktkj esa jkeiqfj;k Dy'k LVksj dslkeus ukyh fuekZ.k dk;ZA </t>
    </r>
  </si>
  <si>
    <t>labour for cleaning the work site before and after work etc</t>
  </si>
  <si>
    <t>2
5.10.1</t>
  </si>
  <si>
    <t>Dismantling pucca brick or lime work including stacking serviceable materials in countable stacks within 15M lead and disposal of unserviceable materials with all lead complete as per direction of E/I</t>
  </si>
  <si>
    <t>3
5.10.2</t>
  </si>
  <si>
    <t>Dismantling plain cement or lime concrete work including all complete as per specification and direction of E/I</t>
  </si>
  <si>
    <t>4
5.10.3</t>
  </si>
  <si>
    <t>Dismantling RCC work including all complete as per specification and direction of E/I</t>
  </si>
  <si>
    <t>5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</si>
  <si>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</si>
  <si>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6
5.1.10</t>
  </si>
  <si>
    <t>7
8.6.8</t>
  </si>
  <si>
    <t>8
5.3.2</t>
  </si>
  <si>
    <t>9
5.3.30.1</t>
  </si>
  <si>
    <t xml:space="preserve">                                                                                                        Assistant Engineer 
                                                                                                         Ranchi Municipal Corporation
                                                                                                         Ranchi</t>
  </si>
  <si>
    <r>
      <t xml:space="preserve">Name of Work :- </t>
    </r>
    <r>
      <rPr>
        <b/>
        <sz val="11"/>
        <color theme="1"/>
        <rFont val="Kruti Dev 010"/>
      </rPr>
      <t xml:space="preserve">HkqbZ;kW Vksyh jksM ls gjew ckbZ&amp;ikl jksM rd {kfrxzzLr ih0 lh0 lh0 lM+d ij iFk dk fuekZ.k dk;ZA </t>
    </r>
  </si>
  <si>
    <t>1
5.3.2.1</t>
  </si>
  <si>
    <t>2
5.1.7</t>
  </si>
  <si>
    <t>Filling in foundationtr treches and plinth in layesr not exceeding 150mm thick well watered,  ramming ,Fully  compated ----------do--------------- as per building  specification and direction of E/I.</t>
  </si>
  <si>
    <t xml:space="preserve"> Local Sand 49 KM </t>
  </si>
  <si>
    <r>
      <t xml:space="preserve">Name of Work :- </t>
    </r>
    <r>
      <rPr>
        <b/>
        <sz val="11"/>
        <color theme="1"/>
        <rFont val="Kruti Dev 010"/>
      </rPr>
      <t xml:space="preserve">eqqckjd [kku xyh esa ih0 lh0 lh0  iFk dk fuekZ.k dk;ZA </t>
    </r>
  </si>
  <si>
    <t>Labour for cleaning the work site before and after work etc and for head load of Materials</t>
  </si>
  <si>
    <t>1          5.1.1 + 5.1.2</t>
  </si>
  <si>
    <t>2
  5.1.1</t>
  </si>
  <si>
    <t>3  
  8.6.8</t>
  </si>
  <si>
    <r>
      <t>Name of Work :-</t>
    </r>
    <r>
      <rPr>
        <b/>
        <sz val="11"/>
        <color theme="1"/>
        <rFont val="Kruti Dev 010"/>
      </rPr>
      <t xml:space="preserve">'kEHkq mik/;k; ds ?kj ls lqjs'k jtd ds ?kj rd ukyh dk fuekZ.k dk;ZA </t>
    </r>
  </si>
  <si>
    <t>1
5.1.1
+
5.1.2</t>
  </si>
  <si>
    <t>2
5.1.10</t>
  </si>
  <si>
    <t xml:space="preserve">
5
.5.3.2.1</t>
  </si>
  <si>
    <t>7
5.5.5</t>
  </si>
  <si>
    <t>A(i)</t>
  </si>
  <si>
    <t xml:space="preserve">Sand 47 KM </t>
  </si>
  <si>
    <t>A</t>
  </si>
  <si>
    <t xml:space="preserve"> Local Sand 16 KM </t>
  </si>
  <si>
    <t>B</t>
  </si>
  <si>
    <t>Stone Boulder 34 km</t>
  </si>
  <si>
    <t>C</t>
  </si>
  <si>
    <t>Stone Chips  (lead 20 KM)</t>
  </si>
  <si>
    <t>D</t>
  </si>
  <si>
    <t xml:space="preserve">TOTAL Rs. </t>
  </si>
  <si>
    <t>Name of Work :- Construction of RCC Drain at South street mania bari.</t>
  </si>
  <si>
    <r>
      <t xml:space="preserve">Name of Work :- </t>
    </r>
    <r>
      <rPr>
        <b/>
        <sz val="12"/>
        <color theme="1"/>
        <rFont val="Times New Roman"/>
        <family val="1"/>
      </rPr>
      <t>Construction of PCC road at madarsa lane manitola under ward no-49</t>
    </r>
  </si>
  <si>
    <t>2
5.1.1 + 5.1.2</t>
  </si>
  <si>
    <t xml:space="preserve">                                                                                                Ex. Engineer 
                                                                                                         Ranchi Municipal Corporation
                                                                                                         Ranchi</t>
  </si>
  <si>
    <t xml:space="preserve">Name of Work :- Construction of PCC Road at ghat road jorar namkum from house of sankar sahu to rina devi ji house and rest part of pcc at chat ghat road. </t>
  </si>
  <si>
    <r>
      <t xml:space="preserve">Name of Work :-Cosnt. Of RCC Culvert in Lalpur Chowk infornt of Rajsthan Kalivalay. </t>
    </r>
    <r>
      <rPr>
        <b/>
        <sz val="11"/>
        <color theme="1"/>
        <rFont val="Kruti Dev 010"/>
      </rPr>
      <t xml:space="preserve"> 
</t>
    </r>
    <r>
      <rPr>
        <b/>
        <sz val="11"/>
        <color theme="1"/>
        <rFont val="Times New Roman"/>
        <family val="1"/>
      </rPr>
      <t/>
    </r>
  </si>
  <si>
    <t>Providing tor Steel reinforcement of 10mm, 12mm and 16 mm dia bars as  per --------do---------------all complete as per building specification and direction of E/I.</t>
  </si>
  <si>
    <t>Local sand 13 km</t>
  </si>
  <si>
    <t>Stone Chips &amp; Dust  (lead 22 KM)</t>
  </si>
  <si>
    <t>Name of Work :- Construction of PCC Road at Indrajatra Tar Mishirgonda near the house of Sambhu Builder.</t>
  </si>
  <si>
    <t>Name of Work :- Construction of PCC road from Dr. R.C Mishra house to Sudheer Minz house.</t>
  </si>
  <si>
    <t xml:space="preserve">Name of Work :- Construction of PCC road Culvert and drain slab cover at lalpur peace road lower mariyampur from house of krishna bara to house of paro munda .
</t>
  </si>
  <si>
    <t>Name of Work :- Construction of PCC Road at Garha toli road no-2 from house of Murshid mullana to house of Sadar ekbal.</t>
  </si>
  <si>
    <t xml:space="preserve">Name of Work :- Construction of PCC Road at Dangra toli near house of Vimala Bhagat in Ward no-17
</t>
  </si>
  <si>
    <t>Name of Work :- Constructio of PCC road at lohrakocha kothari bagan lane, from house of suresh ji to house of javed khan.</t>
  </si>
  <si>
    <t>Name of Work :- Construction of RCC Drain and PCC road at nala road A/3 street and Improvement of PCC road at nala road street no-A/8 .</t>
  </si>
  <si>
    <t>Name of Work :-Improvement of PCC Road at Nala Road in Ibrahim Gali.</t>
  </si>
  <si>
    <t>Name of Work :- Construction of Boundary Wall in Akhra at Azad Hind Nagar, Harmu.</t>
  </si>
  <si>
    <t>Name of Work :- Construction of PCC Road in Shivdyal Nagar near Argora Chowk from Ayushi Electricals to S.n. Jha house.</t>
  </si>
  <si>
    <t>Name of Work :- Construction of PCC Road at Indrapuri Road No- 14 from Deonandan Sharma House to Manoj Choudhary House.</t>
  </si>
  <si>
    <t>Name of Work :- Construction of PCC road at New Colony Dhurwa from Kariya Bariak house to Nand Kishor  house.</t>
  </si>
  <si>
    <t>Carriage of Sand local (Lead 18 KM)</t>
  </si>
  <si>
    <r>
      <t>Name of Scheme :</t>
    </r>
    <r>
      <rPr>
        <b/>
        <sz val="12"/>
        <rFont val="Kruti Dev 010"/>
      </rPr>
      <t xml:space="preserve">lsDVuj&amp;02 eksdsZV dss fudV fLFkr xsksypDdj dh ejEefr ,oa xzhy yxkus dk dk;ZA </t>
    </r>
  </si>
  <si>
    <r>
      <t xml:space="preserve">Name of Work :- </t>
    </r>
    <r>
      <rPr>
        <b/>
        <sz val="11"/>
        <color theme="1"/>
        <rFont val="Kruti Dev 010"/>
      </rPr>
      <t>xkSjh 'kadj uxj esa NkcM+k gkÅl ls eq[; iqy rd ukyh ejEefr ,oa LySc fuekZ.k ds laca/k esaA</t>
    </r>
  </si>
  <si>
    <r>
      <t>Name of Work :-</t>
    </r>
    <r>
      <rPr>
        <b/>
        <sz val="14"/>
        <color theme="1"/>
        <rFont val="Times New Roman"/>
        <family val="1"/>
      </rPr>
      <t xml:space="preserve"> </t>
    </r>
    <r>
      <rPr>
        <b/>
        <sz val="14"/>
        <color theme="1"/>
        <rFont val="Kruti Dev 010"/>
      </rPr>
      <t>mjk¡o dkspk eq[; iFk ls dyoZV fudV rd ukyh ejEefr ,oa LySc fuekZ.k dk;ZA</t>
    </r>
  </si>
  <si>
    <t xml:space="preserve">Name of Work :-Widenning and Improvement of PCC road at Darzee Mohalla from Simu house to Gulam Pan Dukan. </t>
  </si>
  <si>
    <r>
      <t>Name of Work :-</t>
    </r>
    <r>
      <rPr>
        <b/>
        <sz val="14"/>
        <color theme="1"/>
        <rFont val="Times New Roman"/>
        <family val="1"/>
      </rPr>
      <t xml:space="preserve"> </t>
    </r>
    <r>
      <rPr>
        <b/>
        <sz val="14"/>
        <color theme="1"/>
        <rFont val="Kruti Dev 010"/>
      </rPr>
      <t>U;q ikjl Vksyh MksjMk esa eq[; lh&lt;+h ls v;wc ds ?kj rd ih0lh0lh0 iFkA</t>
    </r>
  </si>
  <si>
    <t>Name of Work :- Construction of PCC Road at divine nagar jorar namkum from house of naresh yadav via house of ashok kumar (advocate) to daroga ji house.</t>
  </si>
  <si>
    <r>
      <t xml:space="preserve">Name of Work :- </t>
    </r>
    <r>
      <rPr>
        <b/>
        <sz val="14"/>
        <color theme="1"/>
        <rFont val="Kruti Dev 010"/>
      </rPr>
      <t>ds0 th0 ,u0 dkWyksuh jksM ua0-&amp;2 esa flrkjs ds ?kj ls gSnj ds ?kj rd ih0lh0lh0 iFk fuekZ.k dk;ZA</t>
    </r>
  </si>
  <si>
    <r>
      <t xml:space="preserve">Name of Work :- </t>
    </r>
    <r>
      <rPr>
        <b/>
        <sz val="14"/>
        <color theme="1"/>
        <rFont val="Kruti Dev 010"/>
      </rPr>
      <t xml:space="preserve">u;k Vksyh esa eskgu feat ds ?kj ls d`".kk mjkao ds ?kj rd iFk dk fuekZ.k dk;ZA </t>
    </r>
  </si>
  <si>
    <t>2        5.1.1 + 5.1.2</t>
  </si>
  <si>
    <t>4
  8.6.8</t>
  </si>
  <si>
    <t xml:space="preserve">                                                                                                  Executive Engineer  
                                                                                                         Ranchi Municipal Corporation
                                                                                                         Ranchi</t>
  </si>
  <si>
    <t>Name of Work :- Construction of PCC road at Baneshwar nagar prabhash ji house to pandit ji house and ranjit to anil kumar house.</t>
  </si>
  <si>
    <t xml:space="preserve">                                                                                                   Ex Engineer 
                                                                                                         Ranchi Municipal Corporation
                                                                                                         Ranchi</t>
  </si>
</sst>
</file>

<file path=xl/styles.xml><?xml version="1.0" encoding="utf-8"?>
<styleSheet xmlns="http://schemas.openxmlformats.org/spreadsheetml/2006/main">
  <numFmts count="3">
    <numFmt numFmtId="43" formatCode="_(* #,##0.00_);_(* \(#,##0.00\);_(* &quot;-&quot;??_);_(@_)"/>
    <numFmt numFmtId="164" formatCode="0.0"/>
    <numFmt numFmtId="165" formatCode="0.000"/>
  </numFmts>
  <fonts count="40">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entury"/>
      <family val="1"/>
    </font>
    <font>
      <b/>
      <sz val="12"/>
      <color theme="1"/>
      <name val="Century"/>
      <family val="1"/>
    </font>
    <font>
      <b/>
      <sz val="12"/>
      <color theme="1"/>
      <name val="Calibri"/>
      <family val="2"/>
      <scheme val="minor"/>
    </font>
    <font>
      <b/>
      <vertAlign val="superscript"/>
      <sz val="10"/>
      <name val="Times New Roman"/>
      <family val="1"/>
    </font>
    <font>
      <b/>
      <sz val="1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10"/>
      <name val="Times New Roman"/>
      <family val="1"/>
    </font>
    <font>
      <b/>
      <sz val="8.5"/>
      <name val="Times New Roman"/>
      <family val="1"/>
    </font>
    <font>
      <b/>
      <sz val="14"/>
      <name val="Times New Roman"/>
      <family val="1"/>
    </font>
    <font>
      <b/>
      <sz val="10"/>
      <color theme="1"/>
      <name val="Times New Roman"/>
      <family val="1"/>
    </font>
    <font>
      <sz val="11"/>
      <name val="Calibri"/>
      <family val="2"/>
      <scheme val="minor"/>
    </font>
    <font>
      <b/>
      <sz val="9"/>
      <color theme="1"/>
      <name val="Calibri"/>
      <family val="2"/>
      <scheme val="minor"/>
    </font>
    <font>
      <b/>
      <sz val="11"/>
      <color theme="1"/>
      <name val="Times New Roman"/>
      <family val="1"/>
    </font>
    <font>
      <b/>
      <sz val="11"/>
      <color theme="1"/>
      <name val="Kruti Dev 010"/>
    </font>
    <font>
      <b/>
      <vertAlign val="superscript"/>
      <sz val="10"/>
      <name val="Century"/>
      <family val="1"/>
    </font>
    <font>
      <b/>
      <sz val="8.5"/>
      <color theme="1"/>
      <name val="Times New Roman"/>
      <family val="1"/>
    </font>
    <font>
      <b/>
      <sz val="14"/>
      <color theme="1"/>
      <name val="Times New Roman"/>
      <family val="1"/>
    </font>
    <font>
      <b/>
      <sz val="14"/>
      <color theme="1"/>
      <name val="Kruti Dev 010"/>
    </font>
    <font>
      <b/>
      <vertAlign val="superscript"/>
      <sz val="10"/>
      <color theme="1"/>
      <name val="Times New Roman"/>
      <family val="1"/>
    </font>
    <font>
      <sz val="9"/>
      <color theme="1"/>
      <name val="Calibri"/>
      <family val="2"/>
      <scheme val="minor"/>
    </font>
    <font>
      <b/>
      <sz val="12"/>
      <color theme="1"/>
      <name val="Kruti Dev 010"/>
    </font>
    <font>
      <vertAlign val="superscript"/>
      <sz val="9"/>
      <color theme="1"/>
      <name val="Times New Roman"/>
      <family val="1"/>
    </font>
    <font>
      <b/>
      <sz val="9"/>
      <color theme="1"/>
      <name val="Century"/>
      <family val="1"/>
    </font>
    <font>
      <b/>
      <sz val="9"/>
      <color theme="1"/>
      <name val="Times New Roman"/>
      <family val="1"/>
    </font>
    <font>
      <sz val="9"/>
      <name val="Times New Roman"/>
      <family val="1"/>
    </font>
    <font>
      <b/>
      <sz val="9"/>
      <name val="Times New Roman"/>
      <family val="1"/>
    </font>
    <font>
      <b/>
      <sz val="12"/>
      <color theme="1"/>
      <name val="Times New Roman"/>
      <family val="1"/>
    </font>
    <font>
      <b/>
      <sz val="11"/>
      <color theme="1"/>
      <name val="Century"/>
      <family val="1"/>
    </font>
    <font>
      <b/>
      <sz val="10"/>
      <name val="Century"/>
      <family val="1"/>
    </font>
    <font>
      <b/>
      <sz val="8"/>
      <color theme="1"/>
      <name val="Century"/>
      <family val="1"/>
    </font>
    <font>
      <b/>
      <sz val="8"/>
      <color theme="1"/>
      <name val="Times New Roman"/>
      <family val="1"/>
    </font>
    <font>
      <b/>
      <sz val="8"/>
      <name val="Times New Roman"/>
      <family val="1"/>
    </font>
    <font>
      <sz val="11"/>
      <color theme="1"/>
      <name val="Century"/>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62">
    <xf numFmtId="0" fontId="0" fillId="0" borderId="0" xfId="0"/>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0" xfId="0" applyFont="1" applyBorder="1" applyAlignment="1">
      <alignment horizontal="center" vertical="center" wrapText="1"/>
    </xf>
    <xf numFmtId="1" fontId="5" fillId="0" borderId="0" xfId="1" applyNumberFormat="1" applyFont="1" applyBorder="1" applyAlignment="1">
      <alignment horizontal="center" vertical="center" wrapText="1"/>
    </xf>
    <xf numFmtId="0" fontId="2" fillId="0" borderId="0" xfId="0" applyFont="1" applyAlignment="1">
      <alignment horizontal="center" vertical="center"/>
    </xf>
    <xf numFmtId="2" fontId="0" fillId="0" borderId="0" xfId="0" applyNumberFormat="1" applyAlignment="1">
      <alignment horizontal="center" vertical="center"/>
    </xf>
    <xf numFmtId="0" fontId="9" fillId="0" borderId="0" xfId="0" applyFont="1" applyBorder="1" applyAlignment="1">
      <alignment vertical="top"/>
    </xf>
    <xf numFmtId="0" fontId="2" fillId="0" borderId="0" xfId="0" applyFont="1" applyBorder="1" applyAlignment="1">
      <alignmen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2"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justify" vertical="top" wrapText="1"/>
    </xf>
    <xf numFmtId="0" fontId="16" fillId="3" borderId="1" xfId="0" applyFont="1" applyFill="1" applyBorder="1" applyAlignment="1">
      <alignment horizontal="center" vertical="center" wrapText="1"/>
    </xf>
    <xf numFmtId="0" fontId="13" fillId="0" borderId="1" xfId="0" applyFont="1" applyBorder="1" applyAlignment="1">
      <alignment horizontal="justify" vertical="top" wrapText="1"/>
    </xf>
    <xf numFmtId="0" fontId="8" fillId="0" borderId="0" xfId="0" applyFont="1" applyBorder="1" applyAlignment="1">
      <alignment vertical="center"/>
    </xf>
    <xf numFmtId="0" fontId="13" fillId="0" borderId="1" xfId="0" applyFont="1" applyBorder="1" applyAlignment="1">
      <alignment horizontal="right" vertical="center" wrapText="1"/>
    </xf>
    <xf numFmtId="0" fontId="14" fillId="0" borderId="0" xfId="0" applyFont="1" applyBorder="1" applyAlignment="1">
      <alignment horizontal="center" vertical="center" wrapText="1"/>
    </xf>
    <xf numFmtId="0" fontId="13" fillId="0" borderId="0" xfId="0" applyFont="1" applyBorder="1" applyAlignment="1">
      <alignment horizontal="right" vertical="center" wrapText="1"/>
    </xf>
    <xf numFmtId="2" fontId="13"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18" fillId="0" borderId="0" xfId="0" applyFont="1" applyAlignment="1">
      <alignment horizontal="center" vertical="center"/>
    </xf>
    <xf numFmtId="2" fontId="4" fillId="0" borderId="1" xfId="0" applyNumberFormat="1" applyFont="1" applyBorder="1" applyAlignment="1">
      <alignment horizontal="center" vertical="center"/>
    </xf>
    <xf numFmtId="2" fontId="4" fillId="0" borderId="0" xfId="0" applyNumberFormat="1" applyFont="1" applyBorder="1" applyAlignment="1">
      <alignment horizontal="center" vertical="center"/>
    </xf>
    <xf numFmtId="2" fontId="5" fillId="0" borderId="0" xfId="0" applyNumberFormat="1" applyFont="1" applyBorder="1" applyAlignment="1">
      <alignment horizontal="center" vertical="center"/>
    </xf>
    <xf numFmtId="2" fontId="16" fillId="3"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xf>
    <xf numFmtId="2"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 fontId="0" fillId="0" borderId="0" xfId="0" applyNumberFormat="1" applyAlignment="1">
      <alignment horizontal="center" vertical="center"/>
    </xf>
    <xf numFmtId="1" fontId="5" fillId="0" borderId="1" xfId="0" applyNumberFormat="1" applyFont="1" applyBorder="1" applyAlignment="1">
      <alignment horizontal="center" vertical="center"/>
    </xf>
    <xf numFmtId="1" fontId="16" fillId="3" borderId="1" xfId="0" applyNumberFormat="1" applyFont="1" applyFill="1" applyBorder="1" applyAlignment="1">
      <alignment horizontal="center" vertical="center" wrapText="1"/>
    </xf>
    <xf numFmtId="165" fontId="16" fillId="3" borderId="1" xfId="0" applyNumberFormat="1" applyFont="1" applyFill="1" applyBorder="1" applyAlignment="1">
      <alignment horizontal="center" vertical="center" wrapText="1"/>
    </xf>
    <xf numFmtId="1" fontId="29" fillId="0" borderId="1" xfId="1" applyNumberFormat="1" applyFont="1" applyBorder="1" applyAlignment="1">
      <alignment horizontal="center" vertical="center" wrapText="1"/>
    </xf>
    <xf numFmtId="0" fontId="26" fillId="0" borderId="0" xfId="0" applyFont="1" applyAlignment="1">
      <alignment horizontal="center" vertical="center"/>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1" fontId="30" fillId="0" borderId="1" xfId="1" applyNumberFormat="1" applyFont="1" applyBorder="1" applyAlignment="1">
      <alignment horizontal="center" vertical="center" wrapText="1"/>
    </xf>
    <xf numFmtId="0" fontId="12" fillId="0" borderId="0" xfId="0" applyFont="1" applyBorder="1" applyAlignment="1">
      <alignment horizontal="center" vertical="center" wrapText="1"/>
    </xf>
    <xf numFmtId="1" fontId="12" fillId="0" borderId="0" xfId="1" applyNumberFormat="1" applyFont="1" applyBorder="1" applyAlignment="1">
      <alignment horizontal="center" vertical="center" wrapText="1"/>
    </xf>
    <xf numFmtId="0" fontId="12" fillId="0" borderId="0" xfId="0" applyFont="1" applyAlignment="1">
      <alignment horizontal="center" vertical="center"/>
    </xf>
    <xf numFmtId="0" fontId="3" fillId="0" borderId="0" xfId="0" applyFont="1" applyBorder="1" applyAlignment="1">
      <alignment vertical="top"/>
    </xf>
    <xf numFmtId="0" fontId="19" fillId="0" borderId="0" xfId="0" applyFont="1" applyBorder="1" applyAlignment="1">
      <alignment vertical="top"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13" fillId="0" borderId="1" xfId="0" applyFont="1" applyBorder="1" applyAlignment="1">
      <alignment vertical="center" wrapText="1"/>
    </xf>
    <xf numFmtId="2"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2" fontId="29"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0"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9" fillId="0" borderId="1" xfId="0" applyFont="1" applyBorder="1" applyAlignment="1">
      <alignment horizontal="center" vertical="center"/>
    </xf>
    <xf numFmtId="0" fontId="3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5" fillId="0" borderId="1" xfId="0" applyFont="1" applyBorder="1" applyAlignment="1">
      <alignment horizontal="center" vertical="center"/>
    </xf>
    <xf numFmtId="2" fontId="6"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0" fontId="0" fillId="0" borderId="0" xfId="0" applyFont="1" applyAlignment="1">
      <alignment horizontal="center" vertical="center"/>
    </xf>
    <xf numFmtId="0" fontId="16" fillId="0" borderId="8" xfId="0" applyFont="1" applyBorder="1" applyAlignment="1">
      <alignment horizontal="justify" vertical="top" wrapText="1"/>
    </xf>
    <xf numFmtId="0" fontId="16" fillId="0" borderId="8" xfId="0" applyFont="1" applyBorder="1" applyAlignment="1">
      <alignment horizontal="center" vertical="center" wrapText="1"/>
    </xf>
    <xf numFmtId="0" fontId="16" fillId="0" borderId="0" xfId="0" applyFont="1" applyBorder="1" applyAlignment="1">
      <alignment horizontal="justify" vertical="top"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0" xfId="0" applyBorder="1"/>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18" fillId="0" borderId="1" xfId="0" applyFont="1" applyBorder="1" applyAlignment="1">
      <alignment horizontal="center" vertical="center"/>
    </xf>
    <xf numFmtId="0" fontId="14" fillId="0" borderId="1" xfId="0" applyFont="1" applyBorder="1" applyAlignment="1">
      <alignment horizontal="left" vertical="center" wrapText="1"/>
    </xf>
    <xf numFmtId="2" fontId="34" fillId="0" borderId="1" xfId="0" applyNumberFormat="1" applyFont="1" applyBorder="1" applyAlignment="1">
      <alignment horizontal="center" vertical="center" wrapText="1"/>
    </xf>
    <xf numFmtId="1" fontId="34" fillId="0" borderId="1" xfId="1" applyNumberFormat="1" applyFont="1" applyBorder="1" applyAlignment="1">
      <alignment horizontal="center" vertical="center" wrapText="1"/>
    </xf>
    <xf numFmtId="0" fontId="2" fillId="0" borderId="1" xfId="0" applyFont="1" applyBorder="1" applyAlignment="1">
      <alignment horizontal="center" vertical="center"/>
    </xf>
    <xf numFmtId="2" fontId="5" fillId="0" borderId="2"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8" fillId="0" borderId="0"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1" xfId="0" applyFont="1" applyBorder="1" applyAlignment="1">
      <alignment horizontal="center" vertical="center"/>
    </xf>
    <xf numFmtId="0" fontId="3" fillId="0" borderId="1" xfId="0" applyFont="1" applyBorder="1" applyAlignment="1">
      <alignment horizontal="center" vertical="top"/>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wrapText="1"/>
    </xf>
    <xf numFmtId="0" fontId="34" fillId="0" borderId="3" xfId="0" applyFont="1" applyBorder="1" applyAlignment="1">
      <alignment horizontal="right" vertical="center" wrapText="1"/>
    </xf>
    <xf numFmtId="0" fontId="34" fillId="0" borderId="4" xfId="0" applyFont="1" applyBorder="1" applyAlignment="1">
      <alignment horizontal="right" vertical="center" wrapText="1"/>
    </xf>
    <xf numFmtId="0" fontId="3" fillId="0" borderId="5"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19" fillId="0" borderId="1" xfId="0" applyFont="1" applyBorder="1" applyAlignment="1">
      <alignment horizontal="left" vertical="top" wrapText="1"/>
    </xf>
    <xf numFmtId="0" fontId="6"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2" fontId="16" fillId="3" borderId="2" xfId="0" applyNumberFormat="1" applyFont="1" applyFill="1" applyBorder="1" applyAlignment="1">
      <alignment horizontal="right" vertical="center" wrapText="1"/>
    </xf>
    <xf numFmtId="2" fontId="16" fillId="3" borderId="3" xfId="0" applyNumberFormat="1" applyFont="1" applyFill="1" applyBorder="1" applyAlignment="1">
      <alignment horizontal="right" vertical="center" wrapText="1"/>
    </xf>
    <xf numFmtId="2" fontId="16" fillId="3" borderId="4" xfId="0" applyNumberFormat="1" applyFont="1" applyFill="1" applyBorder="1" applyAlignment="1">
      <alignment horizontal="right" vertical="center" wrapText="1"/>
    </xf>
    <xf numFmtId="0" fontId="9" fillId="0" borderId="1" xfId="0" applyFont="1" applyBorder="1" applyAlignment="1">
      <alignment horizontal="center" vertical="top"/>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2" xfId="0" applyFont="1" applyBorder="1" applyAlignment="1">
      <alignment horizontal="right" vertical="center" wrapText="1"/>
    </xf>
    <xf numFmtId="0" fontId="13" fillId="0" borderId="3" xfId="0" applyFont="1" applyBorder="1" applyAlignment="1">
      <alignment horizontal="right" vertical="center" wrapText="1"/>
    </xf>
    <xf numFmtId="0" fontId="13" fillId="0" borderId="4" xfId="0" applyFont="1" applyBorder="1" applyAlignment="1">
      <alignment horizontal="right" vertical="center" wrapText="1"/>
    </xf>
    <xf numFmtId="0" fontId="17" fillId="0" borderId="0"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33" fillId="0" borderId="1" xfId="0" applyFont="1" applyBorder="1" applyAlignment="1">
      <alignment horizontal="left" vertical="top"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1" fillId="0" borderId="0"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2" fontId="39" fillId="0" borderId="1"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G17"/>
  <sheetViews>
    <sheetView tabSelected="1" workbookViewId="0">
      <selection activeCell="B5" sqref="B5"/>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38.25" customHeight="1">
      <c r="A3" s="98" t="s">
        <v>377</v>
      </c>
      <c r="B3" s="99"/>
      <c r="C3" s="99"/>
      <c r="D3" s="99"/>
      <c r="E3" s="99"/>
      <c r="F3" s="100"/>
    </row>
    <row r="4" spans="1:6">
      <c r="A4" s="2" t="s">
        <v>2</v>
      </c>
      <c r="B4" s="2" t="s">
        <v>3</v>
      </c>
      <c r="C4" s="2" t="s">
        <v>4</v>
      </c>
      <c r="D4" s="2" t="s">
        <v>5</v>
      </c>
      <c r="E4" s="2" t="s">
        <v>6</v>
      </c>
      <c r="F4" s="2" t="s">
        <v>7</v>
      </c>
    </row>
    <row r="5" spans="1:6" ht="189">
      <c r="A5" s="3" t="s">
        <v>193</v>
      </c>
      <c r="B5" s="3" t="s">
        <v>11</v>
      </c>
      <c r="C5" s="5">
        <v>20.53</v>
      </c>
      <c r="D5" s="6" t="s">
        <v>12</v>
      </c>
      <c r="E5" s="6">
        <v>120.53</v>
      </c>
      <c r="F5" s="5">
        <f>ROUND(C5*E5,0)</f>
        <v>2474</v>
      </c>
    </row>
    <row r="6" spans="1:6" ht="126">
      <c r="A6" s="3" t="s">
        <v>194</v>
      </c>
      <c r="B6" s="3" t="s">
        <v>14</v>
      </c>
      <c r="C6" s="5">
        <v>6.84</v>
      </c>
      <c r="D6" s="6" t="s">
        <v>12</v>
      </c>
      <c r="E6" s="6">
        <v>223.35</v>
      </c>
      <c r="F6" s="5">
        <f>ROUND(C6*E6,0)</f>
        <v>1528</v>
      </c>
    </row>
    <row r="7" spans="1:6" ht="110.25">
      <c r="A7" s="3" t="s">
        <v>195</v>
      </c>
      <c r="B7" s="3" t="s">
        <v>16</v>
      </c>
      <c r="C7" s="5">
        <v>8.56</v>
      </c>
      <c r="D7" s="6" t="s">
        <v>12</v>
      </c>
      <c r="E7" s="3">
        <v>1149.1199999999999</v>
      </c>
      <c r="F7" s="4">
        <f>ROUND(C7*E7,0)</f>
        <v>9836</v>
      </c>
    </row>
    <row r="8" spans="1:6" ht="141.75">
      <c r="A8" s="3" t="s">
        <v>131</v>
      </c>
      <c r="B8" s="3" t="s">
        <v>168</v>
      </c>
      <c r="C8" s="4">
        <v>10.266</v>
      </c>
      <c r="D8" s="3" t="s">
        <v>12</v>
      </c>
      <c r="E8" s="4">
        <v>5829</v>
      </c>
      <c r="F8" s="4">
        <f>C8*E8</f>
        <v>59840.514000000003</v>
      </c>
    </row>
    <row r="9" spans="1:6" ht="15.75">
      <c r="A9" s="3">
        <v>5</v>
      </c>
      <c r="B9" s="3" t="s">
        <v>26</v>
      </c>
      <c r="C9" s="7"/>
      <c r="D9" s="7"/>
      <c r="E9" s="3"/>
      <c r="F9" s="5"/>
    </row>
    <row r="10" spans="1:6" ht="15.75">
      <c r="A10" s="8" t="s">
        <v>27</v>
      </c>
      <c r="B10" s="3" t="s">
        <v>196</v>
      </c>
      <c r="C10" s="4">
        <v>4.42</v>
      </c>
      <c r="D10" s="3" t="s">
        <v>12</v>
      </c>
      <c r="E10" s="3">
        <v>907.31</v>
      </c>
      <c r="F10" s="5">
        <f>C10*E10</f>
        <v>4010.3101999999999</v>
      </c>
    </row>
    <row r="11" spans="1:6" ht="15.75">
      <c r="A11" s="3" t="s">
        <v>30</v>
      </c>
      <c r="B11" s="3" t="s">
        <v>138</v>
      </c>
      <c r="C11" s="4">
        <v>6.84</v>
      </c>
      <c r="D11" s="3" t="s">
        <v>12</v>
      </c>
      <c r="E11" s="3">
        <v>403.07</v>
      </c>
      <c r="F11" s="5">
        <f t="shared" ref="F11:F14" si="0">C11*E11</f>
        <v>2756.9987999999998</v>
      </c>
    </row>
    <row r="12" spans="1:6" ht="15.75">
      <c r="A12" s="3" t="s">
        <v>32</v>
      </c>
      <c r="B12" s="3" t="s">
        <v>197</v>
      </c>
      <c r="C12" s="4">
        <v>8.56</v>
      </c>
      <c r="D12" s="3" t="s">
        <v>12</v>
      </c>
      <c r="E12" s="3">
        <v>863.23</v>
      </c>
      <c r="F12" s="5">
        <f t="shared" si="0"/>
        <v>7389.2488000000003</v>
      </c>
    </row>
    <row r="13" spans="1:6" ht="15.75">
      <c r="A13" s="3" t="s">
        <v>34</v>
      </c>
      <c r="B13" s="3" t="s">
        <v>198</v>
      </c>
      <c r="C13" s="4">
        <v>8.83</v>
      </c>
      <c r="D13" s="3" t="s">
        <v>12</v>
      </c>
      <c r="E13" s="3">
        <v>541.66999999999996</v>
      </c>
      <c r="F13" s="5">
        <f t="shared" si="0"/>
        <v>4782.9461000000001</v>
      </c>
    </row>
    <row r="14" spans="1:6" ht="15.75">
      <c r="A14" s="3" t="s">
        <v>36</v>
      </c>
      <c r="B14" s="3" t="s">
        <v>141</v>
      </c>
      <c r="C14" s="4">
        <v>20.53</v>
      </c>
      <c r="D14" s="3" t="s">
        <v>12</v>
      </c>
      <c r="E14" s="3">
        <v>177.16</v>
      </c>
      <c r="F14" s="5">
        <f t="shared" si="0"/>
        <v>3637.0948000000003</v>
      </c>
    </row>
    <row r="15" spans="1:6" ht="15.75">
      <c r="A15" s="3"/>
      <c r="B15" s="3"/>
      <c r="C15" s="3"/>
      <c r="D15" s="3"/>
      <c r="E15" s="3" t="s">
        <v>38</v>
      </c>
      <c r="F15" s="9">
        <f>SUM(F5:F14)</f>
        <v>96255.112700000012</v>
      </c>
    </row>
    <row r="16" spans="1:6" ht="21" customHeight="1">
      <c r="A16" s="12"/>
      <c r="B16" s="12"/>
      <c r="C16" s="12"/>
      <c r="D16" s="12"/>
      <c r="E16" s="12"/>
      <c r="F16" s="12"/>
    </row>
    <row r="17" spans="1:7" ht="50.25" customHeight="1">
      <c r="A17" s="12"/>
      <c r="B17" s="101" t="s">
        <v>199</v>
      </c>
      <c r="C17" s="101"/>
      <c r="D17" s="101"/>
      <c r="E17" s="101"/>
      <c r="F17" s="101"/>
      <c r="G17" s="13"/>
    </row>
  </sheetData>
  <mergeCells count="4">
    <mergeCell ref="A1:F1"/>
    <mergeCell ref="A2:F2"/>
    <mergeCell ref="A3:F3"/>
    <mergeCell ref="B17:F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dimension ref="A1:G23"/>
  <sheetViews>
    <sheetView workbookViewId="0">
      <selection activeCell="E16" sqref="E16:F16"/>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49.5" customHeight="1">
      <c r="A3" s="120" t="s">
        <v>380</v>
      </c>
      <c r="B3" s="121"/>
      <c r="C3" s="121"/>
      <c r="D3" s="121"/>
      <c r="E3" s="121"/>
      <c r="F3" s="122"/>
    </row>
    <row r="4" spans="1:6">
      <c r="A4" s="2" t="s">
        <v>2</v>
      </c>
      <c r="B4" s="2" t="s">
        <v>3</v>
      </c>
      <c r="C4" s="2" t="s">
        <v>4</v>
      </c>
      <c r="D4" s="2" t="s">
        <v>5</v>
      </c>
      <c r="E4" s="2" t="s">
        <v>6</v>
      </c>
      <c r="F4" s="2" t="s">
        <v>7</v>
      </c>
    </row>
    <row r="5" spans="1:6" ht="45.75" customHeight="1">
      <c r="A5" s="3">
        <v>1</v>
      </c>
      <c r="B5" s="3" t="s">
        <v>143</v>
      </c>
      <c r="C5" s="3">
        <v>5</v>
      </c>
      <c r="D5" s="3" t="s">
        <v>9</v>
      </c>
      <c r="E5" s="3">
        <v>261.12</v>
      </c>
      <c r="F5" s="3">
        <f>C5*E5</f>
        <v>1305.5999999999999</v>
      </c>
    </row>
    <row r="6" spans="1:6" ht="189">
      <c r="A6" s="3" t="s">
        <v>10</v>
      </c>
      <c r="B6" s="3" t="s">
        <v>11</v>
      </c>
      <c r="C6" s="5">
        <v>33.4</v>
      </c>
      <c r="D6" s="6" t="s">
        <v>12</v>
      </c>
      <c r="E6" s="6">
        <v>120.53</v>
      </c>
      <c r="F6" s="5">
        <f>ROUND(C6*E6,0)</f>
        <v>4026</v>
      </c>
    </row>
    <row r="7" spans="1:6" ht="126">
      <c r="A7" s="3" t="s">
        <v>13</v>
      </c>
      <c r="B7" s="3" t="s">
        <v>14</v>
      </c>
      <c r="C7" s="5">
        <v>12.46</v>
      </c>
      <c r="D7" s="6" t="s">
        <v>12</v>
      </c>
      <c r="E7" s="6">
        <v>223.35</v>
      </c>
      <c r="F7" s="5">
        <f>ROUND(C7*E7,0)</f>
        <v>2783</v>
      </c>
    </row>
    <row r="8" spans="1:6" ht="110.25">
      <c r="A8" s="3" t="s">
        <v>173</v>
      </c>
      <c r="B8" s="3" t="s">
        <v>16</v>
      </c>
      <c r="C8" s="5">
        <v>20.79</v>
      </c>
      <c r="D8" s="6" t="s">
        <v>12</v>
      </c>
      <c r="E8" s="3">
        <v>1149.1199999999999</v>
      </c>
      <c r="F8" s="4">
        <f>ROUND(C8*E8,0)</f>
        <v>23890</v>
      </c>
    </row>
    <row r="9" spans="1:6" ht="141.75">
      <c r="A9" s="3" t="s">
        <v>216</v>
      </c>
      <c r="B9" s="3" t="s">
        <v>168</v>
      </c>
      <c r="C9" s="4">
        <v>43.05</v>
      </c>
      <c r="D9" s="3" t="s">
        <v>12</v>
      </c>
      <c r="E9" s="4">
        <v>5829</v>
      </c>
      <c r="F9" s="4">
        <f>C9*E9</f>
        <v>250938.44999999998</v>
      </c>
    </row>
    <row r="10" spans="1:6" ht="15.75">
      <c r="A10" s="3">
        <v>6</v>
      </c>
      <c r="B10" s="3" t="s">
        <v>26</v>
      </c>
      <c r="C10" s="7"/>
      <c r="D10" s="7"/>
      <c r="E10" s="3"/>
      <c r="F10" s="5"/>
    </row>
    <row r="11" spans="1:6" ht="15.75">
      <c r="A11" s="8" t="s">
        <v>27</v>
      </c>
      <c r="B11" s="3" t="s">
        <v>196</v>
      </c>
      <c r="C11" s="4">
        <v>18.510000000000002</v>
      </c>
      <c r="D11" s="3" t="s">
        <v>12</v>
      </c>
      <c r="E11" s="3">
        <v>907.31</v>
      </c>
      <c r="F11" s="5">
        <f>C11*E11</f>
        <v>16794.308100000002</v>
      </c>
    </row>
    <row r="12" spans="1:6" ht="15.75">
      <c r="A12" s="3" t="s">
        <v>30</v>
      </c>
      <c r="B12" s="3" t="s">
        <v>235</v>
      </c>
      <c r="C12" s="4">
        <v>12.46</v>
      </c>
      <c r="D12" s="3" t="s">
        <v>12</v>
      </c>
      <c r="E12" s="3">
        <v>418.87</v>
      </c>
      <c r="F12" s="5">
        <f t="shared" ref="F12:F15" si="0">C12*E12</f>
        <v>5219.1202000000003</v>
      </c>
    </row>
    <row r="13" spans="1:6" ht="15.75">
      <c r="A13" s="3" t="s">
        <v>32</v>
      </c>
      <c r="B13" s="3" t="s">
        <v>197</v>
      </c>
      <c r="C13" s="4">
        <v>20.79</v>
      </c>
      <c r="D13" s="3" t="s">
        <v>12</v>
      </c>
      <c r="E13" s="3">
        <v>863.23</v>
      </c>
      <c r="F13" s="5">
        <f t="shared" si="0"/>
        <v>17946.5517</v>
      </c>
    </row>
    <row r="14" spans="1:6" ht="15.75">
      <c r="A14" s="3" t="s">
        <v>34</v>
      </c>
      <c r="B14" s="3" t="s">
        <v>198</v>
      </c>
      <c r="C14" s="4">
        <v>37.020000000000003</v>
      </c>
      <c r="D14" s="3" t="s">
        <v>12</v>
      </c>
      <c r="E14" s="3">
        <v>541.66999999999996</v>
      </c>
      <c r="F14" s="5">
        <f t="shared" si="0"/>
        <v>20052.6234</v>
      </c>
    </row>
    <row r="15" spans="1:6" ht="15.75">
      <c r="A15" s="3" t="s">
        <v>36</v>
      </c>
      <c r="B15" s="3" t="s">
        <v>141</v>
      </c>
      <c r="C15" s="4">
        <v>33.4</v>
      </c>
      <c r="D15" s="3" t="s">
        <v>12</v>
      </c>
      <c r="E15" s="3">
        <v>177.16</v>
      </c>
      <c r="F15" s="5">
        <f t="shared" si="0"/>
        <v>5917.1439999999993</v>
      </c>
    </row>
    <row r="16" spans="1:6" ht="15.75">
      <c r="A16" s="3"/>
      <c r="B16" s="3"/>
      <c r="C16" s="3"/>
      <c r="D16" s="3"/>
      <c r="E16" s="72" t="s">
        <v>38</v>
      </c>
      <c r="F16" s="91">
        <f>SUM(F5:F15)</f>
        <v>348872.79739999998</v>
      </c>
    </row>
    <row r="17" spans="1:7" ht="19.5" hidden="1" customHeight="1">
      <c r="A17" s="34"/>
      <c r="B17" s="34"/>
      <c r="C17" s="34"/>
      <c r="D17" s="34"/>
      <c r="E17" s="35" t="s">
        <v>97</v>
      </c>
      <c r="F17" s="5">
        <f>F16*12/100</f>
        <v>41864.735687999993</v>
      </c>
    </row>
    <row r="18" spans="1:7" ht="19.5" hidden="1" customHeight="1">
      <c r="A18" s="34"/>
      <c r="B18" s="34"/>
      <c r="C18" s="34"/>
      <c r="D18" s="34"/>
      <c r="E18" s="5"/>
      <c r="F18" s="5">
        <f>F17+F16</f>
        <v>390737.53308799997</v>
      </c>
    </row>
    <row r="19" spans="1:7" ht="19.5" hidden="1" customHeight="1">
      <c r="A19" s="34"/>
      <c r="B19" s="34"/>
      <c r="C19" s="34"/>
      <c r="D19" s="34"/>
      <c r="E19" s="35" t="s">
        <v>98</v>
      </c>
      <c r="F19" s="5">
        <f>F18*1/100</f>
        <v>3907.3753308799996</v>
      </c>
    </row>
    <row r="20" spans="1:7" ht="19.5" hidden="1" customHeight="1">
      <c r="A20" s="34"/>
      <c r="B20" s="34"/>
      <c r="C20" s="34"/>
      <c r="D20" s="34"/>
      <c r="E20" s="35" t="s">
        <v>99</v>
      </c>
      <c r="F20" s="5">
        <f>F19+F18</f>
        <v>394644.90841887996</v>
      </c>
    </row>
    <row r="21" spans="1:7" ht="19.5" customHeight="1">
      <c r="A21" s="34"/>
      <c r="B21" s="34"/>
      <c r="C21" s="34"/>
      <c r="D21" s="34"/>
      <c r="E21" s="36"/>
      <c r="F21" s="37"/>
    </row>
    <row r="22" spans="1:7" ht="21" customHeight="1">
      <c r="A22" s="12"/>
      <c r="B22" s="12"/>
      <c r="C22" s="12"/>
      <c r="D22" s="12"/>
      <c r="E22" s="12"/>
      <c r="F22" s="12"/>
    </row>
    <row r="23" spans="1:7" ht="50.25" customHeight="1">
      <c r="A23" s="12"/>
      <c r="B23" s="101" t="s">
        <v>100</v>
      </c>
      <c r="C23" s="101"/>
      <c r="D23" s="101"/>
      <c r="E23" s="101"/>
      <c r="F23" s="101"/>
      <c r="G23" s="13"/>
    </row>
  </sheetData>
  <mergeCells count="4">
    <mergeCell ref="A1:F1"/>
    <mergeCell ref="A2:F2"/>
    <mergeCell ref="A3:F3"/>
    <mergeCell ref="B23:F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1"/>
  <dimension ref="A1:G23"/>
  <sheetViews>
    <sheetView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58.5" customHeight="1">
      <c r="A3" s="98" t="s">
        <v>236</v>
      </c>
      <c r="B3" s="99"/>
      <c r="C3" s="99"/>
      <c r="D3" s="99"/>
      <c r="E3" s="99"/>
      <c r="F3" s="100"/>
    </row>
    <row r="4" spans="1:6">
      <c r="A4" s="2" t="s">
        <v>2</v>
      </c>
      <c r="B4" s="2" t="s">
        <v>3</v>
      </c>
      <c r="C4" s="2" t="s">
        <v>4</v>
      </c>
      <c r="D4" s="2" t="s">
        <v>5</v>
      </c>
      <c r="E4" s="2" t="s">
        <v>6</v>
      </c>
      <c r="F4" s="2" t="s">
        <v>7</v>
      </c>
    </row>
    <row r="5" spans="1:6" ht="45.75" customHeight="1">
      <c r="A5" s="3">
        <v>1</v>
      </c>
      <c r="B5" s="3" t="s">
        <v>143</v>
      </c>
      <c r="C5" s="3">
        <v>5</v>
      </c>
      <c r="D5" s="3" t="s">
        <v>9</v>
      </c>
      <c r="E5" s="3">
        <v>261.12</v>
      </c>
      <c r="F5" s="3">
        <f>C5*E5</f>
        <v>1305.5999999999999</v>
      </c>
    </row>
    <row r="6" spans="1:6" ht="189">
      <c r="A6" s="3" t="s">
        <v>10</v>
      </c>
      <c r="B6" s="3" t="s">
        <v>11</v>
      </c>
      <c r="C6" s="5">
        <v>56.92</v>
      </c>
      <c r="D6" s="6" t="s">
        <v>12</v>
      </c>
      <c r="E6" s="6">
        <v>120.53</v>
      </c>
      <c r="F6" s="5">
        <f>ROUND(C6*E6,0)</f>
        <v>6861</v>
      </c>
    </row>
    <row r="7" spans="1:6" ht="126">
      <c r="A7" s="3" t="s">
        <v>13</v>
      </c>
      <c r="B7" s="3" t="s">
        <v>14</v>
      </c>
      <c r="C7" s="5">
        <v>21.24</v>
      </c>
      <c r="D7" s="6" t="s">
        <v>12</v>
      </c>
      <c r="E7" s="6">
        <v>223.35</v>
      </c>
      <c r="F7" s="5">
        <f>ROUND(C7*E7,0)</f>
        <v>4744</v>
      </c>
    </row>
    <row r="8" spans="1:6" ht="110.25">
      <c r="A8" s="3" t="s">
        <v>173</v>
      </c>
      <c r="B8" s="3" t="s">
        <v>16</v>
      </c>
      <c r="C8" s="5">
        <v>35.43</v>
      </c>
      <c r="D8" s="6" t="s">
        <v>12</v>
      </c>
      <c r="E8" s="3">
        <v>1149.1199999999999</v>
      </c>
      <c r="F8" s="4">
        <f>ROUND(C8*E8,0)</f>
        <v>40713</v>
      </c>
    </row>
    <row r="9" spans="1:6" ht="141.75">
      <c r="A9" s="3" t="s">
        <v>216</v>
      </c>
      <c r="B9" s="3" t="s">
        <v>168</v>
      </c>
      <c r="C9" s="4">
        <v>42.48</v>
      </c>
      <c r="D9" s="3" t="s">
        <v>12</v>
      </c>
      <c r="E9" s="4">
        <v>5829</v>
      </c>
      <c r="F9" s="4">
        <f>C9*E9</f>
        <v>247615.91999999998</v>
      </c>
    </row>
    <row r="10" spans="1:6" ht="15.75">
      <c r="A10" s="3">
        <v>6</v>
      </c>
      <c r="B10" s="3" t="s">
        <v>26</v>
      </c>
      <c r="C10" s="7"/>
      <c r="D10" s="7"/>
      <c r="E10" s="3"/>
      <c r="F10" s="5"/>
    </row>
    <row r="11" spans="1:6" ht="15.75">
      <c r="A11" s="8" t="s">
        <v>27</v>
      </c>
      <c r="B11" s="3" t="s">
        <v>196</v>
      </c>
      <c r="C11" s="4">
        <v>18.27</v>
      </c>
      <c r="D11" s="3" t="s">
        <v>12</v>
      </c>
      <c r="E11" s="3">
        <v>907.31</v>
      </c>
      <c r="F11" s="5">
        <f>C11*E11</f>
        <v>16576.5537</v>
      </c>
    </row>
    <row r="12" spans="1:6" ht="15.75">
      <c r="A12" s="3" t="s">
        <v>30</v>
      </c>
      <c r="B12" s="3" t="s">
        <v>235</v>
      </c>
      <c r="C12" s="4">
        <v>21.24</v>
      </c>
      <c r="D12" s="3" t="s">
        <v>12</v>
      </c>
      <c r="E12" s="3">
        <v>418.87</v>
      </c>
      <c r="F12" s="5">
        <f t="shared" ref="F12:F15" si="0">C12*E12</f>
        <v>8896.7987999999987</v>
      </c>
    </row>
    <row r="13" spans="1:6" ht="15.75">
      <c r="A13" s="3" t="s">
        <v>32</v>
      </c>
      <c r="B13" s="3" t="s">
        <v>197</v>
      </c>
      <c r="C13" s="4">
        <v>35.43</v>
      </c>
      <c r="D13" s="3" t="s">
        <v>12</v>
      </c>
      <c r="E13" s="3">
        <v>863.23</v>
      </c>
      <c r="F13" s="5">
        <f t="shared" si="0"/>
        <v>30584.2389</v>
      </c>
    </row>
    <row r="14" spans="1:6" ht="15.75">
      <c r="A14" s="3" t="s">
        <v>34</v>
      </c>
      <c r="B14" s="3" t="s">
        <v>198</v>
      </c>
      <c r="C14" s="4">
        <v>36.53</v>
      </c>
      <c r="D14" s="3" t="s">
        <v>12</v>
      </c>
      <c r="E14" s="3">
        <v>541.66999999999996</v>
      </c>
      <c r="F14" s="5">
        <f t="shared" si="0"/>
        <v>19787.205099999999</v>
      </c>
    </row>
    <row r="15" spans="1:6" ht="15.75">
      <c r="A15" s="3" t="s">
        <v>36</v>
      </c>
      <c r="B15" s="3" t="s">
        <v>141</v>
      </c>
      <c r="C15" s="4">
        <v>56.92</v>
      </c>
      <c r="D15" s="3" t="s">
        <v>12</v>
      </c>
      <c r="E15" s="3">
        <v>177.16</v>
      </c>
      <c r="F15" s="5">
        <f t="shared" si="0"/>
        <v>10083.947200000001</v>
      </c>
    </row>
    <row r="16" spans="1:6" ht="15.75">
      <c r="A16" s="3"/>
      <c r="B16" s="3"/>
      <c r="C16" s="3"/>
      <c r="D16" s="3"/>
      <c r="E16" s="3" t="s">
        <v>38</v>
      </c>
      <c r="F16" s="9">
        <f>SUM(F5:F15)</f>
        <v>387168.26369999995</v>
      </c>
    </row>
    <row r="17" spans="1:7" ht="19.5" hidden="1" customHeight="1">
      <c r="A17" s="34"/>
      <c r="B17" s="34"/>
      <c r="C17" s="34"/>
      <c r="D17" s="34"/>
      <c r="E17" s="35" t="s">
        <v>97</v>
      </c>
      <c r="F17" s="5">
        <f>F16*12/100</f>
        <v>46460.191643999991</v>
      </c>
    </row>
    <row r="18" spans="1:7" ht="19.5" hidden="1" customHeight="1">
      <c r="A18" s="34"/>
      <c r="B18" s="34"/>
      <c r="C18" s="34"/>
      <c r="D18" s="34"/>
      <c r="E18" s="5"/>
      <c r="F18" s="5">
        <f>F17+F16</f>
        <v>433628.45534399996</v>
      </c>
    </row>
    <row r="19" spans="1:7" ht="19.5" hidden="1" customHeight="1">
      <c r="A19" s="34"/>
      <c r="B19" s="34"/>
      <c r="C19" s="34"/>
      <c r="D19" s="34"/>
      <c r="E19" s="35" t="s">
        <v>98</v>
      </c>
      <c r="F19" s="5">
        <f>F18*1/100</f>
        <v>4336.2845534399994</v>
      </c>
    </row>
    <row r="20" spans="1:7" ht="19.5" hidden="1" customHeight="1">
      <c r="A20" s="34"/>
      <c r="B20" s="34"/>
      <c r="C20" s="34"/>
      <c r="D20" s="34"/>
      <c r="E20" s="35" t="s">
        <v>99</v>
      </c>
      <c r="F20" s="5">
        <f>F19+F18</f>
        <v>437964.73989743995</v>
      </c>
    </row>
    <row r="21" spans="1:7" ht="19.5" customHeight="1">
      <c r="A21" s="34"/>
      <c r="B21" s="34"/>
      <c r="C21" s="34"/>
      <c r="D21" s="34"/>
      <c r="E21" s="36"/>
      <c r="F21" s="37"/>
    </row>
    <row r="22" spans="1:7" ht="21" customHeight="1">
      <c r="A22" s="12"/>
      <c r="B22" s="12"/>
      <c r="C22" s="12"/>
      <c r="D22" s="12"/>
      <c r="E22" s="12"/>
      <c r="F22" s="12"/>
    </row>
    <row r="23" spans="1:7" ht="50.25" customHeight="1">
      <c r="A23" s="12"/>
      <c r="B23" s="101" t="s">
        <v>100</v>
      </c>
      <c r="C23" s="101"/>
      <c r="D23" s="101"/>
      <c r="E23" s="101"/>
      <c r="F23" s="101"/>
      <c r="G23" s="13"/>
    </row>
  </sheetData>
  <mergeCells count="4">
    <mergeCell ref="A1:F1"/>
    <mergeCell ref="A2:F2"/>
    <mergeCell ref="A3:F3"/>
    <mergeCell ref="B23:F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12"/>
  <dimension ref="A1:H18"/>
  <sheetViews>
    <sheetView workbookViewId="0">
      <selection activeCell="F5" sqref="F5"/>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8" ht="18.75">
      <c r="A1" s="102" t="s">
        <v>0</v>
      </c>
      <c r="B1" s="103"/>
      <c r="C1" s="103"/>
      <c r="D1" s="103"/>
      <c r="E1" s="103"/>
      <c r="F1" s="103"/>
    </row>
    <row r="2" spans="1:8" ht="18.75">
      <c r="A2" s="104" t="s">
        <v>1</v>
      </c>
      <c r="B2" s="105"/>
      <c r="C2" s="105"/>
      <c r="D2" s="105"/>
      <c r="E2" s="105"/>
      <c r="F2" s="105"/>
    </row>
    <row r="3" spans="1:8" ht="29.25" customHeight="1">
      <c r="A3" s="106" t="s">
        <v>381</v>
      </c>
      <c r="B3" s="107"/>
      <c r="C3" s="107"/>
      <c r="D3" s="107"/>
      <c r="E3" s="107"/>
      <c r="F3" s="108"/>
    </row>
    <row r="4" spans="1:8">
      <c r="A4" s="17" t="s">
        <v>40</v>
      </c>
      <c r="B4" s="17" t="s">
        <v>41</v>
      </c>
      <c r="C4" s="17" t="s">
        <v>102</v>
      </c>
      <c r="D4" s="17" t="s">
        <v>5</v>
      </c>
      <c r="E4" s="17" t="s">
        <v>6</v>
      </c>
      <c r="F4" s="17" t="s">
        <v>7</v>
      </c>
    </row>
    <row r="5" spans="1:8" ht="115.5" customHeight="1">
      <c r="A5" s="21" t="s">
        <v>127</v>
      </c>
      <c r="B5" s="18" t="s">
        <v>128</v>
      </c>
      <c r="C5" s="38">
        <v>70.09</v>
      </c>
      <c r="D5" s="18" t="s">
        <v>129</v>
      </c>
      <c r="E5" s="18">
        <v>120.53</v>
      </c>
      <c r="F5" s="20">
        <f t="shared" ref="F5:F13" si="0">E5*C5</f>
        <v>8447.9477000000006</v>
      </c>
    </row>
    <row r="6" spans="1:8" ht="115.5" customHeight="1">
      <c r="A6" s="21" t="s">
        <v>157</v>
      </c>
      <c r="B6" s="18" t="s">
        <v>158</v>
      </c>
      <c r="C6" s="38">
        <v>14.02</v>
      </c>
      <c r="D6" s="18" t="s">
        <v>129</v>
      </c>
      <c r="E6" s="18">
        <v>223.35</v>
      </c>
      <c r="F6" s="20">
        <f t="shared" si="0"/>
        <v>3131.3669999999997</v>
      </c>
    </row>
    <row r="7" spans="1:8" ht="72.75" customHeight="1">
      <c r="A7" s="21" t="s">
        <v>104</v>
      </c>
      <c r="B7" s="18" t="s">
        <v>130</v>
      </c>
      <c r="C7" s="38">
        <v>23.36</v>
      </c>
      <c r="D7" s="18" t="s">
        <v>129</v>
      </c>
      <c r="E7" s="18">
        <v>1149.1199999999999</v>
      </c>
      <c r="F7" s="20">
        <f t="shared" si="0"/>
        <v>26843.443199999998</v>
      </c>
    </row>
    <row r="8" spans="1:8" ht="107.25" customHeight="1">
      <c r="A8" s="21" t="s">
        <v>131</v>
      </c>
      <c r="B8" s="18" t="s">
        <v>18</v>
      </c>
      <c r="C8" s="38">
        <v>23.36</v>
      </c>
      <c r="D8" s="18" t="s">
        <v>12</v>
      </c>
      <c r="E8" s="18">
        <v>5829</v>
      </c>
      <c r="F8" s="20">
        <f>C8*E8</f>
        <v>136165.44</v>
      </c>
    </row>
    <row r="9" spans="1:8" ht="18.75">
      <c r="A9" s="21">
        <v>5</v>
      </c>
      <c r="B9" s="40" t="s">
        <v>61</v>
      </c>
      <c r="C9" s="38"/>
      <c r="D9" s="18"/>
      <c r="E9" s="18"/>
      <c r="F9" s="20"/>
    </row>
    <row r="10" spans="1:8" ht="15.75">
      <c r="A10" s="21" t="s">
        <v>146</v>
      </c>
      <c r="B10" s="18" t="s">
        <v>159</v>
      </c>
      <c r="C10" s="38">
        <v>14.02</v>
      </c>
      <c r="D10" s="18" t="s">
        <v>29</v>
      </c>
      <c r="E10" s="18">
        <v>364.32</v>
      </c>
      <c r="F10" s="20">
        <f t="shared" si="0"/>
        <v>5107.7663999999995</v>
      </c>
    </row>
    <row r="11" spans="1:8" ht="27.75" customHeight="1">
      <c r="A11" s="21" t="s">
        <v>147</v>
      </c>
      <c r="B11" s="18" t="s">
        <v>160</v>
      </c>
      <c r="C11" s="38">
        <v>10.050000000000001</v>
      </c>
      <c r="D11" s="18" t="s">
        <v>29</v>
      </c>
      <c r="E11" s="18">
        <v>788.13</v>
      </c>
      <c r="F11" s="20">
        <f t="shared" si="0"/>
        <v>7920.7065000000002</v>
      </c>
    </row>
    <row r="12" spans="1:8" ht="15.75">
      <c r="A12" s="21" t="s">
        <v>149</v>
      </c>
      <c r="B12" s="18" t="s">
        <v>161</v>
      </c>
      <c r="C12" s="38">
        <v>23.36</v>
      </c>
      <c r="D12" s="18" t="s">
        <v>29</v>
      </c>
      <c r="E12" s="18">
        <v>756.83</v>
      </c>
      <c r="F12" s="20">
        <f t="shared" si="0"/>
        <v>17679.5488</v>
      </c>
    </row>
    <row r="13" spans="1:8" ht="15.75">
      <c r="A13" s="21" t="s">
        <v>150</v>
      </c>
      <c r="B13" s="18" t="s">
        <v>162</v>
      </c>
      <c r="C13" s="38">
        <v>20.09</v>
      </c>
      <c r="D13" s="18" t="s">
        <v>29</v>
      </c>
      <c r="E13" s="18">
        <v>482.26</v>
      </c>
      <c r="F13" s="20">
        <f t="shared" si="0"/>
        <v>9688.6034</v>
      </c>
    </row>
    <row r="14" spans="1:8" ht="27.75" customHeight="1">
      <c r="A14" s="41" t="s">
        <v>151</v>
      </c>
      <c r="B14" s="18" t="s">
        <v>163</v>
      </c>
      <c r="C14" s="38">
        <v>70.09</v>
      </c>
      <c r="D14" s="18" t="s">
        <v>29</v>
      </c>
      <c r="E14" s="18">
        <v>167.7</v>
      </c>
      <c r="F14" s="20">
        <f>C14*E14</f>
        <v>11754.092999999999</v>
      </c>
      <c r="H14" s="13"/>
    </row>
    <row r="15" spans="1:8">
      <c r="A15" s="41"/>
      <c r="B15" s="112" t="s">
        <v>125</v>
      </c>
      <c r="C15" s="112"/>
      <c r="D15" s="112"/>
      <c r="E15" s="112"/>
      <c r="F15" s="20">
        <f>SUM(F5:F14)</f>
        <v>226738.91599999997</v>
      </c>
    </row>
    <row r="18" spans="2:8" ht="50.25" customHeight="1">
      <c r="B18" s="101" t="s">
        <v>152</v>
      </c>
      <c r="C18" s="101"/>
      <c r="D18" s="101"/>
      <c r="E18" s="101"/>
      <c r="F18" s="101"/>
      <c r="H18" s="13"/>
    </row>
  </sheetData>
  <mergeCells count="5">
    <mergeCell ref="A1:F1"/>
    <mergeCell ref="A2:F2"/>
    <mergeCell ref="A3:F3"/>
    <mergeCell ref="B15:E15"/>
    <mergeCell ref="B18:F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13"/>
  <dimension ref="A1:I18"/>
  <sheetViews>
    <sheetView workbookViewId="0">
      <selection activeCell="E6" sqref="E6"/>
    </sheetView>
  </sheetViews>
  <sheetFormatPr defaultRowHeight="15"/>
  <cols>
    <col min="1" max="1" width="8" style="1" customWidth="1"/>
    <col min="2" max="2" width="48.7109375" style="1" customWidth="1"/>
    <col min="3" max="4" width="8.42578125" style="1" hidden="1" customWidth="1"/>
    <col min="5" max="5" width="9.140625" style="1"/>
    <col min="6" max="6" width="10" style="1" customWidth="1"/>
    <col min="7" max="7" width="12" style="1" customWidth="1"/>
    <col min="8" max="8" width="22.85546875" style="1" customWidth="1"/>
    <col min="9" max="9" width="26.85546875" style="1" customWidth="1"/>
    <col min="10" max="16384" width="9.140625" style="1"/>
  </cols>
  <sheetData>
    <row r="1" spans="1:9" ht="18.75">
      <c r="A1" s="117" t="s">
        <v>0</v>
      </c>
      <c r="B1" s="118"/>
      <c r="C1" s="118"/>
      <c r="D1" s="118"/>
      <c r="E1" s="118"/>
      <c r="F1" s="118"/>
      <c r="G1" s="118"/>
      <c r="H1" s="119"/>
    </row>
    <row r="2" spans="1:9" ht="18.75">
      <c r="A2" s="117" t="s">
        <v>1</v>
      </c>
      <c r="B2" s="118"/>
      <c r="C2" s="118"/>
      <c r="D2" s="118"/>
      <c r="E2" s="118"/>
      <c r="F2" s="118"/>
      <c r="G2" s="118"/>
      <c r="H2" s="119"/>
    </row>
    <row r="3" spans="1:9" ht="59.25" customHeight="1">
      <c r="A3" s="120" t="s">
        <v>382</v>
      </c>
      <c r="B3" s="121"/>
      <c r="C3" s="121"/>
      <c r="D3" s="121"/>
      <c r="E3" s="121"/>
      <c r="F3" s="121"/>
      <c r="G3" s="121"/>
      <c r="H3" s="122"/>
    </row>
    <row r="4" spans="1:9" ht="32.25" customHeight="1">
      <c r="A4" s="2" t="s">
        <v>2</v>
      </c>
      <c r="B4" s="2" t="s">
        <v>3</v>
      </c>
      <c r="C4" s="2"/>
      <c r="D4" s="2"/>
      <c r="E4" s="2" t="s">
        <v>4</v>
      </c>
      <c r="F4" s="2" t="s">
        <v>5</v>
      </c>
      <c r="G4" s="2" t="s">
        <v>6</v>
      </c>
      <c r="H4" s="2" t="s">
        <v>7</v>
      </c>
    </row>
    <row r="5" spans="1:9" ht="127.5">
      <c r="A5" s="2" t="s">
        <v>164</v>
      </c>
      <c r="B5" s="2" t="s">
        <v>128</v>
      </c>
      <c r="C5" s="2"/>
      <c r="D5" s="2"/>
      <c r="E5" s="2">
        <v>7.65</v>
      </c>
      <c r="F5" s="2" t="s">
        <v>129</v>
      </c>
      <c r="G5" s="2">
        <v>120.53</v>
      </c>
      <c r="H5" s="42">
        <f t="shared" ref="H5:H7" si="0">G5*E5</f>
        <v>922.05450000000008</v>
      </c>
    </row>
    <row r="6" spans="1:9" ht="102">
      <c r="A6" s="2" t="s">
        <v>165</v>
      </c>
      <c r="B6" s="2" t="s">
        <v>158</v>
      </c>
      <c r="C6" s="2"/>
      <c r="D6" s="2"/>
      <c r="E6" s="2">
        <v>2.5499999999999998</v>
      </c>
      <c r="F6" s="2" t="s">
        <v>129</v>
      </c>
      <c r="G6" s="2">
        <v>223.35</v>
      </c>
      <c r="H6" s="42">
        <f t="shared" si="0"/>
        <v>569.5424999999999</v>
      </c>
    </row>
    <row r="7" spans="1:9" ht="76.5">
      <c r="A7" s="2" t="s">
        <v>166</v>
      </c>
      <c r="B7" s="2" t="s">
        <v>130</v>
      </c>
      <c r="C7" s="2"/>
      <c r="D7" s="2"/>
      <c r="E7" s="2">
        <v>4.24</v>
      </c>
      <c r="F7" s="2" t="s">
        <v>129</v>
      </c>
      <c r="G7" s="2">
        <v>1149.1199999999999</v>
      </c>
      <c r="H7" s="42">
        <f t="shared" si="0"/>
        <v>4872.2687999999998</v>
      </c>
    </row>
    <row r="8" spans="1:9" ht="114.75">
      <c r="A8" s="2" t="s">
        <v>167</v>
      </c>
      <c r="B8" s="2" t="s">
        <v>168</v>
      </c>
      <c r="C8" s="2"/>
      <c r="D8" s="2"/>
      <c r="E8" s="2">
        <v>62.87</v>
      </c>
      <c r="F8" s="2" t="s">
        <v>12</v>
      </c>
      <c r="G8" s="2">
        <v>5829</v>
      </c>
      <c r="H8" s="42">
        <f t="shared" ref="H8" si="1">E8*G8</f>
        <v>366469.23</v>
      </c>
    </row>
    <row r="9" spans="1:9">
      <c r="A9" s="2">
        <v>12</v>
      </c>
      <c r="B9" s="2" t="s">
        <v>61</v>
      </c>
      <c r="C9" s="2"/>
      <c r="D9" s="2"/>
      <c r="E9" s="2"/>
      <c r="F9" s="2"/>
      <c r="G9" s="2"/>
      <c r="H9" s="42"/>
    </row>
    <row r="10" spans="1:9" ht="15.75">
      <c r="A10" s="2" t="s">
        <v>27</v>
      </c>
      <c r="B10" s="2" t="s">
        <v>28</v>
      </c>
      <c r="C10" s="2">
        <v>16.36</v>
      </c>
      <c r="D10" s="2">
        <v>16.66</v>
      </c>
      <c r="E10" s="2">
        <v>27.03</v>
      </c>
      <c r="F10" s="2" t="s">
        <v>29</v>
      </c>
      <c r="G10" s="2">
        <v>907.31</v>
      </c>
      <c r="H10" s="42">
        <f>E10*G10</f>
        <v>24524.5893</v>
      </c>
    </row>
    <row r="11" spans="1:9" ht="27.75" customHeight="1">
      <c r="A11" s="2" t="s">
        <v>30</v>
      </c>
      <c r="B11" s="2" t="s">
        <v>148</v>
      </c>
      <c r="C11" s="2"/>
      <c r="D11" s="2"/>
      <c r="E11" s="2">
        <v>2.5499999999999998</v>
      </c>
      <c r="F11" s="2" t="s">
        <v>29</v>
      </c>
      <c r="G11" s="2">
        <v>403.07</v>
      </c>
      <c r="H11" s="42">
        <f t="shared" ref="H11:H14" si="2">E11*G11</f>
        <v>1027.8284999999998</v>
      </c>
    </row>
    <row r="12" spans="1:9" ht="15.75">
      <c r="A12" s="2" t="s">
        <v>32</v>
      </c>
      <c r="B12" s="2" t="s">
        <v>169</v>
      </c>
      <c r="C12" s="2">
        <v>32.71</v>
      </c>
      <c r="D12" s="2">
        <v>33.32</v>
      </c>
      <c r="E12" s="12">
        <v>54.07</v>
      </c>
      <c r="F12" s="2" t="s">
        <v>29</v>
      </c>
      <c r="G12" s="2">
        <v>541.66999999999996</v>
      </c>
      <c r="H12" s="42">
        <f>E12*G12</f>
        <v>29288.096899999997</v>
      </c>
    </row>
    <row r="13" spans="1:9" ht="15.75">
      <c r="A13" s="2" t="s">
        <v>34</v>
      </c>
      <c r="B13" s="2" t="s">
        <v>35</v>
      </c>
      <c r="C13" s="2"/>
      <c r="D13" s="2"/>
      <c r="E13" s="2">
        <v>4.24</v>
      </c>
      <c r="F13" s="2" t="s">
        <v>29</v>
      </c>
      <c r="G13" s="2">
        <v>863.23</v>
      </c>
      <c r="H13" s="42">
        <f t="shared" si="2"/>
        <v>3660.0952000000002</v>
      </c>
    </row>
    <row r="14" spans="1:9" ht="27.75" customHeight="1">
      <c r="A14" s="2" t="s">
        <v>36</v>
      </c>
      <c r="B14" s="2" t="s">
        <v>37</v>
      </c>
      <c r="C14" s="2"/>
      <c r="D14" s="2"/>
      <c r="E14" s="2">
        <v>7.65</v>
      </c>
      <c r="F14" s="2" t="s">
        <v>29</v>
      </c>
      <c r="G14" s="2">
        <v>177.16</v>
      </c>
      <c r="H14" s="42">
        <f t="shared" si="2"/>
        <v>1355.2740000000001</v>
      </c>
      <c r="I14" s="13"/>
    </row>
    <row r="15" spans="1:9">
      <c r="A15" s="2"/>
      <c r="B15" s="2" t="s">
        <v>125</v>
      </c>
      <c r="C15" s="2"/>
      <c r="D15" s="2"/>
      <c r="E15" s="2"/>
      <c r="F15" s="2"/>
      <c r="G15" s="2"/>
      <c r="H15" s="42">
        <f>SUM(H5:H14)</f>
        <v>432688.97969999997</v>
      </c>
    </row>
    <row r="18" spans="2:9" ht="50.25" customHeight="1">
      <c r="B18" s="101" t="s">
        <v>126</v>
      </c>
      <c r="C18" s="101"/>
      <c r="D18" s="101"/>
      <c r="E18" s="101"/>
      <c r="F18" s="101"/>
      <c r="G18" s="101"/>
      <c r="H18" s="101"/>
      <c r="I18" s="13"/>
    </row>
  </sheetData>
  <mergeCells count="4">
    <mergeCell ref="A1:H1"/>
    <mergeCell ref="A2:H2"/>
    <mergeCell ref="A3:H3"/>
    <mergeCell ref="B18:H18"/>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15"/>
  <dimension ref="A1:H23"/>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126" t="s">
        <v>0</v>
      </c>
      <c r="B1" s="127"/>
      <c r="C1" s="127"/>
      <c r="D1" s="127"/>
      <c r="E1" s="127"/>
      <c r="F1" s="127"/>
      <c r="G1" s="127"/>
      <c r="H1" s="127"/>
    </row>
    <row r="2" spans="1:8" ht="18.75">
      <c r="A2" s="128" t="s">
        <v>1</v>
      </c>
      <c r="B2" s="129"/>
      <c r="C2" s="129"/>
      <c r="D2" s="129"/>
      <c r="E2" s="129"/>
      <c r="F2" s="129"/>
      <c r="G2" s="129"/>
      <c r="H2" s="129"/>
    </row>
    <row r="3" spans="1:8" ht="23.25" customHeight="1">
      <c r="A3" s="130" t="s">
        <v>373</v>
      </c>
      <c r="B3" s="130"/>
      <c r="C3" s="130"/>
      <c r="D3" s="130"/>
      <c r="E3" s="130"/>
      <c r="F3" s="130"/>
      <c r="G3" s="130"/>
      <c r="H3" s="130"/>
    </row>
    <row r="4" spans="1:8">
      <c r="A4" s="16" t="s">
        <v>40</v>
      </c>
      <c r="B4" s="16" t="s">
        <v>41</v>
      </c>
      <c r="C4" s="16">
        <v>1</v>
      </c>
      <c r="D4" s="16">
        <v>2</v>
      </c>
      <c r="E4" s="16" t="s">
        <v>102</v>
      </c>
      <c r="F4" s="16" t="s">
        <v>5</v>
      </c>
      <c r="G4" s="16" t="s">
        <v>6</v>
      </c>
      <c r="H4" s="16" t="s">
        <v>7</v>
      </c>
    </row>
    <row r="5" spans="1:8" ht="21">
      <c r="A5" s="21">
        <v>1</v>
      </c>
      <c r="B5" s="89" t="s">
        <v>349</v>
      </c>
      <c r="C5" s="21"/>
      <c r="D5" s="21">
        <v>4</v>
      </c>
      <c r="E5" s="38">
        <v>6</v>
      </c>
      <c r="F5" s="23" t="s">
        <v>9</v>
      </c>
      <c r="G5" s="23">
        <v>261.12</v>
      </c>
      <c r="H5" s="38">
        <f>G5*E5</f>
        <v>1566.72</v>
      </c>
    </row>
    <row r="6" spans="1:8" ht="76.5" customHeight="1">
      <c r="A6" s="21" t="s">
        <v>294</v>
      </c>
      <c r="B6" s="24" t="s">
        <v>128</v>
      </c>
      <c r="C6" s="38">
        <v>9.06</v>
      </c>
      <c r="D6" s="18">
        <v>19.739999999999998</v>
      </c>
      <c r="E6" s="38">
        <v>10.18</v>
      </c>
      <c r="F6" s="18" t="s">
        <v>129</v>
      </c>
      <c r="G6" s="18">
        <v>120.53</v>
      </c>
      <c r="H6" s="38">
        <f t="shared" ref="H6:H18" si="0">G6*E6</f>
        <v>1226.9954</v>
      </c>
    </row>
    <row r="7" spans="1:8" ht="89.25">
      <c r="A7" s="21" t="s">
        <v>261</v>
      </c>
      <c r="B7" s="63" t="s">
        <v>158</v>
      </c>
      <c r="C7" s="38">
        <v>0.56999999999999995</v>
      </c>
      <c r="D7" s="18">
        <v>7.82</v>
      </c>
      <c r="E7" s="38">
        <v>0.97</v>
      </c>
      <c r="F7" s="18" t="s">
        <v>29</v>
      </c>
      <c r="G7" s="18">
        <v>223.35</v>
      </c>
      <c r="H7" s="38">
        <f t="shared" si="0"/>
        <v>216.64949999999999</v>
      </c>
    </row>
    <row r="8" spans="1:8" ht="63.75">
      <c r="A8" s="21" t="s">
        <v>145</v>
      </c>
      <c r="B8" s="24" t="s">
        <v>130</v>
      </c>
      <c r="C8" s="38">
        <v>0.95</v>
      </c>
      <c r="D8" s="18">
        <v>13.14</v>
      </c>
      <c r="E8" s="38">
        <v>1.21</v>
      </c>
      <c r="F8" s="18" t="s">
        <v>29</v>
      </c>
      <c r="G8" s="18">
        <v>1149.1199999999999</v>
      </c>
      <c r="H8" s="38">
        <f t="shared" si="0"/>
        <v>1390.4351999999999</v>
      </c>
    </row>
    <row r="9" spans="1:8" ht="102">
      <c r="A9" s="21" t="s">
        <v>296</v>
      </c>
      <c r="B9" s="24" t="s">
        <v>106</v>
      </c>
      <c r="C9" s="38">
        <v>10.650085000000001</v>
      </c>
      <c r="D9" s="38">
        <v>7.1368910000000003</v>
      </c>
      <c r="E9" s="38">
        <v>2.3279999999999998</v>
      </c>
      <c r="F9" s="18" t="s">
        <v>29</v>
      </c>
      <c r="G9" s="18">
        <v>5358.83</v>
      </c>
      <c r="H9" s="38">
        <f t="shared" si="0"/>
        <v>12475.356239999999</v>
      </c>
    </row>
    <row r="10" spans="1:8" ht="102">
      <c r="A10" s="21" t="s">
        <v>135</v>
      </c>
      <c r="B10" s="24" t="s">
        <v>18</v>
      </c>
      <c r="C10" s="21">
        <v>42.051000000000002</v>
      </c>
      <c r="D10" s="18" t="s">
        <v>29</v>
      </c>
      <c r="E10" s="38">
        <v>4.5339999999999998</v>
      </c>
      <c r="F10" s="18" t="s">
        <v>29</v>
      </c>
      <c r="G10" s="18">
        <v>5829</v>
      </c>
      <c r="H10" s="38">
        <f t="shared" si="0"/>
        <v>26428.685999999998</v>
      </c>
    </row>
    <row r="11" spans="1:8" ht="87.75" customHeight="1">
      <c r="A11" s="21" t="s">
        <v>320</v>
      </c>
      <c r="B11" s="24" t="s">
        <v>22</v>
      </c>
      <c r="C11" s="38"/>
      <c r="D11" s="38"/>
      <c r="E11" s="21">
        <v>1.454</v>
      </c>
      <c r="F11" s="18" t="s">
        <v>29</v>
      </c>
      <c r="G11" s="18">
        <v>5489.86</v>
      </c>
      <c r="H11" s="38">
        <f t="shared" si="0"/>
        <v>7982.2564399999992</v>
      </c>
    </row>
    <row r="12" spans="1:8" ht="48" customHeight="1">
      <c r="A12" s="21">
        <v>8</v>
      </c>
      <c r="B12" s="24" t="s">
        <v>374</v>
      </c>
      <c r="C12" s="38"/>
      <c r="D12" s="38"/>
      <c r="E12" s="21">
        <v>0.63</v>
      </c>
      <c r="F12" s="18" t="s">
        <v>113</v>
      </c>
      <c r="G12" s="18">
        <v>63762.52</v>
      </c>
      <c r="H12" s="38">
        <f t="shared" si="0"/>
        <v>40170.387600000002</v>
      </c>
    </row>
    <row r="13" spans="1:8" ht="12.75" customHeight="1">
      <c r="A13" s="21">
        <v>9</v>
      </c>
      <c r="B13" s="24" t="s">
        <v>61</v>
      </c>
      <c r="C13" s="38"/>
      <c r="D13" s="40"/>
      <c r="E13" s="38"/>
      <c r="F13" s="18"/>
      <c r="G13" s="18"/>
      <c r="H13" s="38">
        <f t="shared" si="0"/>
        <v>0</v>
      </c>
    </row>
    <row r="14" spans="1:8" ht="15.75">
      <c r="A14" s="21">
        <v>10</v>
      </c>
      <c r="B14" s="24" t="s">
        <v>375</v>
      </c>
      <c r="C14" s="38">
        <v>0.56999999999999995</v>
      </c>
      <c r="D14" s="18">
        <v>7.82</v>
      </c>
      <c r="E14" s="38">
        <v>0.97</v>
      </c>
      <c r="F14" s="18" t="s">
        <v>29</v>
      </c>
      <c r="G14" s="18">
        <v>403.07</v>
      </c>
      <c r="H14" s="38">
        <f t="shared" si="0"/>
        <v>390.97789999999998</v>
      </c>
    </row>
    <row r="15" spans="1:8" ht="15.75">
      <c r="A15" s="21">
        <v>11</v>
      </c>
      <c r="B15" s="24" t="s">
        <v>181</v>
      </c>
      <c r="C15" s="38">
        <v>3.7</v>
      </c>
      <c r="D15" s="18">
        <v>5.18</v>
      </c>
      <c r="E15" s="38">
        <v>3.01</v>
      </c>
      <c r="F15" s="18" t="s">
        <v>29</v>
      </c>
      <c r="G15" s="18">
        <v>907.32</v>
      </c>
      <c r="H15" s="38">
        <f t="shared" si="0"/>
        <v>2731.0331999999999</v>
      </c>
    </row>
    <row r="16" spans="1:8" ht="15.75">
      <c r="A16" s="21">
        <v>12</v>
      </c>
      <c r="B16" s="24" t="s">
        <v>376</v>
      </c>
      <c r="C16" s="38">
        <v>4.2</v>
      </c>
      <c r="D16" s="18">
        <v>10.35</v>
      </c>
      <c r="E16" s="38">
        <v>6.02</v>
      </c>
      <c r="F16" s="18" t="s">
        <v>29</v>
      </c>
      <c r="G16" s="18">
        <v>541.66999999999996</v>
      </c>
      <c r="H16" s="38">
        <f t="shared" si="0"/>
        <v>3260.8533999999995</v>
      </c>
    </row>
    <row r="17" spans="1:8" ht="15.75">
      <c r="A17" s="21">
        <v>13</v>
      </c>
      <c r="B17" s="24" t="s">
        <v>182</v>
      </c>
      <c r="C17" s="38">
        <v>4.3499999999999996</v>
      </c>
      <c r="D17" s="18">
        <v>13.14</v>
      </c>
      <c r="E17" s="38">
        <v>1.21</v>
      </c>
      <c r="F17" s="18" t="s">
        <v>29</v>
      </c>
      <c r="G17" s="18">
        <v>863.23</v>
      </c>
      <c r="H17" s="38">
        <f t="shared" si="0"/>
        <v>1044.5083</v>
      </c>
    </row>
    <row r="18" spans="1:8" ht="15.75">
      <c r="A18" s="21">
        <v>14</v>
      </c>
      <c r="B18" s="24" t="s">
        <v>184</v>
      </c>
      <c r="C18" s="38">
        <v>9.06</v>
      </c>
      <c r="D18" s="18">
        <v>19.739999999999998</v>
      </c>
      <c r="E18" s="38">
        <v>10.18</v>
      </c>
      <c r="F18" s="18" t="s">
        <v>29</v>
      </c>
      <c r="G18" s="18">
        <v>177.18</v>
      </c>
      <c r="H18" s="38">
        <f t="shared" si="0"/>
        <v>1803.6923999999999</v>
      </c>
    </row>
    <row r="19" spans="1:8">
      <c r="A19" s="41"/>
      <c r="B19" s="112"/>
      <c r="C19" s="112"/>
      <c r="D19" s="112"/>
      <c r="E19" s="112"/>
      <c r="F19" s="112"/>
      <c r="G19" s="112"/>
      <c r="H19" s="38">
        <f>SUM(H5:H18)</f>
        <v>100688.55158</v>
      </c>
    </row>
    <row r="20" spans="1:8" ht="15" customHeight="1">
      <c r="B20" s="101" t="s">
        <v>342</v>
      </c>
      <c r="C20" s="101"/>
      <c r="D20" s="101"/>
      <c r="E20" s="101"/>
      <c r="F20" s="101"/>
      <c r="G20" s="101"/>
      <c r="H20" s="101"/>
    </row>
    <row r="21" spans="1:8">
      <c r="B21" s="101"/>
      <c r="C21" s="101"/>
      <c r="D21" s="101"/>
      <c r="E21" s="101"/>
      <c r="F21" s="101"/>
      <c r="G21" s="101"/>
      <c r="H21" s="101"/>
    </row>
    <row r="22" spans="1:8">
      <c r="B22" s="101"/>
      <c r="C22" s="101"/>
      <c r="D22" s="101"/>
      <c r="E22" s="101"/>
      <c r="F22" s="101"/>
      <c r="G22" s="101"/>
      <c r="H22" s="101"/>
    </row>
    <row r="23" spans="1:8">
      <c r="B23" s="101"/>
      <c r="C23" s="101"/>
      <c r="D23" s="101"/>
      <c r="E23" s="101"/>
      <c r="F23" s="101"/>
      <c r="G23" s="101"/>
      <c r="H23" s="101"/>
    </row>
  </sheetData>
  <mergeCells count="5">
    <mergeCell ref="A1:H1"/>
    <mergeCell ref="A2:H2"/>
    <mergeCell ref="A3:H3"/>
    <mergeCell ref="B19:G19"/>
    <mergeCell ref="B20:H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16"/>
  <dimension ref="A1:G14"/>
  <sheetViews>
    <sheetView topLeftCell="A4" workbookViewId="0">
      <selection activeCell="A4"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26" t="s">
        <v>0</v>
      </c>
      <c r="B1" s="127"/>
      <c r="C1" s="127"/>
      <c r="D1" s="127"/>
      <c r="E1" s="127"/>
      <c r="F1" s="127"/>
      <c r="G1" s="59"/>
    </row>
    <row r="2" spans="1:7" ht="18.75">
      <c r="A2" s="128" t="s">
        <v>1</v>
      </c>
      <c r="B2" s="129"/>
      <c r="C2" s="129"/>
      <c r="D2" s="129"/>
      <c r="E2" s="129"/>
      <c r="F2" s="129"/>
      <c r="G2" s="59"/>
    </row>
    <row r="3" spans="1:7" ht="34.5" customHeight="1">
      <c r="A3" s="130" t="s">
        <v>343</v>
      </c>
      <c r="B3" s="130"/>
      <c r="C3" s="130"/>
      <c r="D3" s="130"/>
      <c r="E3" s="130"/>
      <c r="F3" s="130"/>
      <c r="G3" s="60"/>
    </row>
    <row r="4" spans="1:7">
      <c r="A4" s="16" t="s">
        <v>40</v>
      </c>
      <c r="B4" s="16" t="s">
        <v>41</v>
      </c>
      <c r="C4" s="16" t="s">
        <v>102</v>
      </c>
      <c r="D4" s="16" t="s">
        <v>5</v>
      </c>
      <c r="E4" s="16" t="s">
        <v>6</v>
      </c>
      <c r="F4" s="16" t="s">
        <v>7</v>
      </c>
    </row>
    <row r="5" spans="1:7" ht="102">
      <c r="A5" s="21" t="s">
        <v>344</v>
      </c>
      <c r="B5" s="24" t="s">
        <v>18</v>
      </c>
      <c r="C5" s="38">
        <v>42.48</v>
      </c>
      <c r="D5" s="18" t="s">
        <v>29</v>
      </c>
      <c r="E5" s="18">
        <v>5829</v>
      </c>
      <c r="F5" s="38">
        <f>E5*C5</f>
        <v>247615.91999999998</v>
      </c>
    </row>
    <row r="6" spans="1:7" ht="64.5" customHeight="1">
      <c r="A6" s="21" t="s">
        <v>345</v>
      </c>
      <c r="B6" s="24" t="s">
        <v>346</v>
      </c>
      <c r="C6" s="38">
        <v>16.82</v>
      </c>
      <c r="D6" s="18" t="s">
        <v>29</v>
      </c>
      <c r="E6" s="18">
        <v>39.82</v>
      </c>
      <c r="F6" s="38">
        <f t="shared" ref="F6:F10" si="0">E6*C6</f>
        <v>669.77240000000006</v>
      </c>
    </row>
    <row r="7" spans="1:7" ht="18.75">
      <c r="A7" s="21">
        <v>3</v>
      </c>
      <c r="B7" s="22" t="s">
        <v>61</v>
      </c>
      <c r="C7" s="38"/>
      <c r="D7" s="18"/>
      <c r="E7" s="18"/>
      <c r="F7" s="38">
        <f t="shared" si="0"/>
        <v>0</v>
      </c>
    </row>
    <row r="8" spans="1:7" ht="15.75">
      <c r="A8" s="21" t="s">
        <v>27</v>
      </c>
      <c r="B8" s="24" t="s">
        <v>347</v>
      </c>
      <c r="C8" s="38">
        <v>18.260000000000002</v>
      </c>
      <c r="D8" s="18" t="s">
        <v>29</v>
      </c>
      <c r="E8" s="18">
        <v>907.31</v>
      </c>
      <c r="F8" s="38">
        <f t="shared" si="0"/>
        <v>16567.480599999999</v>
      </c>
    </row>
    <row r="9" spans="1:7" ht="15.75">
      <c r="A9" s="21" t="s">
        <v>30</v>
      </c>
      <c r="B9" s="24" t="s">
        <v>183</v>
      </c>
      <c r="C9" s="38">
        <v>36.53</v>
      </c>
      <c r="D9" s="18" t="s">
        <v>29</v>
      </c>
      <c r="E9" s="18">
        <v>541.66999999999996</v>
      </c>
      <c r="F9" s="38">
        <f t="shared" si="0"/>
        <v>19787.205099999999</v>
      </c>
    </row>
    <row r="10" spans="1:7" ht="15.75">
      <c r="A10" s="21" t="s">
        <v>32</v>
      </c>
      <c r="B10" s="24" t="s">
        <v>184</v>
      </c>
      <c r="C10" s="38">
        <v>16.82</v>
      </c>
      <c r="D10" s="18" t="s">
        <v>29</v>
      </c>
      <c r="E10" s="18">
        <v>177.16</v>
      </c>
      <c r="F10" s="38">
        <f t="shared" si="0"/>
        <v>2979.8312000000001</v>
      </c>
    </row>
    <row r="11" spans="1:7">
      <c r="A11" s="41"/>
      <c r="B11" s="112"/>
      <c r="C11" s="112"/>
      <c r="D11" s="112"/>
      <c r="E11" s="112"/>
      <c r="F11" s="76">
        <f>SUM(F5:F10)</f>
        <v>287620.20929999999</v>
      </c>
    </row>
    <row r="12" spans="1:7">
      <c r="A12" s="85"/>
      <c r="B12" s="86"/>
      <c r="C12" s="86"/>
      <c r="D12" s="86"/>
      <c r="E12" s="86"/>
      <c r="F12" s="87"/>
    </row>
    <row r="13" spans="1:7">
      <c r="A13" s="85"/>
      <c r="B13" s="86"/>
      <c r="C13" s="86"/>
      <c r="D13" s="86"/>
      <c r="E13" s="86"/>
      <c r="F13" s="87"/>
    </row>
    <row r="14" spans="1:7" ht="41.25" customHeight="1">
      <c r="B14" s="101" t="s">
        <v>342</v>
      </c>
      <c r="C14" s="101"/>
      <c r="D14" s="101"/>
      <c r="E14" s="101"/>
      <c r="F14" s="101"/>
    </row>
  </sheetData>
  <mergeCells count="5">
    <mergeCell ref="A1:F1"/>
    <mergeCell ref="A2:F2"/>
    <mergeCell ref="A3:F3"/>
    <mergeCell ref="B11:E11"/>
    <mergeCell ref="B14:F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7"/>
  <dimension ref="A1:F18"/>
  <sheetViews>
    <sheetView workbookViewId="0">
      <selection activeCell="A3" sqref="A3:F3"/>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117" t="s">
        <v>0</v>
      </c>
      <c r="B1" s="118"/>
      <c r="C1" s="118"/>
      <c r="D1" s="118"/>
      <c r="E1" s="118"/>
      <c r="F1" s="119"/>
    </row>
    <row r="2" spans="1:6" ht="39" customHeight="1">
      <c r="A2" s="117" t="s">
        <v>1</v>
      </c>
      <c r="B2" s="118"/>
      <c r="C2" s="118"/>
      <c r="D2" s="118"/>
      <c r="E2" s="118"/>
      <c r="F2" s="119"/>
    </row>
    <row r="3" spans="1:6" ht="39" customHeight="1">
      <c r="A3" s="131" t="s">
        <v>226</v>
      </c>
      <c r="B3" s="131"/>
      <c r="C3" s="131"/>
      <c r="D3" s="131"/>
      <c r="E3" s="131"/>
      <c r="F3" s="131"/>
    </row>
    <row r="4" spans="1:6">
      <c r="A4" s="2" t="s">
        <v>2</v>
      </c>
      <c r="B4" s="2" t="s">
        <v>3</v>
      </c>
      <c r="C4" s="2" t="s">
        <v>4</v>
      </c>
      <c r="D4" s="2" t="s">
        <v>5</v>
      </c>
      <c r="E4" s="2" t="s">
        <v>6</v>
      </c>
      <c r="F4" s="2" t="s">
        <v>7</v>
      </c>
    </row>
    <row r="5" spans="1:6" ht="173.25">
      <c r="A5" s="3" t="s">
        <v>127</v>
      </c>
      <c r="B5" s="3" t="s">
        <v>128</v>
      </c>
      <c r="C5" s="3">
        <v>22.93</v>
      </c>
      <c r="D5" s="3" t="s">
        <v>129</v>
      </c>
      <c r="E5" s="3">
        <v>120.53</v>
      </c>
      <c r="F5" s="4">
        <f>C5*E5</f>
        <v>2763.7529</v>
      </c>
    </row>
    <row r="6" spans="1:6" ht="110.25">
      <c r="A6" s="3" t="s">
        <v>70</v>
      </c>
      <c r="B6" s="3" t="s">
        <v>14</v>
      </c>
      <c r="C6" s="3">
        <v>7.64</v>
      </c>
      <c r="D6" s="3" t="s">
        <v>12</v>
      </c>
      <c r="E6" s="3">
        <v>223.35</v>
      </c>
      <c r="F6" s="4">
        <f>C6*E6</f>
        <v>1706.3939999999998</v>
      </c>
    </row>
    <row r="7" spans="1:6" ht="110.25">
      <c r="A7" s="3" t="s">
        <v>104</v>
      </c>
      <c r="B7" s="3" t="s">
        <v>130</v>
      </c>
      <c r="C7" s="3">
        <v>12.54</v>
      </c>
      <c r="D7" s="3" t="s">
        <v>129</v>
      </c>
      <c r="E7" s="3">
        <v>1149.1199999999999</v>
      </c>
      <c r="F7" s="4">
        <f t="shared" ref="F7:F14" si="0">C7*E7</f>
        <v>14409.964799999998</v>
      </c>
    </row>
    <row r="8" spans="1:6" ht="173.25">
      <c r="A8" s="3" t="s">
        <v>227</v>
      </c>
      <c r="B8" s="3" t="s">
        <v>18</v>
      </c>
      <c r="C8" s="4">
        <v>36.53</v>
      </c>
      <c r="D8" s="3" t="s">
        <v>12</v>
      </c>
      <c r="E8" s="4">
        <v>5829</v>
      </c>
      <c r="F8" s="4">
        <f>C8*E8</f>
        <v>212933.37</v>
      </c>
    </row>
    <row r="9" spans="1:6" ht="15.75">
      <c r="A9" s="3">
        <v>5</v>
      </c>
      <c r="B9" s="3" t="s">
        <v>61</v>
      </c>
      <c r="C9" s="3"/>
      <c r="D9" s="3"/>
      <c r="E9" s="3"/>
      <c r="F9" s="43"/>
    </row>
    <row r="10" spans="1:6" ht="16.5">
      <c r="A10" s="3" t="s">
        <v>228</v>
      </c>
      <c r="B10" s="3" t="s">
        <v>229</v>
      </c>
      <c r="C10" s="3">
        <v>7.64</v>
      </c>
      <c r="D10" s="3" t="s">
        <v>230</v>
      </c>
      <c r="E10" s="3">
        <v>403.07</v>
      </c>
      <c r="F10" s="4">
        <f t="shared" si="0"/>
        <v>3079.4548</v>
      </c>
    </row>
    <row r="11" spans="1:6" ht="16.5">
      <c r="A11" s="3" t="s">
        <v>231</v>
      </c>
      <c r="B11" s="3" t="s">
        <v>181</v>
      </c>
      <c r="C11" s="3">
        <v>15.7</v>
      </c>
      <c r="D11" s="3" t="s">
        <v>230</v>
      </c>
      <c r="E11" s="3">
        <v>907.31</v>
      </c>
      <c r="F11" s="4">
        <f t="shared" si="0"/>
        <v>14244.766999999998</v>
      </c>
    </row>
    <row r="12" spans="1:6" ht="16.5">
      <c r="A12" s="3" t="s">
        <v>232</v>
      </c>
      <c r="B12" s="3" t="s">
        <v>182</v>
      </c>
      <c r="C12" s="3">
        <v>12.54</v>
      </c>
      <c r="D12" s="3" t="s">
        <v>230</v>
      </c>
      <c r="E12" s="3">
        <v>863.23</v>
      </c>
      <c r="F12" s="4">
        <f t="shared" si="0"/>
        <v>10824.904199999999</v>
      </c>
    </row>
    <row r="13" spans="1:6" ht="16.5">
      <c r="A13" s="3" t="s">
        <v>233</v>
      </c>
      <c r="B13" s="3" t="s">
        <v>183</v>
      </c>
      <c r="C13" s="3">
        <v>31.41</v>
      </c>
      <c r="D13" s="3" t="s">
        <v>230</v>
      </c>
      <c r="E13" s="3">
        <v>541.66999999999996</v>
      </c>
      <c r="F13" s="4">
        <f t="shared" si="0"/>
        <v>17013.8547</v>
      </c>
    </row>
    <row r="14" spans="1:6" ht="16.5">
      <c r="A14" s="3" t="s">
        <v>234</v>
      </c>
      <c r="B14" s="3" t="s">
        <v>184</v>
      </c>
      <c r="C14" s="3">
        <v>22.93</v>
      </c>
      <c r="D14" s="3" t="s">
        <v>230</v>
      </c>
      <c r="E14" s="3">
        <v>177.16</v>
      </c>
      <c r="F14" s="4">
        <f t="shared" si="0"/>
        <v>4062.2788</v>
      </c>
    </row>
    <row r="15" spans="1:6" ht="15.75">
      <c r="A15" s="3"/>
      <c r="B15" s="123" t="s">
        <v>125</v>
      </c>
      <c r="C15" s="124"/>
      <c r="D15" s="124"/>
      <c r="E15" s="125"/>
      <c r="F15" s="90">
        <f>SUM(F5:F14)</f>
        <v>281038.74120000005</v>
      </c>
    </row>
    <row r="18" spans="2:6" ht="56.25" customHeight="1">
      <c r="B18" s="101" t="s">
        <v>156</v>
      </c>
      <c r="C18" s="101"/>
      <c r="D18" s="101"/>
      <c r="E18" s="101"/>
      <c r="F18" s="101"/>
    </row>
  </sheetData>
  <mergeCells count="5">
    <mergeCell ref="A1:F1"/>
    <mergeCell ref="A2:F2"/>
    <mergeCell ref="A3:F3"/>
    <mergeCell ref="B18:F18"/>
    <mergeCell ref="B15:E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8"/>
  <dimension ref="A1:F18"/>
  <sheetViews>
    <sheetView topLeftCell="A13" workbookViewId="0">
      <selection activeCell="F15" sqref="F15"/>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117" t="s">
        <v>0</v>
      </c>
      <c r="B1" s="118"/>
      <c r="C1" s="118"/>
      <c r="D1" s="118"/>
      <c r="E1" s="118"/>
      <c r="F1" s="119"/>
    </row>
    <row r="2" spans="1:6" ht="39" customHeight="1">
      <c r="A2" s="117" t="s">
        <v>1</v>
      </c>
      <c r="B2" s="118"/>
      <c r="C2" s="118"/>
      <c r="D2" s="118"/>
      <c r="E2" s="118"/>
      <c r="F2" s="119"/>
    </row>
    <row r="3" spans="1:6" ht="39" customHeight="1">
      <c r="A3" s="120" t="s">
        <v>247</v>
      </c>
      <c r="B3" s="121"/>
      <c r="C3" s="121"/>
      <c r="D3" s="121"/>
      <c r="E3" s="121"/>
      <c r="F3" s="122"/>
    </row>
    <row r="4" spans="1:6">
      <c r="A4" s="2" t="s">
        <v>2</v>
      </c>
      <c r="B4" s="2" t="s">
        <v>3</v>
      </c>
      <c r="C4" s="2" t="s">
        <v>4</v>
      </c>
      <c r="D4" s="2" t="s">
        <v>5</v>
      </c>
      <c r="E4" s="2" t="s">
        <v>6</v>
      </c>
      <c r="F4" s="2" t="s">
        <v>7</v>
      </c>
    </row>
    <row r="5" spans="1:6" ht="173.25">
      <c r="A5" s="3" t="s">
        <v>127</v>
      </c>
      <c r="B5" s="3" t="s">
        <v>128</v>
      </c>
      <c r="C5" s="3">
        <v>12.31</v>
      </c>
      <c r="D5" s="3" t="s">
        <v>129</v>
      </c>
      <c r="E5" s="3">
        <v>120.53</v>
      </c>
      <c r="F5" s="4">
        <f>C5*E5</f>
        <v>1483.7243000000001</v>
      </c>
    </row>
    <row r="6" spans="1:6" ht="110.25">
      <c r="A6" s="3" t="s">
        <v>70</v>
      </c>
      <c r="B6" s="3" t="s">
        <v>14</v>
      </c>
      <c r="C6" s="3">
        <v>4.0999999999999996</v>
      </c>
      <c r="D6" s="3" t="s">
        <v>12</v>
      </c>
      <c r="E6" s="3">
        <v>223.35</v>
      </c>
      <c r="F6" s="4">
        <f>C6*E6</f>
        <v>915.7349999999999</v>
      </c>
    </row>
    <row r="7" spans="1:6" ht="110.25">
      <c r="A7" s="3" t="s">
        <v>104</v>
      </c>
      <c r="B7" s="3" t="s">
        <v>130</v>
      </c>
      <c r="C7" s="3">
        <v>6.73</v>
      </c>
      <c r="D7" s="3" t="s">
        <v>129</v>
      </c>
      <c r="E7" s="3">
        <v>1149.1199999999999</v>
      </c>
      <c r="F7" s="4">
        <f t="shared" ref="F7:F14" si="0">C7*E7</f>
        <v>7733.5775999999996</v>
      </c>
    </row>
    <row r="8" spans="1:6" ht="173.25">
      <c r="A8" s="3" t="s">
        <v>227</v>
      </c>
      <c r="B8" s="3" t="s">
        <v>18</v>
      </c>
      <c r="C8" s="4">
        <v>43.61</v>
      </c>
      <c r="D8" s="3" t="s">
        <v>12</v>
      </c>
      <c r="E8" s="4">
        <v>5829</v>
      </c>
      <c r="F8" s="4">
        <f>C8*E8</f>
        <v>254202.69</v>
      </c>
    </row>
    <row r="9" spans="1:6" ht="15.75">
      <c r="A9" s="3">
        <v>5</v>
      </c>
      <c r="B9" s="3" t="s">
        <v>61</v>
      </c>
      <c r="C9" s="3"/>
      <c r="D9" s="3"/>
      <c r="E9" s="3"/>
      <c r="F9" s="43"/>
    </row>
    <row r="10" spans="1:6" ht="16.5">
      <c r="A10" s="3" t="s">
        <v>228</v>
      </c>
      <c r="B10" s="3" t="s">
        <v>229</v>
      </c>
      <c r="C10" s="3">
        <v>4.0999999999999996</v>
      </c>
      <c r="D10" s="3" t="s">
        <v>230</v>
      </c>
      <c r="E10" s="3">
        <v>403.07</v>
      </c>
      <c r="F10" s="4">
        <f t="shared" si="0"/>
        <v>1652.5869999999998</v>
      </c>
    </row>
    <row r="11" spans="1:6" ht="16.5">
      <c r="A11" s="3" t="s">
        <v>231</v>
      </c>
      <c r="B11" s="3" t="s">
        <v>181</v>
      </c>
      <c r="C11" s="3">
        <v>18.75</v>
      </c>
      <c r="D11" s="3" t="s">
        <v>230</v>
      </c>
      <c r="E11" s="3">
        <v>907.31</v>
      </c>
      <c r="F11" s="4">
        <f t="shared" si="0"/>
        <v>17012.0625</v>
      </c>
    </row>
    <row r="12" spans="1:6" ht="16.5">
      <c r="A12" s="3" t="s">
        <v>232</v>
      </c>
      <c r="B12" s="3" t="s">
        <v>182</v>
      </c>
      <c r="C12" s="3">
        <v>6.73</v>
      </c>
      <c r="D12" s="3" t="s">
        <v>230</v>
      </c>
      <c r="E12" s="3">
        <v>863.23</v>
      </c>
      <c r="F12" s="4">
        <f t="shared" si="0"/>
        <v>5809.5379000000003</v>
      </c>
    </row>
    <row r="13" spans="1:6" ht="16.5">
      <c r="A13" s="3" t="s">
        <v>233</v>
      </c>
      <c r="B13" s="3" t="s">
        <v>183</v>
      </c>
      <c r="C13" s="3">
        <v>37.5</v>
      </c>
      <c r="D13" s="3" t="s">
        <v>230</v>
      </c>
      <c r="E13" s="3">
        <v>541.66999999999996</v>
      </c>
      <c r="F13" s="4">
        <f t="shared" si="0"/>
        <v>20312.625</v>
      </c>
    </row>
    <row r="14" spans="1:6" ht="16.5">
      <c r="A14" s="3" t="s">
        <v>234</v>
      </c>
      <c r="B14" s="3" t="s">
        <v>184</v>
      </c>
      <c r="C14" s="3">
        <v>12.31</v>
      </c>
      <c r="D14" s="3" t="s">
        <v>230</v>
      </c>
      <c r="E14" s="3">
        <v>177.16</v>
      </c>
      <c r="F14" s="4">
        <f t="shared" si="0"/>
        <v>2180.8396000000002</v>
      </c>
    </row>
    <row r="15" spans="1:6" ht="15.75">
      <c r="A15" s="3"/>
      <c r="B15" s="3" t="s">
        <v>125</v>
      </c>
      <c r="C15" s="3"/>
      <c r="D15" s="3"/>
      <c r="E15" s="3"/>
      <c r="F15" s="4">
        <f>SUM(F5:F14)</f>
        <v>311303.37890000001</v>
      </c>
    </row>
    <row r="18" spans="2:6" ht="56.25" customHeight="1">
      <c r="B18" s="101" t="s">
        <v>156</v>
      </c>
      <c r="C18" s="101"/>
      <c r="D18" s="101"/>
      <c r="E18" s="101"/>
      <c r="F18" s="101"/>
    </row>
  </sheetData>
  <mergeCells count="4">
    <mergeCell ref="A1:F1"/>
    <mergeCell ref="A2:F2"/>
    <mergeCell ref="A3:F3"/>
    <mergeCell ref="B18:F18"/>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19"/>
  <dimension ref="A1:F18"/>
  <sheetViews>
    <sheetView topLeftCell="A13" workbookViewId="0">
      <selection activeCell="B18" sqref="B18:F18"/>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117" t="s">
        <v>0</v>
      </c>
      <c r="B1" s="118"/>
      <c r="C1" s="118"/>
      <c r="D1" s="118"/>
      <c r="E1" s="118"/>
      <c r="F1" s="119"/>
    </row>
    <row r="2" spans="1:6" ht="39" customHeight="1">
      <c r="A2" s="117" t="s">
        <v>1</v>
      </c>
      <c r="B2" s="118"/>
      <c r="C2" s="118"/>
      <c r="D2" s="118"/>
      <c r="E2" s="118"/>
      <c r="F2" s="119"/>
    </row>
    <row r="3" spans="1:6" ht="39" customHeight="1">
      <c r="A3" s="98" t="s">
        <v>246</v>
      </c>
      <c r="B3" s="99"/>
      <c r="C3" s="99"/>
      <c r="D3" s="99"/>
      <c r="E3" s="99"/>
      <c r="F3" s="100"/>
    </row>
    <row r="4" spans="1:6">
      <c r="A4" s="2" t="s">
        <v>2</v>
      </c>
      <c r="B4" s="2" t="s">
        <v>3</v>
      </c>
      <c r="C4" s="2" t="s">
        <v>4</v>
      </c>
      <c r="D4" s="2" t="s">
        <v>5</v>
      </c>
      <c r="E4" s="2" t="s">
        <v>6</v>
      </c>
      <c r="F4" s="2" t="s">
        <v>7</v>
      </c>
    </row>
    <row r="5" spans="1:6" ht="173.25">
      <c r="A5" s="3" t="s">
        <v>127</v>
      </c>
      <c r="B5" s="3" t="s">
        <v>128</v>
      </c>
      <c r="C5" s="3">
        <v>63.76</v>
      </c>
      <c r="D5" s="3" t="s">
        <v>129</v>
      </c>
      <c r="E5" s="3">
        <v>120.53</v>
      </c>
      <c r="F5" s="4">
        <f>C5*E5</f>
        <v>7684.9928</v>
      </c>
    </row>
    <row r="6" spans="1:6" ht="110.25">
      <c r="A6" s="3" t="s">
        <v>70</v>
      </c>
      <c r="B6" s="3" t="s">
        <v>14</v>
      </c>
      <c r="C6" s="3">
        <v>21.25</v>
      </c>
      <c r="D6" s="3" t="s">
        <v>12</v>
      </c>
      <c r="E6" s="3">
        <v>223.35</v>
      </c>
      <c r="F6" s="4">
        <f>C6*E6</f>
        <v>4746.1875</v>
      </c>
    </row>
    <row r="7" spans="1:6" ht="110.25">
      <c r="A7" s="3" t="s">
        <v>104</v>
      </c>
      <c r="B7" s="3" t="s">
        <v>130</v>
      </c>
      <c r="C7" s="3">
        <v>34.85</v>
      </c>
      <c r="D7" s="3" t="s">
        <v>129</v>
      </c>
      <c r="E7" s="3">
        <v>1149.1199999999999</v>
      </c>
      <c r="F7" s="4">
        <f t="shared" ref="F7:F14" si="0">C7*E7</f>
        <v>40046.831999999995</v>
      </c>
    </row>
    <row r="8" spans="1:6" ht="173.25">
      <c r="A8" s="3" t="s">
        <v>227</v>
      </c>
      <c r="B8" s="3" t="s">
        <v>18</v>
      </c>
      <c r="C8" s="4">
        <v>100.56</v>
      </c>
      <c r="D8" s="3" t="s">
        <v>12</v>
      </c>
      <c r="E8" s="4">
        <v>5829</v>
      </c>
      <c r="F8" s="4">
        <f>C8*E8</f>
        <v>586164.24</v>
      </c>
    </row>
    <row r="9" spans="1:6" ht="15.75">
      <c r="A9" s="3">
        <v>5</v>
      </c>
      <c r="B9" s="3" t="s">
        <v>61</v>
      </c>
      <c r="C9" s="3"/>
      <c r="D9" s="3"/>
      <c r="E9" s="3"/>
      <c r="F9" s="43"/>
    </row>
    <row r="10" spans="1:6" ht="16.5">
      <c r="A10" s="3" t="s">
        <v>228</v>
      </c>
      <c r="B10" s="3" t="s">
        <v>229</v>
      </c>
      <c r="C10" s="3">
        <v>21.25</v>
      </c>
      <c r="D10" s="3" t="s">
        <v>230</v>
      </c>
      <c r="E10" s="3">
        <v>403.07</v>
      </c>
      <c r="F10" s="4">
        <f t="shared" si="0"/>
        <v>8565.2374999999993</v>
      </c>
    </row>
    <row r="11" spans="1:6" ht="16.5">
      <c r="A11" s="3" t="s">
        <v>231</v>
      </c>
      <c r="B11" s="3" t="s">
        <v>181</v>
      </c>
      <c r="C11" s="3">
        <v>43.24</v>
      </c>
      <c r="D11" s="3" t="s">
        <v>230</v>
      </c>
      <c r="E11" s="3">
        <v>907.31</v>
      </c>
      <c r="F11" s="4">
        <f t="shared" si="0"/>
        <v>39232.0844</v>
      </c>
    </row>
    <row r="12" spans="1:6" ht="16.5">
      <c r="A12" s="3" t="s">
        <v>232</v>
      </c>
      <c r="B12" s="3" t="s">
        <v>182</v>
      </c>
      <c r="C12" s="3">
        <v>34.85</v>
      </c>
      <c r="D12" s="3" t="s">
        <v>230</v>
      </c>
      <c r="E12" s="3">
        <v>863.23</v>
      </c>
      <c r="F12" s="4">
        <f t="shared" si="0"/>
        <v>30083.565500000001</v>
      </c>
    </row>
    <row r="13" spans="1:6" ht="16.5">
      <c r="A13" s="3" t="s">
        <v>233</v>
      </c>
      <c r="B13" s="3" t="s">
        <v>183</v>
      </c>
      <c r="C13" s="3">
        <v>86.48</v>
      </c>
      <c r="D13" s="3" t="s">
        <v>230</v>
      </c>
      <c r="E13" s="3">
        <v>541.66999999999996</v>
      </c>
      <c r="F13" s="4">
        <f t="shared" si="0"/>
        <v>46843.621599999999</v>
      </c>
    </row>
    <row r="14" spans="1:6" ht="16.5">
      <c r="A14" s="3" t="s">
        <v>234</v>
      </c>
      <c r="B14" s="3" t="s">
        <v>184</v>
      </c>
      <c r="C14" s="3">
        <v>63.76</v>
      </c>
      <c r="D14" s="3" t="s">
        <v>230</v>
      </c>
      <c r="E14" s="3">
        <v>177.16</v>
      </c>
      <c r="F14" s="4">
        <f t="shared" si="0"/>
        <v>11295.721599999999</v>
      </c>
    </row>
    <row r="15" spans="1:6" ht="15.75">
      <c r="A15" s="3"/>
      <c r="B15" s="3" t="s">
        <v>125</v>
      </c>
      <c r="C15" s="3"/>
      <c r="D15" s="3"/>
      <c r="E15" s="3"/>
      <c r="F15" s="4">
        <f>SUM(F5:F14)</f>
        <v>774662.48290000006</v>
      </c>
    </row>
    <row r="18" spans="2:6" ht="56.25" customHeight="1">
      <c r="B18" s="101" t="s">
        <v>156</v>
      </c>
      <c r="C18" s="101"/>
      <c r="D18" s="101"/>
      <c r="E18" s="101"/>
      <c r="F18" s="101"/>
    </row>
  </sheetData>
  <mergeCells count="4">
    <mergeCell ref="A1:F1"/>
    <mergeCell ref="A2:F2"/>
    <mergeCell ref="A3:F3"/>
    <mergeCell ref="B18:F18"/>
  </mergeCells>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20"/>
  <dimension ref="A1:I28"/>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9" ht="18.75">
      <c r="A1" s="97" t="s">
        <v>0</v>
      </c>
      <c r="B1" s="97"/>
      <c r="C1" s="97"/>
      <c r="D1" s="97"/>
      <c r="E1" s="97"/>
      <c r="F1" s="97"/>
    </row>
    <row r="2" spans="1:9" ht="18.75">
      <c r="A2" s="97" t="s">
        <v>1</v>
      </c>
      <c r="B2" s="97"/>
      <c r="C2" s="97"/>
      <c r="D2" s="97"/>
      <c r="E2" s="97"/>
      <c r="F2" s="97"/>
    </row>
    <row r="3" spans="1:9" ht="39" customHeight="1">
      <c r="A3" s="98" t="s">
        <v>170</v>
      </c>
      <c r="B3" s="99"/>
      <c r="C3" s="99"/>
      <c r="D3" s="99"/>
      <c r="E3" s="99"/>
      <c r="F3" s="100"/>
    </row>
    <row r="4" spans="1:9">
      <c r="A4" s="2" t="s">
        <v>2</v>
      </c>
      <c r="B4" s="2" t="s">
        <v>3</v>
      </c>
      <c r="C4" s="2" t="s">
        <v>4</v>
      </c>
      <c r="D4" s="2" t="s">
        <v>5</v>
      </c>
      <c r="E4" s="2" t="s">
        <v>6</v>
      </c>
      <c r="F4" s="2" t="s">
        <v>7</v>
      </c>
    </row>
    <row r="5" spans="1:9" ht="31.5">
      <c r="A5" s="3">
        <v>1</v>
      </c>
      <c r="B5" s="3" t="s">
        <v>8</v>
      </c>
      <c r="C5" s="3">
        <v>1</v>
      </c>
      <c r="D5" s="3" t="s">
        <v>9</v>
      </c>
      <c r="E5" s="3">
        <v>261.12</v>
      </c>
      <c r="F5" s="4">
        <f>C5*E5</f>
        <v>261.12</v>
      </c>
    </row>
    <row r="6" spans="1:9" ht="189">
      <c r="A6" s="3" t="s">
        <v>171</v>
      </c>
      <c r="B6" s="3" t="s">
        <v>11</v>
      </c>
      <c r="C6" s="5">
        <v>87.27</v>
      </c>
      <c r="D6" s="6" t="s">
        <v>12</v>
      </c>
      <c r="E6" s="6">
        <v>120.53</v>
      </c>
      <c r="F6" s="5">
        <f>ROUND(C6*E6,0)</f>
        <v>10519</v>
      </c>
    </row>
    <row r="7" spans="1:9" ht="126">
      <c r="A7" s="3" t="s">
        <v>172</v>
      </c>
      <c r="B7" s="3" t="s">
        <v>14</v>
      </c>
      <c r="C7" s="5">
        <v>32.56</v>
      </c>
      <c r="D7" s="6" t="s">
        <v>12</v>
      </c>
      <c r="E7" s="6">
        <v>223.35</v>
      </c>
      <c r="F7" s="5">
        <f>ROUND(C7*E7,0)</f>
        <v>7272</v>
      </c>
    </row>
    <row r="8" spans="1:9" ht="110.25">
      <c r="A8" s="3" t="s">
        <v>173</v>
      </c>
      <c r="B8" s="3" t="s">
        <v>16</v>
      </c>
      <c r="C8" s="5">
        <v>54.27</v>
      </c>
      <c r="D8" s="6" t="s">
        <v>12</v>
      </c>
      <c r="E8" s="3">
        <v>1149.1199999999999</v>
      </c>
      <c r="F8" s="4">
        <f>ROUND(C8*E8,0)</f>
        <v>62363</v>
      </c>
      <c r="I8" s="13"/>
    </row>
    <row r="9" spans="1:9" ht="141.75">
      <c r="A9" s="3" t="s">
        <v>174</v>
      </c>
      <c r="B9" s="3" t="s">
        <v>168</v>
      </c>
      <c r="C9" s="43">
        <v>65.13</v>
      </c>
      <c r="D9" s="3" t="s">
        <v>12</v>
      </c>
      <c r="E9" s="4">
        <v>5829</v>
      </c>
      <c r="F9" s="4">
        <f>C9*E9</f>
        <v>379642.76999999996</v>
      </c>
    </row>
    <row r="10" spans="1:9" ht="15.75">
      <c r="A10" s="3">
        <v>6</v>
      </c>
      <c r="B10" s="3" t="s">
        <v>26</v>
      </c>
      <c r="C10" s="7"/>
      <c r="D10" s="7"/>
      <c r="E10" s="3"/>
      <c r="F10" s="5"/>
    </row>
    <row r="11" spans="1:9" ht="15.75">
      <c r="A11" s="8" t="s">
        <v>27</v>
      </c>
      <c r="B11" s="3" t="s">
        <v>175</v>
      </c>
      <c r="C11" s="4">
        <v>28.01</v>
      </c>
      <c r="D11" s="3" t="s">
        <v>12</v>
      </c>
      <c r="E11" s="3">
        <v>880.61</v>
      </c>
      <c r="F11" s="5">
        <f>C11*E11</f>
        <v>24665.886100000003</v>
      </c>
    </row>
    <row r="12" spans="1:9" ht="15.75">
      <c r="A12" s="3" t="s">
        <v>30</v>
      </c>
      <c r="B12" s="3" t="s">
        <v>176</v>
      </c>
      <c r="C12" s="4">
        <v>32.56</v>
      </c>
      <c r="D12" s="3" t="s">
        <v>12</v>
      </c>
      <c r="E12" s="3">
        <v>450.47</v>
      </c>
      <c r="F12" s="5">
        <f>C12*E12</f>
        <v>14667.303200000002</v>
      </c>
    </row>
    <row r="13" spans="1:9" ht="15.75">
      <c r="A13" s="3" t="s">
        <v>32</v>
      </c>
      <c r="B13" s="3" t="s">
        <v>177</v>
      </c>
      <c r="C13" s="4">
        <v>54.27</v>
      </c>
      <c r="D13" s="3" t="s">
        <v>12</v>
      </c>
      <c r="E13" s="3">
        <v>831.81</v>
      </c>
      <c r="F13" s="5">
        <f>C13*E13</f>
        <v>45142.328699999998</v>
      </c>
    </row>
    <row r="14" spans="1:9" ht="15.75">
      <c r="A14" s="3" t="s">
        <v>34</v>
      </c>
      <c r="B14" s="3" t="s">
        <v>178</v>
      </c>
      <c r="C14" s="4">
        <v>56.01</v>
      </c>
      <c r="D14" s="3" t="s">
        <v>12</v>
      </c>
      <c r="E14" s="3">
        <v>513.67999999999995</v>
      </c>
      <c r="F14" s="5">
        <f>C14*E14</f>
        <v>28771.216799999995</v>
      </c>
    </row>
    <row r="15" spans="1:9" ht="15.75">
      <c r="A15" s="3" t="s">
        <v>36</v>
      </c>
      <c r="B15" s="3" t="s">
        <v>141</v>
      </c>
      <c r="C15" s="4">
        <v>87.27</v>
      </c>
      <c r="D15" s="3" t="s">
        <v>12</v>
      </c>
      <c r="E15" s="3">
        <v>177.16</v>
      </c>
      <c r="F15" s="5">
        <f>C15*E15</f>
        <v>15460.753199999999</v>
      </c>
    </row>
    <row r="16" spans="1:9" ht="15.75">
      <c r="A16" s="3"/>
      <c r="B16" s="3"/>
      <c r="C16" s="3"/>
      <c r="D16" s="3"/>
      <c r="E16" s="3" t="s">
        <v>38</v>
      </c>
      <c r="F16" s="9">
        <f>SUM(F5:F15)</f>
        <v>588765.37799999991</v>
      </c>
    </row>
    <row r="17" spans="1:7" ht="15.75">
      <c r="A17" s="10"/>
      <c r="B17" s="10"/>
      <c r="C17" s="10"/>
      <c r="D17" s="10"/>
      <c r="E17" s="10"/>
      <c r="F17" s="11"/>
    </row>
    <row r="18" spans="1:7">
      <c r="A18" s="12"/>
      <c r="B18" s="12"/>
      <c r="C18" s="12"/>
      <c r="D18" s="12"/>
      <c r="E18" s="12"/>
      <c r="F18" s="12"/>
    </row>
    <row r="19" spans="1:7">
      <c r="A19" s="12"/>
      <c r="B19" s="101" t="s">
        <v>152</v>
      </c>
      <c r="C19" s="101"/>
      <c r="D19" s="101"/>
      <c r="E19" s="101"/>
      <c r="F19" s="101"/>
      <c r="G19" s="13"/>
    </row>
    <row r="25" spans="1:7">
      <c r="F25" s="44"/>
    </row>
    <row r="28" spans="1:7">
      <c r="F28" s="44"/>
    </row>
  </sheetData>
  <mergeCells count="4">
    <mergeCell ref="A1:F1"/>
    <mergeCell ref="A2:F2"/>
    <mergeCell ref="A3:F3"/>
    <mergeCell ref="B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G23"/>
  <sheetViews>
    <sheetView topLeftCell="A7"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51" customHeight="1">
      <c r="A3" s="98" t="s">
        <v>260</v>
      </c>
      <c r="B3" s="99"/>
      <c r="C3" s="99"/>
      <c r="D3" s="99"/>
      <c r="E3" s="99"/>
      <c r="F3" s="100"/>
    </row>
    <row r="4" spans="1:6">
      <c r="A4" s="2" t="s">
        <v>2</v>
      </c>
      <c r="B4" s="2" t="s">
        <v>3</v>
      </c>
      <c r="C4" s="2" t="s">
        <v>4</v>
      </c>
      <c r="D4" s="2" t="s">
        <v>5</v>
      </c>
      <c r="E4" s="2" t="s">
        <v>6</v>
      </c>
      <c r="F4" s="2" t="s">
        <v>7</v>
      </c>
    </row>
    <row r="5" spans="1:6" ht="45.75" customHeight="1">
      <c r="A5" s="3">
        <v>1</v>
      </c>
      <c r="B5" s="3" t="s">
        <v>143</v>
      </c>
      <c r="C5" s="3">
        <v>10</v>
      </c>
      <c r="D5" s="3" t="s">
        <v>9</v>
      </c>
      <c r="E5" s="3">
        <v>261.12</v>
      </c>
      <c r="F5" s="3">
        <f>C5*E5</f>
        <v>2611.1999999999998</v>
      </c>
    </row>
    <row r="6" spans="1:6" ht="189">
      <c r="A6" s="3" t="s">
        <v>10</v>
      </c>
      <c r="B6" s="3" t="s">
        <v>11</v>
      </c>
      <c r="C6" s="5">
        <v>95.81</v>
      </c>
      <c r="D6" s="6" t="s">
        <v>12</v>
      </c>
      <c r="E6" s="6">
        <v>120.53</v>
      </c>
      <c r="F6" s="5">
        <f>ROUND(C6*E6,0)</f>
        <v>11548</v>
      </c>
    </row>
    <row r="7" spans="1:6" ht="63">
      <c r="A7" s="3" t="s">
        <v>261</v>
      </c>
      <c r="B7" s="3" t="s">
        <v>262</v>
      </c>
      <c r="C7" s="5">
        <v>20.53</v>
      </c>
      <c r="D7" s="6" t="s">
        <v>12</v>
      </c>
      <c r="E7" s="6">
        <v>372.85</v>
      </c>
      <c r="F7" s="5">
        <f>C7*E7</f>
        <v>7654.6105000000007</v>
      </c>
    </row>
    <row r="8" spans="1:6" ht="110.25">
      <c r="A8" s="3" t="s">
        <v>173</v>
      </c>
      <c r="B8" s="3" t="s">
        <v>16</v>
      </c>
      <c r="C8" s="5">
        <v>34.22</v>
      </c>
      <c r="D8" s="6" t="s">
        <v>12</v>
      </c>
      <c r="E8" s="3">
        <v>1149.1199999999999</v>
      </c>
      <c r="F8" s="4">
        <f>ROUND(C8*E8,0)</f>
        <v>39323</v>
      </c>
    </row>
    <row r="9" spans="1:6" ht="141.75">
      <c r="A9" s="3" t="s">
        <v>216</v>
      </c>
      <c r="B9" s="3" t="s">
        <v>168</v>
      </c>
      <c r="C9" s="4">
        <v>101.29</v>
      </c>
      <c r="D9" s="3" t="s">
        <v>12</v>
      </c>
      <c r="E9" s="4">
        <v>5829</v>
      </c>
      <c r="F9" s="4">
        <f>C9*E9</f>
        <v>590419.41</v>
      </c>
    </row>
    <row r="10" spans="1:6" ht="15.75">
      <c r="A10" s="3">
        <v>6</v>
      </c>
      <c r="B10" s="3" t="s">
        <v>26</v>
      </c>
      <c r="C10" s="7"/>
      <c r="D10" s="7"/>
      <c r="E10" s="3"/>
      <c r="F10" s="5"/>
    </row>
    <row r="11" spans="1:6" ht="15.75">
      <c r="A11" s="8" t="s">
        <v>27</v>
      </c>
      <c r="B11" s="3" t="s">
        <v>196</v>
      </c>
      <c r="C11" s="4">
        <v>43.56</v>
      </c>
      <c r="D11" s="3" t="s">
        <v>12</v>
      </c>
      <c r="E11" s="3">
        <v>907.31</v>
      </c>
      <c r="F11" s="5">
        <f>C11*E11</f>
        <v>39522.423600000002</v>
      </c>
    </row>
    <row r="12" spans="1:6" ht="15.75">
      <c r="A12" s="3" t="s">
        <v>30</v>
      </c>
      <c r="B12" s="3" t="s">
        <v>263</v>
      </c>
      <c r="C12" s="4">
        <v>20.53</v>
      </c>
      <c r="D12" s="3" t="s">
        <v>12</v>
      </c>
      <c r="E12" s="3">
        <v>541.66999999999996</v>
      </c>
      <c r="F12" s="5">
        <f t="shared" ref="F12:F15" si="0">C12*E12</f>
        <v>11120.4851</v>
      </c>
    </row>
    <row r="13" spans="1:6" ht="15.75">
      <c r="A13" s="3" t="s">
        <v>32</v>
      </c>
      <c r="B13" s="3" t="s">
        <v>197</v>
      </c>
      <c r="C13" s="4">
        <v>34.22</v>
      </c>
      <c r="D13" s="3" t="s">
        <v>12</v>
      </c>
      <c r="E13" s="3">
        <v>863.23</v>
      </c>
      <c r="F13" s="5">
        <f t="shared" si="0"/>
        <v>29539.730599999999</v>
      </c>
    </row>
    <row r="14" spans="1:6" ht="15.75">
      <c r="A14" s="3" t="s">
        <v>34</v>
      </c>
      <c r="B14" s="3" t="s">
        <v>198</v>
      </c>
      <c r="C14" s="4">
        <v>87.11</v>
      </c>
      <c r="D14" s="3" t="s">
        <v>12</v>
      </c>
      <c r="E14" s="3">
        <v>541.66999999999996</v>
      </c>
      <c r="F14" s="5">
        <f t="shared" si="0"/>
        <v>47184.873699999996</v>
      </c>
    </row>
    <row r="15" spans="1:6" ht="15.75">
      <c r="A15" s="3" t="s">
        <v>36</v>
      </c>
      <c r="B15" s="3" t="s">
        <v>141</v>
      </c>
      <c r="C15" s="4">
        <v>95.81</v>
      </c>
      <c r="D15" s="3" t="s">
        <v>12</v>
      </c>
      <c r="E15" s="3">
        <v>177.16</v>
      </c>
      <c r="F15" s="5">
        <f t="shared" si="0"/>
        <v>16973.6996</v>
      </c>
    </row>
    <row r="16" spans="1:6" ht="15.75">
      <c r="A16" s="3"/>
      <c r="B16" s="3"/>
      <c r="C16" s="3"/>
      <c r="D16" s="3"/>
      <c r="E16" s="3" t="s">
        <v>38</v>
      </c>
      <c r="F16" s="9">
        <f>SUM(F5:F15)</f>
        <v>795897.43310000014</v>
      </c>
    </row>
    <row r="17" spans="1:7" ht="19.5" hidden="1" customHeight="1">
      <c r="A17" s="34"/>
      <c r="B17" s="34"/>
      <c r="C17" s="34"/>
      <c r="D17" s="34"/>
      <c r="E17" s="35" t="s">
        <v>97</v>
      </c>
      <c r="F17" s="5">
        <f>F16*12/100</f>
        <v>95507.691972000015</v>
      </c>
    </row>
    <row r="18" spans="1:7" ht="19.5" hidden="1" customHeight="1">
      <c r="A18" s="34"/>
      <c r="B18" s="34"/>
      <c r="C18" s="34"/>
      <c r="D18" s="34"/>
      <c r="E18" s="5"/>
      <c r="F18" s="5">
        <f>F17+F16</f>
        <v>891405.1250720002</v>
      </c>
    </row>
    <row r="19" spans="1:7" ht="19.5" hidden="1" customHeight="1">
      <c r="A19" s="34"/>
      <c r="B19" s="34"/>
      <c r="C19" s="34"/>
      <c r="D19" s="34"/>
      <c r="E19" s="35" t="s">
        <v>98</v>
      </c>
      <c r="F19" s="5">
        <f>F18*1/100</f>
        <v>8914.0512507200019</v>
      </c>
    </row>
    <row r="20" spans="1:7" ht="19.5" hidden="1" customHeight="1">
      <c r="A20" s="34"/>
      <c r="B20" s="34"/>
      <c r="C20" s="34"/>
      <c r="D20" s="34"/>
      <c r="E20" s="35" t="s">
        <v>99</v>
      </c>
      <c r="F20" s="5">
        <f>F19+F18</f>
        <v>900319.17632272025</v>
      </c>
    </row>
    <row r="21" spans="1:7" ht="19.5" customHeight="1">
      <c r="A21" s="34"/>
      <c r="B21" s="34"/>
      <c r="C21" s="34"/>
      <c r="D21" s="34"/>
      <c r="E21" s="36"/>
      <c r="F21" s="37"/>
    </row>
    <row r="22" spans="1:7" ht="21" customHeight="1">
      <c r="A22" s="12"/>
      <c r="B22" s="12"/>
      <c r="C22" s="12"/>
      <c r="D22" s="12"/>
      <c r="E22" s="12"/>
      <c r="F22" s="12"/>
    </row>
    <row r="23" spans="1:7" ht="50.25" customHeight="1">
      <c r="A23" s="12"/>
      <c r="B23" s="101" t="s">
        <v>264</v>
      </c>
      <c r="C23" s="101"/>
      <c r="D23" s="101"/>
      <c r="E23" s="101"/>
      <c r="F23" s="101"/>
      <c r="G23" s="13"/>
    </row>
  </sheetData>
  <mergeCells count="4">
    <mergeCell ref="A1:F1"/>
    <mergeCell ref="A2:F2"/>
    <mergeCell ref="A3:F3"/>
    <mergeCell ref="B23:F23"/>
  </mergeCells>
  <pageMargins left="0.7" right="0.7" top="0.75" bottom="0.75" header="0.3" footer="0.3"/>
</worksheet>
</file>

<file path=xl/worksheets/sheet20.xml><?xml version="1.0" encoding="utf-8"?>
<worksheet xmlns="http://schemas.openxmlformats.org/spreadsheetml/2006/main" xmlns:r="http://schemas.openxmlformats.org/officeDocument/2006/relationships">
  <sheetPr codeName="Sheet21"/>
  <dimension ref="A1:I22"/>
  <sheetViews>
    <sheetView workbookViewId="0">
      <selection activeCell="F16" sqref="F16"/>
    </sheetView>
  </sheetViews>
  <sheetFormatPr defaultRowHeight="15"/>
  <cols>
    <col min="1" max="1" width="8" style="1" customWidth="1"/>
    <col min="2" max="2" width="52.42578125" style="1" customWidth="1"/>
    <col min="3" max="3" width="12.28515625" style="49" customWidth="1"/>
    <col min="4" max="4" width="7.5703125" style="49" customWidth="1"/>
    <col min="5" max="5" width="13.42578125" style="49" customWidth="1"/>
    <col min="6" max="6" width="12.7109375" style="49" customWidth="1"/>
    <col min="7" max="16384" width="9.140625" style="1"/>
  </cols>
  <sheetData>
    <row r="1" spans="1:6" ht="18.75">
      <c r="A1" s="97" t="s">
        <v>0</v>
      </c>
      <c r="B1" s="97"/>
      <c r="C1" s="97"/>
      <c r="D1" s="97"/>
      <c r="E1" s="97"/>
      <c r="F1" s="97"/>
    </row>
    <row r="2" spans="1:6" ht="18.75">
      <c r="A2" s="97" t="s">
        <v>1</v>
      </c>
      <c r="B2" s="97"/>
      <c r="C2" s="97"/>
      <c r="D2" s="97"/>
      <c r="E2" s="97"/>
      <c r="F2" s="97"/>
    </row>
    <row r="3" spans="1:6" ht="30" customHeight="1">
      <c r="A3" s="132" t="s">
        <v>348</v>
      </c>
      <c r="B3" s="133"/>
      <c r="C3" s="133"/>
      <c r="D3" s="133"/>
      <c r="E3" s="133"/>
      <c r="F3" s="134"/>
    </row>
    <row r="4" spans="1:6">
      <c r="A4" s="2" t="s">
        <v>2</v>
      </c>
      <c r="B4" s="2" t="s">
        <v>3</v>
      </c>
      <c r="C4" s="65" t="s">
        <v>4</v>
      </c>
      <c r="D4" s="65" t="s">
        <v>5</v>
      </c>
      <c r="E4" s="65" t="s">
        <v>6</v>
      </c>
      <c r="F4" s="65" t="s">
        <v>7</v>
      </c>
    </row>
    <row r="5" spans="1:6" ht="25.5">
      <c r="A5" s="2"/>
      <c r="B5" s="2" t="s">
        <v>349</v>
      </c>
      <c r="C5" s="65">
        <v>3</v>
      </c>
      <c r="D5" s="65" t="s">
        <v>9</v>
      </c>
      <c r="E5" s="65">
        <v>261.12</v>
      </c>
      <c r="F5" s="65">
        <f>C5*E5</f>
        <v>783.36</v>
      </c>
    </row>
    <row r="6" spans="1:6" ht="189">
      <c r="A6" s="3" t="s">
        <v>350</v>
      </c>
      <c r="B6" s="3" t="s">
        <v>11</v>
      </c>
      <c r="C6" s="66">
        <v>7.97</v>
      </c>
      <c r="D6" s="71" t="s">
        <v>12</v>
      </c>
      <c r="E6" s="71">
        <v>120.53</v>
      </c>
      <c r="F6" s="65">
        <f t="shared" ref="F6:F15" si="0">C6*E6</f>
        <v>960.6241</v>
      </c>
    </row>
    <row r="7" spans="1:6" ht="126">
      <c r="A7" s="3" t="s">
        <v>351</v>
      </c>
      <c r="B7" s="3" t="s">
        <v>14</v>
      </c>
      <c r="C7" s="66">
        <v>2.97</v>
      </c>
      <c r="D7" s="71" t="s">
        <v>12</v>
      </c>
      <c r="E7" s="71">
        <v>223.35</v>
      </c>
      <c r="F7" s="65">
        <f t="shared" si="0"/>
        <v>663.34950000000003</v>
      </c>
    </row>
    <row r="8" spans="1:6" ht="110.25">
      <c r="A8" s="3" t="s">
        <v>352</v>
      </c>
      <c r="B8" s="3" t="s">
        <v>16</v>
      </c>
      <c r="C8" s="66">
        <v>4.96</v>
      </c>
      <c r="D8" s="71" t="s">
        <v>12</v>
      </c>
      <c r="E8" s="65">
        <v>1149.1199999999999</v>
      </c>
      <c r="F8" s="65">
        <f t="shared" si="0"/>
        <v>5699.6351999999997</v>
      </c>
    </row>
    <row r="9" spans="1:6" ht="157.5">
      <c r="A9" s="3" t="s">
        <v>131</v>
      </c>
      <c r="B9" s="3" t="s">
        <v>168</v>
      </c>
      <c r="C9" s="64">
        <v>25.77</v>
      </c>
      <c r="D9" s="65" t="s">
        <v>12</v>
      </c>
      <c r="E9" s="64">
        <v>5829</v>
      </c>
      <c r="F9" s="65">
        <f t="shared" si="0"/>
        <v>150213.32999999999</v>
      </c>
    </row>
    <row r="10" spans="1:6" ht="15.75">
      <c r="A10" s="3">
        <v>5</v>
      </c>
      <c r="B10" s="3" t="s">
        <v>26</v>
      </c>
      <c r="C10" s="88"/>
      <c r="D10" s="88"/>
      <c r="E10" s="65"/>
      <c r="F10" s="65">
        <f t="shared" si="0"/>
        <v>0</v>
      </c>
    </row>
    <row r="11" spans="1:6" ht="15.75">
      <c r="A11" s="8" t="s">
        <v>27</v>
      </c>
      <c r="B11" s="3" t="s">
        <v>175</v>
      </c>
      <c r="C11" s="64">
        <v>11.08</v>
      </c>
      <c r="D11" s="65" t="s">
        <v>12</v>
      </c>
      <c r="E11" s="65">
        <v>907.31</v>
      </c>
      <c r="F11" s="65">
        <f t="shared" si="0"/>
        <v>10052.994799999999</v>
      </c>
    </row>
    <row r="12" spans="1:6" ht="15.75">
      <c r="A12" s="3" t="s">
        <v>30</v>
      </c>
      <c r="B12" s="3" t="s">
        <v>300</v>
      </c>
      <c r="C12" s="64">
        <v>2.97</v>
      </c>
      <c r="D12" s="65" t="s">
        <v>12</v>
      </c>
      <c r="E12" s="65">
        <v>418.87</v>
      </c>
      <c r="F12" s="65">
        <f t="shared" si="0"/>
        <v>1244.0439000000001</v>
      </c>
    </row>
    <row r="13" spans="1:6" ht="15.75">
      <c r="A13" s="3" t="s">
        <v>34</v>
      </c>
      <c r="B13" s="3" t="s">
        <v>198</v>
      </c>
      <c r="C13" s="64">
        <v>22.16</v>
      </c>
      <c r="D13" s="65" t="s">
        <v>12</v>
      </c>
      <c r="E13" s="65">
        <v>541.66999999999996</v>
      </c>
      <c r="F13" s="65">
        <f t="shared" si="0"/>
        <v>12003.4072</v>
      </c>
    </row>
    <row r="14" spans="1:6" ht="15.75">
      <c r="A14" s="3" t="s">
        <v>32</v>
      </c>
      <c r="B14" s="3" t="s">
        <v>197</v>
      </c>
      <c r="C14" s="64">
        <v>4.96</v>
      </c>
      <c r="D14" s="65" t="s">
        <v>12</v>
      </c>
      <c r="E14" s="65">
        <v>863.23</v>
      </c>
      <c r="F14" s="65">
        <f t="shared" si="0"/>
        <v>4281.6207999999997</v>
      </c>
    </row>
    <row r="15" spans="1:6" ht="15.75">
      <c r="A15" s="3" t="s">
        <v>36</v>
      </c>
      <c r="B15" s="3" t="s">
        <v>141</v>
      </c>
      <c r="C15" s="64">
        <v>7.97</v>
      </c>
      <c r="D15" s="65" t="s">
        <v>12</v>
      </c>
      <c r="E15" s="65">
        <v>177.16</v>
      </c>
      <c r="F15" s="65">
        <f t="shared" si="0"/>
        <v>1411.9651999999999</v>
      </c>
    </row>
    <row r="16" spans="1:6" ht="15.75">
      <c r="A16" s="3"/>
      <c r="B16" s="3"/>
      <c r="C16" s="65"/>
      <c r="D16" s="65"/>
      <c r="E16" s="65" t="s">
        <v>38</v>
      </c>
      <c r="F16" s="48">
        <f>SUM(F5:F15)</f>
        <v>187314.33069999996</v>
      </c>
    </row>
    <row r="17" spans="1:9" ht="19.5" hidden="1" customHeight="1">
      <c r="A17" s="34"/>
      <c r="B17" s="34"/>
      <c r="C17" s="34"/>
      <c r="D17" s="34"/>
      <c r="E17" s="66" t="s">
        <v>99</v>
      </c>
      <c r="F17" s="66" t="e">
        <f>#REF!+#REF!</f>
        <v>#REF!</v>
      </c>
    </row>
    <row r="18" spans="1:9" ht="19.5" hidden="1" customHeight="1">
      <c r="A18" s="12"/>
      <c r="B18" s="12"/>
      <c r="C18" s="34"/>
      <c r="D18" s="34"/>
      <c r="E18" s="34"/>
      <c r="F18" s="34"/>
    </row>
    <row r="19" spans="1:9" ht="19.5" hidden="1" customHeight="1">
      <c r="A19" s="12"/>
      <c r="B19" s="101" t="s">
        <v>301</v>
      </c>
      <c r="C19" s="101"/>
      <c r="D19" s="101"/>
      <c r="E19" s="101"/>
      <c r="F19" s="101"/>
      <c r="G19" s="13"/>
    </row>
    <row r="20" spans="1:9" ht="19.5" hidden="1" customHeight="1"/>
    <row r="21" spans="1:9" ht="21" customHeight="1"/>
    <row r="22" spans="1:9" ht="50.25" customHeight="1">
      <c r="A22" s="101" t="s">
        <v>301</v>
      </c>
      <c r="B22" s="101"/>
      <c r="C22" s="101"/>
      <c r="D22" s="101"/>
      <c r="E22" s="101"/>
      <c r="F22" s="101"/>
      <c r="G22" s="101"/>
      <c r="H22" s="101"/>
      <c r="I22" s="101"/>
    </row>
  </sheetData>
  <mergeCells count="5">
    <mergeCell ref="A22:I22"/>
    <mergeCell ref="A1:F1"/>
    <mergeCell ref="A2:F2"/>
    <mergeCell ref="A3:F3"/>
    <mergeCell ref="B19:F19"/>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codeName="Sheet57"/>
  <dimension ref="A1:G25"/>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26" t="s">
        <v>0</v>
      </c>
      <c r="B1" s="127"/>
      <c r="C1" s="127"/>
      <c r="D1" s="127"/>
      <c r="E1" s="127"/>
      <c r="F1" s="127"/>
      <c r="G1" s="59"/>
    </row>
    <row r="2" spans="1:7" ht="18.75">
      <c r="A2" s="128" t="s">
        <v>1</v>
      </c>
      <c r="B2" s="129"/>
      <c r="C2" s="129"/>
      <c r="D2" s="129"/>
      <c r="E2" s="129"/>
      <c r="F2" s="129"/>
      <c r="G2" s="59"/>
    </row>
    <row r="3" spans="1:7" ht="25.5" customHeight="1">
      <c r="A3" s="130" t="s">
        <v>292</v>
      </c>
      <c r="B3" s="130"/>
      <c r="C3" s="130"/>
      <c r="D3" s="130"/>
      <c r="E3" s="130"/>
      <c r="F3" s="130"/>
      <c r="G3" s="60"/>
    </row>
    <row r="4" spans="1:7">
      <c r="A4" s="16" t="s">
        <v>40</v>
      </c>
      <c r="B4" s="16" t="s">
        <v>41</v>
      </c>
      <c r="C4" s="16" t="s">
        <v>102</v>
      </c>
      <c r="D4" s="16" t="s">
        <v>5</v>
      </c>
      <c r="E4" s="16" t="s">
        <v>6</v>
      </c>
      <c r="F4" s="16" t="s">
        <v>7</v>
      </c>
    </row>
    <row r="5" spans="1:7" ht="41.25" customHeight="1">
      <c r="A5" s="61">
        <v>1</v>
      </c>
      <c r="B5" s="61" t="s">
        <v>293</v>
      </c>
      <c r="C5" s="61">
        <v>3</v>
      </c>
      <c r="D5" s="61" t="s">
        <v>9</v>
      </c>
      <c r="E5" s="61">
        <v>261.12</v>
      </c>
      <c r="F5" s="62">
        <f>E5*C5</f>
        <v>783.36</v>
      </c>
    </row>
    <row r="6" spans="1:7" ht="114.75">
      <c r="A6" s="21" t="s">
        <v>294</v>
      </c>
      <c r="B6" s="24" t="s">
        <v>128</v>
      </c>
      <c r="C6" s="38">
        <v>102.84</v>
      </c>
      <c r="D6" s="18" t="s">
        <v>129</v>
      </c>
      <c r="E6" s="18">
        <v>120.53</v>
      </c>
      <c r="F6" s="62">
        <f t="shared" ref="F6:F18" si="0">E6*C6</f>
        <v>12395.305200000001</v>
      </c>
    </row>
    <row r="7" spans="1:7" ht="89.25">
      <c r="A7" s="21" t="s">
        <v>261</v>
      </c>
      <c r="B7" s="63" t="s">
        <v>295</v>
      </c>
      <c r="C7" s="38">
        <v>13.19</v>
      </c>
      <c r="D7" s="18" t="s">
        <v>29</v>
      </c>
      <c r="E7" s="18">
        <v>223.35</v>
      </c>
      <c r="F7" s="62">
        <f t="shared" si="0"/>
        <v>2945.9865</v>
      </c>
    </row>
    <row r="8" spans="1:7" ht="63.75">
      <c r="A8" s="21" t="s">
        <v>145</v>
      </c>
      <c r="B8" s="24" t="s">
        <v>130</v>
      </c>
      <c r="C8" s="38">
        <v>21.98</v>
      </c>
      <c r="D8" s="18" t="s">
        <v>29</v>
      </c>
      <c r="E8" s="18">
        <v>1149.1199999999999</v>
      </c>
      <c r="F8" s="62">
        <f t="shared" si="0"/>
        <v>25257.657599999999</v>
      </c>
    </row>
    <row r="9" spans="1:7" ht="102">
      <c r="A9" s="21" t="s">
        <v>296</v>
      </c>
      <c r="B9" s="24" t="s">
        <v>18</v>
      </c>
      <c r="C9" s="38">
        <v>43.82</v>
      </c>
      <c r="D9" s="18" t="s">
        <v>29</v>
      </c>
      <c r="E9" s="18">
        <v>5829</v>
      </c>
      <c r="F9" s="62">
        <f t="shared" si="0"/>
        <v>255426.78</v>
      </c>
    </row>
    <row r="10" spans="1:7" ht="102">
      <c r="A10" s="21" t="s">
        <v>268</v>
      </c>
      <c r="B10" s="24" t="s">
        <v>18</v>
      </c>
      <c r="C10" s="38">
        <v>34.04</v>
      </c>
      <c r="D10" s="18" t="s">
        <v>29</v>
      </c>
      <c r="E10" s="18">
        <v>5829</v>
      </c>
      <c r="F10" s="62">
        <f t="shared" si="0"/>
        <v>198419.16</v>
      </c>
    </row>
    <row r="11" spans="1:7" ht="102">
      <c r="A11" s="21" t="s">
        <v>297</v>
      </c>
      <c r="B11" s="24" t="s">
        <v>298</v>
      </c>
      <c r="C11" s="38">
        <v>12.17</v>
      </c>
      <c r="D11" s="18" t="s">
        <v>129</v>
      </c>
      <c r="E11" s="18">
        <v>5489.86</v>
      </c>
      <c r="F11" s="62">
        <f t="shared" si="0"/>
        <v>66811.5962</v>
      </c>
    </row>
    <row r="12" spans="1:7" ht="89.25">
      <c r="A12" s="21" t="s">
        <v>299</v>
      </c>
      <c r="B12" s="24" t="s">
        <v>24</v>
      </c>
      <c r="C12" s="38">
        <v>4.08</v>
      </c>
      <c r="D12" s="18" t="s">
        <v>113</v>
      </c>
      <c r="E12" s="18">
        <v>65841.84</v>
      </c>
      <c r="F12" s="62">
        <f t="shared" si="0"/>
        <v>268634.7072</v>
      </c>
    </row>
    <row r="13" spans="1:7" ht="18.75">
      <c r="A13" s="21">
        <v>9</v>
      </c>
      <c r="B13" s="22" t="s">
        <v>61</v>
      </c>
      <c r="C13" s="38"/>
      <c r="D13" s="18"/>
      <c r="E13" s="18"/>
      <c r="F13" s="62">
        <f t="shared" si="0"/>
        <v>0</v>
      </c>
    </row>
    <row r="14" spans="1:7" s="1" customFormat="1" ht="25.5" customHeight="1">
      <c r="A14" s="8" t="s">
        <v>27</v>
      </c>
      <c r="B14" s="3" t="s">
        <v>175</v>
      </c>
      <c r="C14" s="64">
        <v>38.72</v>
      </c>
      <c r="D14" s="65" t="s">
        <v>12</v>
      </c>
      <c r="E14" s="65">
        <v>907.31</v>
      </c>
      <c r="F14" s="62">
        <f t="shared" si="0"/>
        <v>35131.0432</v>
      </c>
    </row>
    <row r="15" spans="1:7" s="1" customFormat="1" ht="25.5" customHeight="1">
      <c r="A15" s="3" t="s">
        <v>30</v>
      </c>
      <c r="B15" s="3" t="s">
        <v>300</v>
      </c>
      <c r="C15" s="64">
        <v>13.19</v>
      </c>
      <c r="D15" s="65" t="s">
        <v>12</v>
      </c>
      <c r="E15" s="65">
        <v>418.87</v>
      </c>
      <c r="F15" s="62">
        <f t="shared" si="0"/>
        <v>5524.8953000000001</v>
      </c>
    </row>
    <row r="16" spans="1:7" s="1" customFormat="1" ht="25.5" customHeight="1">
      <c r="A16" s="3" t="s">
        <v>34</v>
      </c>
      <c r="B16" s="3" t="s">
        <v>198</v>
      </c>
      <c r="C16" s="64">
        <v>77.430000000000007</v>
      </c>
      <c r="D16" s="65" t="s">
        <v>12</v>
      </c>
      <c r="E16" s="65">
        <v>541.66999999999996</v>
      </c>
      <c r="F16" s="62">
        <f t="shared" si="0"/>
        <v>41941.508099999999</v>
      </c>
    </row>
    <row r="17" spans="1:7" s="1" customFormat="1" ht="31.5">
      <c r="A17" s="3" t="s">
        <v>32</v>
      </c>
      <c r="B17" s="3" t="s">
        <v>197</v>
      </c>
      <c r="C17" s="64">
        <v>21.98</v>
      </c>
      <c r="D17" s="65" t="s">
        <v>12</v>
      </c>
      <c r="E17" s="65">
        <v>863.23</v>
      </c>
      <c r="F17" s="62">
        <f t="shared" si="0"/>
        <v>18973.795399999999</v>
      </c>
    </row>
    <row r="18" spans="1:7" s="1" customFormat="1" ht="15.75">
      <c r="A18" s="3" t="s">
        <v>36</v>
      </c>
      <c r="B18" s="3" t="s">
        <v>141</v>
      </c>
      <c r="C18" s="64">
        <v>102.84</v>
      </c>
      <c r="D18" s="65" t="s">
        <v>12</v>
      </c>
      <c r="E18" s="65">
        <v>177.16</v>
      </c>
      <c r="F18" s="62">
        <f t="shared" si="0"/>
        <v>18219.134399999999</v>
      </c>
    </row>
    <row r="19" spans="1:7" s="1" customFormat="1" ht="15.75">
      <c r="A19" s="3"/>
      <c r="B19" s="3"/>
      <c r="C19" s="65"/>
      <c r="D19" s="65"/>
      <c r="E19" s="65" t="s">
        <v>38</v>
      </c>
      <c r="F19" s="48">
        <f>SUM(F5:F18)</f>
        <v>950464.92909999995</v>
      </c>
    </row>
    <row r="20" spans="1:7" s="1" customFormat="1" ht="19.5" hidden="1" customHeight="1">
      <c r="A20" s="34"/>
      <c r="B20" s="34"/>
      <c r="C20" s="34"/>
      <c r="D20" s="34"/>
      <c r="E20" s="66" t="s">
        <v>97</v>
      </c>
      <c r="F20" s="66">
        <f>F19*12/100</f>
        <v>114055.791492</v>
      </c>
    </row>
    <row r="21" spans="1:7" s="1" customFormat="1" ht="19.5" hidden="1" customHeight="1">
      <c r="A21" s="34"/>
      <c r="B21" s="34"/>
      <c r="C21" s="34"/>
      <c r="D21" s="34"/>
      <c r="E21" s="66"/>
      <c r="F21" s="66">
        <f>F20+F19</f>
        <v>1064520.7205920001</v>
      </c>
    </row>
    <row r="22" spans="1:7" s="1" customFormat="1" ht="19.5" hidden="1" customHeight="1">
      <c r="A22" s="34"/>
      <c r="B22" s="34"/>
      <c r="C22" s="34"/>
      <c r="D22" s="34"/>
      <c r="E22" s="66" t="s">
        <v>98</v>
      </c>
      <c r="F22" s="66">
        <f>F21*1/100</f>
        <v>10645.20720592</v>
      </c>
    </row>
    <row r="23" spans="1:7" s="1" customFormat="1" ht="19.5" hidden="1" customHeight="1">
      <c r="A23" s="34"/>
      <c r="B23" s="34"/>
      <c r="C23" s="34"/>
      <c r="D23" s="34"/>
      <c r="E23" s="66" t="s">
        <v>99</v>
      </c>
      <c r="F23" s="66">
        <f>F22+F21</f>
        <v>1075165.9277979201</v>
      </c>
    </row>
    <row r="24" spans="1:7" s="1" customFormat="1" ht="21" customHeight="1">
      <c r="A24" s="12"/>
      <c r="B24" s="12"/>
      <c r="C24" s="34"/>
      <c r="D24" s="34"/>
      <c r="E24" s="34"/>
      <c r="F24" s="34"/>
    </row>
    <row r="25" spans="1:7" s="1" customFormat="1" ht="50.25" customHeight="1">
      <c r="A25" s="12"/>
      <c r="B25" s="101" t="s">
        <v>301</v>
      </c>
      <c r="C25" s="101"/>
      <c r="D25" s="101"/>
      <c r="E25" s="101"/>
      <c r="F25" s="101"/>
      <c r="G25" s="13"/>
    </row>
  </sheetData>
  <mergeCells count="4">
    <mergeCell ref="B25:F25"/>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22"/>
  <dimension ref="A1:I22"/>
  <sheetViews>
    <sheetView workbookViewId="0">
      <selection activeCell="A3" sqref="A3:H3"/>
    </sheetView>
  </sheetViews>
  <sheetFormatPr defaultRowHeight="15"/>
  <cols>
    <col min="1" max="1" width="10.5703125" style="1" bestFit="1" customWidth="1"/>
    <col min="2" max="2" width="52.7109375" style="1" customWidth="1"/>
    <col min="3" max="4" width="12.5703125" style="1" hidden="1" customWidth="1"/>
    <col min="5" max="5" width="14.5703125" style="1" customWidth="1"/>
    <col min="6" max="6" width="9.42578125" style="1" customWidth="1"/>
    <col min="7" max="7" width="18.42578125" style="1" customWidth="1"/>
    <col min="8" max="8" width="20.5703125" style="1" bestFit="1" customWidth="1"/>
    <col min="9" max="16384" width="9.140625" style="1"/>
  </cols>
  <sheetData>
    <row r="1" spans="1:8" ht="18.75">
      <c r="A1" s="97" t="s">
        <v>0</v>
      </c>
      <c r="B1" s="97"/>
      <c r="C1" s="97"/>
      <c r="D1" s="97"/>
      <c r="E1" s="97"/>
      <c r="F1" s="97"/>
      <c r="G1" s="97"/>
      <c r="H1" s="97"/>
    </row>
    <row r="2" spans="1:8" ht="18.75">
      <c r="A2" s="97" t="s">
        <v>1</v>
      </c>
      <c r="B2" s="97"/>
      <c r="C2" s="97"/>
      <c r="D2" s="97"/>
      <c r="E2" s="97"/>
      <c r="F2" s="97"/>
      <c r="G2" s="97"/>
      <c r="H2" s="97"/>
    </row>
    <row r="3" spans="1:8" ht="44.25" customHeight="1">
      <c r="A3" s="120" t="s">
        <v>383</v>
      </c>
      <c r="B3" s="121"/>
      <c r="C3" s="121"/>
      <c r="D3" s="121"/>
      <c r="E3" s="121"/>
      <c r="F3" s="121"/>
      <c r="G3" s="121"/>
      <c r="H3" s="122"/>
    </row>
    <row r="4" spans="1:8">
      <c r="A4" s="2" t="s">
        <v>2</v>
      </c>
      <c r="B4" s="2" t="s">
        <v>3</v>
      </c>
      <c r="C4" s="2"/>
      <c r="D4" s="2"/>
      <c r="E4" s="2" t="s">
        <v>4</v>
      </c>
      <c r="F4" s="2" t="s">
        <v>5</v>
      </c>
      <c r="G4" s="2" t="s">
        <v>6</v>
      </c>
      <c r="H4" s="2" t="s">
        <v>7</v>
      </c>
    </row>
    <row r="5" spans="1:8" ht="41.25" customHeight="1">
      <c r="A5" s="3">
        <v>1</v>
      </c>
      <c r="B5" s="3" t="s">
        <v>8</v>
      </c>
      <c r="C5" s="3"/>
      <c r="D5" s="3"/>
      <c r="E5" s="3">
        <v>5</v>
      </c>
      <c r="F5" s="3" t="s">
        <v>9</v>
      </c>
      <c r="G5" s="3">
        <v>261.12</v>
      </c>
      <c r="H5" s="4">
        <f>E5*G5</f>
        <v>1305.5999999999999</v>
      </c>
    </row>
    <row r="6" spans="1:8" ht="189">
      <c r="A6" s="3" t="s">
        <v>10</v>
      </c>
      <c r="B6" s="3" t="s">
        <v>11</v>
      </c>
      <c r="C6" s="3"/>
      <c r="D6" s="3"/>
      <c r="E6" s="5">
        <v>35.08</v>
      </c>
      <c r="F6" s="6" t="s">
        <v>12</v>
      </c>
      <c r="G6" s="6">
        <v>120.53</v>
      </c>
      <c r="H6" s="5">
        <f>ROUND(E6*G6,0)</f>
        <v>4228</v>
      </c>
    </row>
    <row r="7" spans="1:8" ht="126">
      <c r="A7" s="3" t="s">
        <v>13</v>
      </c>
      <c r="B7" s="3" t="s">
        <v>14</v>
      </c>
      <c r="C7" s="3"/>
      <c r="D7" s="3"/>
      <c r="E7" s="5">
        <v>6.95</v>
      </c>
      <c r="F7" s="6" t="s">
        <v>12</v>
      </c>
      <c r="G7" s="6">
        <v>223.35</v>
      </c>
      <c r="H7" s="5">
        <f>ROUND(E7*G7,0)</f>
        <v>1552</v>
      </c>
    </row>
    <row r="8" spans="1:8" ht="110.25">
      <c r="A8" s="3" t="s">
        <v>15</v>
      </c>
      <c r="B8" s="3" t="s">
        <v>16</v>
      </c>
      <c r="C8" s="3"/>
      <c r="D8" s="3"/>
      <c r="E8" s="5">
        <v>11.68</v>
      </c>
      <c r="F8" s="6" t="s">
        <v>12</v>
      </c>
      <c r="G8" s="3">
        <v>1149.1199999999999</v>
      </c>
      <c r="H8" s="4">
        <f>ROUND(E8*G8,0)</f>
        <v>13422</v>
      </c>
    </row>
    <row r="9" spans="1:8" ht="173.25">
      <c r="A9" s="3" t="s">
        <v>17</v>
      </c>
      <c r="B9" s="3" t="s">
        <v>18</v>
      </c>
      <c r="C9" s="3">
        <v>28.32</v>
      </c>
      <c r="D9" s="3">
        <v>9.42</v>
      </c>
      <c r="E9" s="4">
        <f>+C9+D9</f>
        <v>37.74</v>
      </c>
      <c r="F9" s="3" t="s">
        <v>12</v>
      </c>
      <c r="G9" s="4">
        <v>5829</v>
      </c>
      <c r="H9" s="4">
        <f>E9*G9</f>
        <v>219986.46000000002</v>
      </c>
    </row>
    <row r="10" spans="1:8" ht="141.75">
      <c r="A10" s="3" t="s">
        <v>19</v>
      </c>
      <c r="B10" s="3" t="s">
        <v>20</v>
      </c>
      <c r="C10" s="3"/>
      <c r="D10" s="3"/>
      <c r="E10" s="4">
        <v>8.2899999999999991</v>
      </c>
      <c r="F10" s="3" t="s">
        <v>12</v>
      </c>
      <c r="G10" s="4">
        <v>5829</v>
      </c>
      <c r="H10" s="4">
        <f>E10*G10</f>
        <v>48322.409999999996</v>
      </c>
    </row>
    <row r="11" spans="1:8" ht="157.5">
      <c r="A11" s="3" t="s">
        <v>21</v>
      </c>
      <c r="B11" s="3" t="s">
        <v>22</v>
      </c>
      <c r="C11" s="3"/>
      <c r="D11" s="3"/>
      <c r="E11" s="4">
        <v>2.97</v>
      </c>
      <c r="F11" s="3" t="s">
        <v>12</v>
      </c>
      <c r="G11" s="4">
        <v>5489.86</v>
      </c>
      <c r="H11" s="4">
        <f>E11*G11</f>
        <v>16304.8842</v>
      </c>
    </row>
    <row r="12" spans="1:8" ht="141.75">
      <c r="A12" s="3" t="s">
        <v>23</v>
      </c>
      <c r="B12" s="3" t="s">
        <v>24</v>
      </c>
      <c r="C12" s="3"/>
      <c r="D12" s="3"/>
      <c r="E12" s="4">
        <v>0.89</v>
      </c>
      <c r="F12" s="3" t="s">
        <v>25</v>
      </c>
      <c r="G12" s="4">
        <v>65841.84</v>
      </c>
      <c r="H12" s="4">
        <f>E12*G12</f>
        <v>58599.2376</v>
      </c>
    </row>
    <row r="13" spans="1:8" ht="15.75">
      <c r="A13" s="3">
        <v>9</v>
      </c>
      <c r="B13" s="3" t="s">
        <v>26</v>
      </c>
      <c r="C13" s="3"/>
      <c r="D13" s="3"/>
      <c r="E13" s="7"/>
      <c r="F13" s="7"/>
      <c r="G13" s="3"/>
      <c r="H13" s="4"/>
    </row>
    <row r="14" spans="1:8" ht="25.5" customHeight="1">
      <c r="A14" s="8" t="s">
        <v>27</v>
      </c>
      <c r="B14" s="3" t="s">
        <v>28</v>
      </c>
      <c r="C14" s="3">
        <v>12.18</v>
      </c>
      <c r="D14" s="3">
        <v>8.89</v>
      </c>
      <c r="E14" s="3">
        <f>+C14+D14</f>
        <v>21.07</v>
      </c>
      <c r="F14" s="6" t="s">
        <v>29</v>
      </c>
      <c r="G14" s="3">
        <v>907.31</v>
      </c>
      <c r="H14" s="4">
        <f t="shared" ref="H14:H18" si="0">E14*G14</f>
        <v>19117.021699999998</v>
      </c>
    </row>
    <row r="15" spans="1:8" ht="25.5" customHeight="1">
      <c r="A15" s="3" t="s">
        <v>30</v>
      </c>
      <c r="B15" s="3" t="s">
        <v>31</v>
      </c>
      <c r="C15" s="3"/>
      <c r="D15" s="3"/>
      <c r="E15" s="3">
        <v>6.95</v>
      </c>
      <c r="F15" s="6" t="s">
        <v>29</v>
      </c>
      <c r="G15" s="3">
        <v>418.87</v>
      </c>
      <c r="H15" s="4">
        <f t="shared" si="0"/>
        <v>2911.1465000000003</v>
      </c>
    </row>
    <row r="16" spans="1:8" ht="25.5" customHeight="1">
      <c r="A16" s="3" t="s">
        <v>32</v>
      </c>
      <c r="B16" s="3" t="s">
        <v>33</v>
      </c>
      <c r="C16" s="3">
        <v>24.36</v>
      </c>
      <c r="D16" s="3">
        <v>17.78</v>
      </c>
      <c r="E16" s="3">
        <f>+C16+D16</f>
        <v>42.14</v>
      </c>
      <c r="F16" s="6" t="s">
        <v>29</v>
      </c>
      <c r="G16" s="3">
        <v>541.66999999999996</v>
      </c>
      <c r="H16" s="4">
        <f t="shared" si="0"/>
        <v>22825.9738</v>
      </c>
    </row>
    <row r="17" spans="1:9" ht="25.5" customHeight="1">
      <c r="A17" s="3" t="s">
        <v>34</v>
      </c>
      <c r="B17" s="3" t="s">
        <v>35</v>
      </c>
      <c r="C17" s="3"/>
      <c r="D17" s="3"/>
      <c r="E17" s="3">
        <v>11.68</v>
      </c>
      <c r="F17" s="6" t="s">
        <v>29</v>
      </c>
      <c r="G17" s="3">
        <v>863.23</v>
      </c>
      <c r="H17" s="4">
        <f t="shared" si="0"/>
        <v>10082.526400000001</v>
      </c>
    </row>
    <row r="18" spans="1:9" ht="25.5" customHeight="1">
      <c r="A18" s="3" t="s">
        <v>36</v>
      </c>
      <c r="B18" s="3" t="s">
        <v>37</v>
      </c>
      <c r="C18" s="3"/>
      <c r="D18" s="3"/>
      <c r="E18" s="3">
        <v>35.08</v>
      </c>
      <c r="F18" s="6" t="s">
        <v>29</v>
      </c>
      <c r="G18" s="3">
        <v>177.16</v>
      </c>
      <c r="H18" s="4">
        <f t="shared" si="0"/>
        <v>6214.7727999999997</v>
      </c>
    </row>
    <row r="19" spans="1:9" ht="15.75">
      <c r="A19" s="3"/>
      <c r="B19" s="3"/>
      <c r="C19" s="3"/>
      <c r="D19" s="3"/>
      <c r="E19" s="3"/>
      <c r="F19" s="3"/>
      <c r="G19" s="72" t="s">
        <v>38</v>
      </c>
      <c r="H19" s="91">
        <f>SUM(H5:H18)</f>
        <v>424872.03299999994</v>
      </c>
    </row>
    <row r="20" spans="1:9" ht="15.75">
      <c r="A20" s="10"/>
      <c r="B20" s="10"/>
      <c r="C20" s="10"/>
      <c r="D20" s="10"/>
      <c r="E20" s="10"/>
      <c r="F20" s="10"/>
      <c r="G20" s="10"/>
      <c r="H20" s="11"/>
    </row>
    <row r="21" spans="1:9" ht="21" customHeight="1">
      <c r="A21" s="12"/>
      <c r="B21" s="12"/>
      <c r="C21" s="12"/>
      <c r="D21" s="12"/>
      <c r="E21" s="12"/>
      <c r="F21" s="12"/>
      <c r="G21" s="12"/>
      <c r="H21" s="12"/>
    </row>
    <row r="22" spans="1:9" ht="50.25" customHeight="1">
      <c r="A22" s="12"/>
      <c r="B22" s="101" t="s">
        <v>39</v>
      </c>
      <c r="C22" s="101"/>
      <c r="D22" s="101"/>
      <c r="E22" s="101"/>
      <c r="F22" s="101"/>
      <c r="G22" s="101"/>
      <c r="H22" s="101"/>
      <c r="I22" s="13"/>
    </row>
  </sheetData>
  <mergeCells count="4">
    <mergeCell ref="A1:H1"/>
    <mergeCell ref="A2:H2"/>
    <mergeCell ref="A3:H3"/>
    <mergeCell ref="B22:H22"/>
  </mergeCells>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sheetPr codeName="Sheet23"/>
  <dimension ref="A1:G21"/>
  <sheetViews>
    <sheetView topLeftCell="A13" workbookViewId="0">
      <selection activeCell="F18" sqref="F18"/>
    </sheetView>
  </sheetViews>
  <sheetFormatPr defaultRowHeight="15"/>
  <cols>
    <col min="1" max="1" width="10.5703125" style="1" bestFit="1" customWidth="1"/>
    <col min="2" max="2" width="52.7109375" style="1" customWidth="1"/>
    <col min="3" max="3" width="14.5703125" style="1" customWidth="1"/>
    <col min="4" max="4" width="9.285156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44.25" customHeight="1">
      <c r="A3" s="98" t="s">
        <v>284</v>
      </c>
      <c r="B3" s="99"/>
      <c r="C3" s="99"/>
      <c r="D3" s="99"/>
      <c r="E3" s="99"/>
      <c r="F3" s="100"/>
    </row>
    <row r="4" spans="1:6">
      <c r="A4" s="2" t="s">
        <v>2</v>
      </c>
      <c r="B4" s="2" t="s">
        <v>3</v>
      </c>
      <c r="C4" s="2" t="s">
        <v>4</v>
      </c>
      <c r="D4" s="2" t="s">
        <v>5</v>
      </c>
      <c r="E4" s="2" t="s">
        <v>6</v>
      </c>
      <c r="F4" s="2" t="s">
        <v>7</v>
      </c>
    </row>
    <row r="5" spans="1:6" ht="41.25" customHeight="1">
      <c r="A5" s="3">
        <v>1</v>
      </c>
      <c r="B5" s="3" t="s">
        <v>8</v>
      </c>
      <c r="C5" s="3">
        <v>10</v>
      </c>
      <c r="D5" s="3" t="s">
        <v>9</v>
      </c>
      <c r="E5" s="3">
        <v>261.12</v>
      </c>
      <c r="F5" s="4">
        <f>C5*E5</f>
        <v>2611.1999999999998</v>
      </c>
    </row>
    <row r="6" spans="1:6" ht="189">
      <c r="A6" s="3" t="s">
        <v>10</v>
      </c>
      <c r="B6" s="3" t="s">
        <v>11</v>
      </c>
      <c r="C6" s="5">
        <v>31.42</v>
      </c>
      <c r="D6" s="6" t="s">
        <v>12</v>
      </c>
      <c r="E6" s="6">
        <v>120.53</v>
      </c>
      <c r="F6" s="5">
        <f>ROUND(C6*E6,0)</f>
        <v>3787</v>
      </c>
    </row>
    <row r="7" spans="1:6" ht="126">
      <c r="A7" s="3" t="s">
        <v>13</v>
      </c>
      <c r="B7" s="3" t="s">
        <v>14</v>
      </c>
      <c r="C7" s="5">
        <v>2.48</v>
      </c>
      <c r="D7" s="6" t="s">
        <v>12</v>
      </c>
      <c r="E7" s="6">
        <v>223.35</v>
      </c>
      <c r="F7" s="5">
        <f>ROUND(C7*E7,0)</f>
        <v>554</v>
      </c>
    </row>
    <row r="8" spans="1:6" ht="110.25">
      <c r="A8" s="3" t="s">
        <v>15</v>
      </c>
      <c r="B8" s="3" t="s">
        <v>16</v>
      </c>
      <c r="C8" s="5">
        <v>4.17</v>
      </c>
      <c r="D8" s="6" t="s">
        <v>12</v>
      </c>
      <c r="E8" s="3">
        <v>1149.1199999999999</v>
      </c>
      <c r="F8" s="4">
        <f>ROUND(C8*E8,0)</f>
        <v>4792</v>
      </c>
    </row>
    <row r="9" spans="1:6" ht="141.75">
      <c r="A9" s="3" t="s">
        <v>285</v>
      </c>
      <c r="B9" s="3" t="s">
        <v>20</v>
      </c>
      <c r="C9" s="4">
        <v>12.4</v>
      </c>
      <c r="D9" s="3" t="s">
        <v>12</v>
      </c>
      <c r="E9" s="4">
        <v>5829</v>
      </c>
      <c r="F9" s="4">
        <f>C9*E9</f>
        <v>72279.600000000006</v>
      </c>
    </row>
    <row r="10" spans="1:6" ht="157.5">
      <c r="A10" s="3" t="s">
        <v>203</v>
      </c>
      <c r="B10" s="3" t="s">
        <v>22</v>
      </c>
      <c r="C10" s="4">
        <v>4.96</v>
      </c>
      <c r="D10" s="3" t="s">
        <v>12</v>
      </c>
      <c r="E10" s="4">
        <v>5489.86</v>
      </c>
      <c r="F10" s="4">
        <f>C10*E10</f>
        <v>27229.705599999998</v>
      </c>
    </row>
    <row r="11" spans="1:6" ht="141.75">
      <c r="A11" s="3" t="s">
        <v>286</v>
      </c>
      <c r="B11" s="3" t="s">
        <v>24</v>
      </c>
      <c r="C11" s="4">
        <v>1.58</v>
      </c>
      <c r="D11" s="3" t="s">
        <v>25</v>
      </c>
      <c r="E11" s="4">
        <v>65841.84</v>
      </c>
      <c r="F11" s="4">
        <f>C11*E11</f>
        <v>104030.1072</v>
      </c>
    </row>
    <row r="12" spans="1:6" ht="15.75">
      <c r="A12" s="3">
        <v>8</v>
      </c>
      <c r="B12" s="3" t="s">
        <v>26</v>
      </c>
      <c r="C12" s="7"/>
      <c r="D12" s="7"/>
      <c r="E12" s="3"/>
      <c r="F12" s="4"/>
    </row>
    <row r="13" spans="1:6" ht="25.5" customHeight="1">
      <c r="A13" s="8" t="s">
        <v>27</v>
      </c>
      <c r="B13" s="3" t="s">
        <v>28</v>
      </c>
      <c r="C13" s="3">
        <v>7.48</v>
      </c>
      <c r="D13" s="3" t="s">
        <v>29</v>
      </c>
      <c r="E13" s="3">
        <v>907.31</v>
      </c>
      <c r="F13" s="4">
        <f t="shared" ref="F13:F17" si="0">C13*E13</f>
        <v>6786.6787999999997</v>
      </c>
    </row>
    <row r="14" spans="1:6" ht="25.5" customHeight="1">
      <c r="A14" s="3" t="s">
        <v>30</v>
      </c>
      <c r="B14" s="3" t="s">
        <v>31</v>
      </c>
      <c r="C14" s="3">
        <v>2.48</v>
      </c>
      <c r="D14" s="3" t="s">
        <v>29</v>
      </c>
      <c r="E14" s="3">
        <v>418.87</v>
      </c>
      <c r="F14" s="4">
        <f t="shared" si="0"/>
        <v>1038.7976000000001</v>
      </c>
    </row>
    <row r="15" spans="1:6" ht="25.5" customHeight="1">
      <c r="A15" s="3" t="s">
        <v>32</v>
      </c>
      <c r="B15" s="3" t="s">
        <v>33</v>
      </c>
      <c r="C15" s="3">
        <v>14.96</v>
      </c>
      <c r="D15" s="3" t="s">
        <v>29</v>
      </c>
      <c r="E15" s="3">
        <v>541.66999999999996</v>
      </c>
      <c r="F15" s="4">
        <f t="shared" si="0"/>
        <v>8103.3832000000002</v>
      </c>
    </row>
    <row r="16" spans="1:6" ht="25.5" customHeight="1">
      <c r="A16" s="3" t="s">
        <v>34</v>
      </c>
      <c r="B16" s="3" t="s">
        <v>35</v>
      </c>
      <c r="C16" s="3">
        <v>4.17</v>
      </c>
      <c r="D16" s="3" t="s">
        <v>29</v>
      </c>
      <c r="E16" s="3">
        <v>863.23</v>
      </c>
      <c r="F16" s="4">
        <f t="shared" si="0"/>
        <v>3599.6691000000001</v>
      </c>
    </row>
    <row r="17" spans="1:7" ht="25.5" customHeight="1">
      <c r="A17" s="3" t="s">
        <v>36</v>
      </c>
      <c r="B17" s="3" t="s">
        <v>37</v>
      </c>
      <c r="C17" s="3">
        <v>31.42</v>
      </c>
      <c r="D17" s="3" t="s">
        <v>29</v>
      </c>
      <c r="E17" s="3">
        <v>177.16</v>
      </c>
      <c r="F17" s="4">
        <f t="shared" si="0"/>
        <v>5566.3672000000006</v>
      </c>
    </row>
    <row r="18" spans="1:7" ht="15.75">
      <c r="A18" s="3"/>
      <c r="B18" s="3"/>
      <c r="C18" s="3"/>
      <c r="D18" s="3"/>
      <c r="E18" s="3" t="s">
        <v>38</v>
      </c>
      <c r="F18" s="9">
        <f>SUM(F5:F17)</f>
        <v>240378.50870000001</v>
      </c>
    </row>
    <row r="19" spans="1:7" ht="15.75">
      <c r="A19" s="10"/>
      <c r="B19" s="10"/>
      <c r="C19" s="10"/>
      <c r="D19" s="10"/>
      <c r="E19" s="10"/>
      <c r="F19" s="11"/>
    </row>
    <row r="20" spans="1:7" ht="21" customHeight="1">
      <c r="A20" s="12"/>
      <c r="B20" s="12"/>
      <c r="C20" s="12"/>
      <c r="D20" s="12"/>
      <c r="E20" s="12"/>
      <c r="F20" s="12"/>
    </row>
    <row r="21" spans="1:7" ht="50.25" customHeight="1">
      <c r="A21" s="12"/>
      <c r="B21" s="101" t="s">
        <v>287</v>
      </c>
      <c r="C21" s="101"/>
      <c r="D21" s="101"/>
      <c r="E21" s="101"/>
      <c r="F21" s="101"/>
      <c r="G21" s="13"/>
    </row>
  </sheetData>
  <mergeCells count="4">
    <mergeCell ref="A1:F1"/>
    <mergeCell ref="A2:F2"/>
    <mergeCell ref="A3:F3"/>
    <mergeCell ref="B21:F21"/>
  </mergeCells>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24"/>
  <dimension ref="A1:G13"/>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97" t="s">
        <v>0</v>
      </c>
      <c r="B1" s="97"/>
      <c r="C1" s="97"/>
      <c r="D1" s="97"/>
      <c r="E1" s="97"/>
      <c r="F1" s="97"/>
    </row>
    <row r="2" spans="1:7" ht="18.75">
      <c r="A2" s="97" t="s">
        <v>1</v>
      </c>
      <c r="B2" s="97"/>
      <c r="C2" s="97"/>
      <c r="D2" s="97"/>
      <c r="E2" s="97"/>
      <c r="F2" s="97"/>
    </row>
    <row r="3" spans="1:7" ht="42" customHeight="1">
      <c r="A3" s="98" t="s">
        <v>384</v>
      </c>
      <c r="B3" s="99"/>
      <c r="C3" s="99"/>
      <c r="D3" s="99"/>
      <c r="E3" s="99"/>
      <c r="F3" s="100"/>
    </row>
    <row r="4" spans="1:7">
      <c r="A4" s="2" t="s">
        <v>2</v>
      </c>
      <c r="B4" s="2" t="s">
        <v>3</v>
      </c>
      <c r="C4" s="2" t="s">
        <v>4</v>
      </c>
      <c r="D4" s="2" t="s">
        <v>5</v>
      </c>
      <c r="E4" s="2" t="s">
        <v>6</v>
      </c>
      <c r="F4" s="2" t="s">
        <v>7</v>
      </c>
    </row>
    <row r="5" spans="1:7" ht="32.25" customHeight="1">
      <c r="A5" s="3">
        <v>1</v>
      </c>
      <c r="B5" s="3" t="s">
        <v>8</v>
      </c>
      <c r="C5" s="5">
        <v>5</v>
      </c>
      <c r="D5" s="3" t="s">
        <v>9</v>
      </c>
      <c r="E5" s="3">
        <v>261.12</v>
      </c>
      <c r="F5" s="4">
        <f>C5*E5</f>
        <v>1305.5999999999999</v>
      </c>
    </row>
    <row r="6" spans="1:7" ht="141.75">
      <c r="A6" s="3" t="s">
        <v>224</v>
      </c>
      <c r="B6" s="3" t="s">
        <v>168</v>
      </c>
      <c r="C6" s="4">
        <v>70.8</v>
      </c>
      <c r="D6" s="3" t="s">
        <v>12</v>
      </c>
      <c r="E6" s="4">
        <v>5829</v>
      </c>
      <c r="F6" s="4">
        <f>C6*E6</f>
        <v>412693.2</v>
      </c>
    </row>
    <row r="7" spans="1:7" ht="15.75">
      <c r="A7" s="3">
        <v>3</v>
      </c>
      <c r="B7" s="3" t="s">
        <v>26</v>
      </c>
      <c r="C7" s="7"/>
      <c r="D7" s="7"/>
      <c r="E7" s="3"/>
      <c r="F7" s="5"/>
    </row>
    <row r="8" spans="1:7" ht="15.75">
      <c r="A8" s="8" t="s">
        <v>27</v>
      </c>
      <c r="B8" s="3" t="s">
        <v>196</v>
      </c>
      <c r="C8" s="4">
        <v>30.44</v>
      </c>
      <c r="D8" s="3" t="s">
        <v>12</v>
      </c>
      <c r="E8" s="3">
        <v>907.31</v>
      </c>
      <c r="F8" s="5">
        <f>C8*E8</f>
        <v>27618.5164</v>
      </c>
    </row>
    <row r="9" spans="1:7" ht="15.75">
      <c r="A9" s="8" t="s">
        <v>30</v>
      </c>
      <c r="B9" s="3" t="s">
        <v>198</v>
      </c>
      <c r="C9" s="4">
        <v>60.88</v>
      </c>
      <c r="D9" s="3" t="s">
        <v>12</v>
      </c>
      <c r="E9" s="3">
        <v>541.66999999999996</v>
      </c>
      <c r="F9" s="5">
        <f>C9*E9</f>
        <v>32976.869599999998</v>
      </c>
    </row>
    <row r="10" spans="1:7" ht="15.75">
      <c r="A10" s="3"/>
      <c r="B10" s="3"/>
      <c r="C10" s="3"/>
      <c r="D10" s="3"/>
      <c r="E10" s="3" t="s">
        <v>38</v>
      </c>
      <c r="F10" s="9">
        <f>SUM(F5:F9)</f>
        <v>474594.18599999999</v>
      </c>
    </row>
    <row r="11" spans="1:7" ht="15.75">
      <c r="A11" s="10"/>
      <c r="B11" s="10"/>
      <c r="C11" s="10"/>
      <c r="D11" s="10"/>
      <c r="E11" s="10"/>
      <c r="F11" s="11"/>
    </row>
    <row r="12" spans="1:7" ht="21" customHeight="1">
      <c r="A12" s="12"/>
      <c r="B12" s="12"/>
      <c r="C12" s="12"/>
      <c r="D12" s="12"/>
      <c r="E12" s="12"/>
      <c r="F12" s="12"/>
    </row>
    <row r="13" spans="1:7" ht="50.25" customHeight="1">
      <c r="A13" s="12"/>
      <c r="B13" s="101" t="s">
        <v>39</v>
      </c>
      <c r="C13" s="101"/>
      <c r="D13" s="101"/>
      <c r="E13" s="101"/>
      <c r="F13" s="101"/>
      <c r="G13" s="13"/>
    </row>
  </sheetData>
  <mergeCells count="4">
    <mergeCell ref="A1:F1"/>
    <mergeCell ref="A2:F2"/>
    <mergeCell ref="A3:F3"/>
    <mergeCell ref="B13:F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25"/>
  <dimension ref="A1:G22"/>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9.42578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44.25" customHeight="1">
      <c r="A3" s="98" t="s">
        <v>225</v>
      </c>
      <c r="B3" s="99"/>
      <c r="C3" s="99"/>
      <c r="D3" s="99"/>
      <c r="E3" s="99"/>
      <c r="F3" s="100"/>
    </row>
    <row r="4" spans="1:6">
      <c r="A4" s="2" t="s">
        <v>2</v>
      </c>
      <c r="B4" s="2" t="s">
        <v>3</v>
      </c>
      <c r="C4" s="2" t="s">
        <v>4</v>
      </c>
      <c r="D4" s="2" t="s">
        <v>5</v>
      </c>
      <c r="E4" s="2" t="s">
        <v>6</v>
      </c>
      <c r="F4" s="2" t="s">
        <v>7</v>
      </c>
    </row>
    <row r="5" spans="1:6" ht="41.25" customHeight="1">
      <c r="A5" s="3">
        <v>1</v>
      </c>
      <c r="B5" s="3" t="s">
        <v>8</v>
      </c>
      <c r="C5" s="3">
        <v>5</v>
      </c>
      <c r="D5" s="3" t="s">
        <v>9</v>
      </c>
      <c r="E5" s="3">
        <v>261.12</v>
      </c>
      <c r="F5" s="4">
        <f>C5*E5</f>
        <v>1305.5999999999999</v>
      </c>
    </row>
    <row r="6" spans="1:6" ht="189">
      <c r="A6" s="3" t="s">
        <v>10</v>
      </c>
      <c r="B6" s="3" t="s">
        <v>11</v>
      </c>
      <c r="C6" s="5">
        <v>37.15</v>
      </c>
      <c r="D6" s="6" t="s">
        <v>12</v>
      </c>
      <c r="E6" s="6">
        <v>120.53</v>
      </c>
      <c r="F6" s="5">
        <f>ROUND(C6*E6,0)</f>
        <v>4478</v>
      </c>
    </row>
    <row r="7" spans="1:6" ht="126">
      <c r="A7" s="3" t="s">
        <v>13</v>
      </c>
      <c r="B7" s="3" t="s">
        <v>14</v>
      </c>
      <c r="C7" s="5">
        <v>10.83</v>
      </c>
      <c r="D7" s="6" t="s">
        <v>12</v>
      </c>
      <c r="E7" s="6">
        <v>223.35</v>
      </c>
      <c r="F7" s="5">
        <f>ROUND(C7*E7,0)</f>
        <v>2419</v>
      </c>
    </row>
    <row r="8" spans="1:6" ht="110.25">
      <c r="A8" s="3" t="s">
        <v>15</v>
      </c>
      <c r="B8" s="3" t="s">
        <v>16</v>
      </c>
      <c r="C8" s="5">
        <v>9.65</v>
      </c>
      <c r="D8" s="6" t="s">
        <v>12</v>
      </c>
      <c r="E8" s="3">
        <v>1149.1199999999999</v>
      </c>
      <c r="F8" s="4">
        <f>ROUND(C8*E8,0)</f>
        <v>11089</v>
      </c>
    </row>
    <row r="9" spans="1:6" ht="173.25">
      <c r="A9" s="3" t="s">
        <v>17</v>
      </c>
      <c r="B9" s="3" t="s">
        <v>18</v>
      </c>
      <c r="C9" s="4">
        <v>5.66</v>
      </c>
      <c r="D9" s="3" t="s">
        <v>12</v>
      </c>
      <c r="E9" s="4">
        <v>5829</v>
      </c>
      <c r="F9" s="4">
        <f>C9*E9</f>
        <v>32992.14</v>
      </c>
    </row>
    <row r="10" spans="1:6" ht="141.75">
      <c r="A10" s="3" t="s">
        <v>19</v>
      </c>
      <c r="B10" s="3" t="s">
        <v>20</v>
      </c>
      <c r="C10" s="4">
        <v>11.03</v>
      </c>
      <c r="D10" s="3" t="s">
        <v>12</v>
      </c>
      <c r="E10" s="4">
        <v>5829</v>
      </c>
      <c r="F10" s="4">
        <f>C10*E10</f>
        <v>64293.869999999995</v>
      </c>
    </row>
    <row r="11" spans="1:6" ht="157.5">
      <c r="A11" s="3" t="s">
        <v>21</v>
      </c>
      <c r="B11" s="3" t="s">
        <v>22</v>
      </c>
      <c r="C11" s="4">
        <v>3.95</v>
      </c>
      <c r="D11" s="3" t="s">
        <v>12</v>
      </c>
      <c r="E11" s="4">
        <v>5489.86</v>
      </c>
      <c r="F11" s="4">
        <f>C11*E11</f>
        <v>21684.947</v>
      </c>
    </row>
    <row r="12" spans="1:6" ht="141.75">
      <c r="A12" s="3" t="s">
        <v>23</v>
      </c>
      <c r="B12" s="3" t="s">
        <v>24</v>
      </c>
      <c r="C12" s="4">
        <v>1.1890000000000001</v>
      </c>
      <c r="D12" s="3" t="s">
        <v>25</v>
      </c>
      <c r="E12" s="4">
        <v>65841.84</v>
      </c>
      <c r="F12" s="4">
        <f>C12*E12</f>
        <v>78285.947759999995</v>
      </c>
    </row>
    <row r="13" spans="1:6" ht="15.75">
      <c r="A13" s="3">
        <v>9</v>
      </c>
      <c r="B13" s="3" t="s">
        <v>26</v>
      </c>
      <c r="C13" s="7"/>
      <c r="D13" s="7"/>
      <c r="E13" s="3"/>
      <c r="F13" s="4"/>
    </row>
    <row r="14" spans="1:6" ht="25.5" customHeight="1">
      <c r="A14" s="8" t="s">
        <v>27</v>
      </c>
      <c r="B14" s="3" t="s">
        <v>28</v>
      </c>
      <c r="C14" s="3">
        <v>8.89</v>
      </c>
      <c r="D14" s="6" t="s">
        <v>29</v>
      </c>
      <c r="E14" s="3">
        <v>907.31</v>
      </c>
      <c r="F14" s="4">
        <f t="shared" ref="F14:F18" si="0">C14*E14</f>
        <v>8065.9858999999997</v>
      </c>
    </row>
    <row r="15" spans="1:6" ht="25.5" customHeight="1">
      <c r="A15" s="3" t="s">
        <v>30</v>
      </c>
      <c r="B15" s="3" t="s">
        <v>31</v>
      </c>
      <c r="C15" s="3">
        <v>10.83</v>
      </c>
      <c r="D15" s="6" t="s">
        <v>29</v>
      </c>
      <c r="E15" s="3">
        <v>418.87</v>
      </c>
      <c r="F15" s="4">
        <f t="shared" si="0"/>
        <v>4536.3621000000003</v>
      </c>
    </row>
    <row r="16" spans="1:6" ht="25.5" customHeight="1">
      <c r="A16" s="3" t="s">
        <v>32</v>
      </c>
      <c r="B16" s="3" t="s">
        <v>33</v>
      </c>
      <c r="C16" s="3">
        <v>17.78</v>
      </c>
      <c r="D16" s="6" t="s">
        <v>29</v>
      </c>
      <c r="E16" s="3">
        <v>541.66999999999996</v>
      </c>
      <c r="F16" s="4">
        <f t="shared" si="0"/>
        <v>9630.8925999999992</v>
      </c>
    </row>
    <row r="17" spans="1:7" ht="25.5" customHeight="1">
      <c r="A17" s="3" t="s">
        <v>34</v>
      </c>
      <c r="B17" s="3" t="s">
        <v>35</v>
      </c>
      <c r="C17" s="3">
        <v>9.65</v>
      </c>
      <c r="D17" s="6" t="s">
        <v>29</v>
      </c>
      <c r="E17" s="3">
        <v>863.23</v>
      </c>
      <c r="F17" s="4">
        <f t="shared" si="0"/>
        <v>8330.1695</v>
      </c>
    </row>
    <row r="18" spans="1:7" ht="25.5" customHeight="1">
      <c r="A18" s="3" t="s">
        <v>36</v>
      </c>
      <c r="B18" s="3" t="s">
        <v>37</v>
      </c>
      <c r="C18" s="3">
        <v>37.15</v>
      </c>
      <c r="D18" s="6" t="s">
        <v>29</v>
      </c>
      <c r="E18" s="3">
        <v>177.16</v>
      </c>
      <c r="F18" s="4">
        <f t="shared" si="0"/>
        <v>6581.4939999999997</v>
      </c>
    </row>
    <row r="19" spans="1:7" ht="15.75">
      <c r="A19" s="3"/>
      <c r="B19" s="3"/>
      <c r="C19" s="3"/>
      <c r="D19" s="3"/>
      <c r="E19" s="3" t="s">
        <v>38</v>
      </c>
      <c r="F19" s="9">
        <f>SUM(F5:F18)</f>
        <v>253693.40885999997</v>
      </c>
    </row>
    <row r="20" spans="1:7" ht="15.75">
      <c r="A20" s="10"/>
      <c r="B20" s="10"/>
      <c r="C20" s="10"/>
      <c r="D20" s="10"/>
      <c r="E20" s="10"/>
      <c r="F20" s="11"/>
    </row>
    <row r="21" spans="1:7" ht="21" customHeight="1">
      <c r="A21" s="12"/>
      <c r="B21" s="12"/>
      <c r="C21" s="12"/>
      <c r="D21" s="12"/>
      <c r="E21" s="12"/>
      <c r="F21" s="12"/>
    </row>
    <row r="22" spans="1:7" ht="50.25" customHeight="1">
      <c r="A22" s="12"/>
      <c r="B22" s="101" t="s">
        <v>39</v>
      </c>
      <c r="C22" s="101"/>
      <c r="D22" s="101"/>
      <c r="E22" s="101"/>
      <c r="F22" s="101"/>
      <c r="G22" s="13"/>
    </row>
  </sheetData>
  <mergeCells count="4">
    <mergeCell ref="A1:F1"/>
    <mergeCell ref="A2:F2"/>
    <mergeCell ref="A3:F3"/>
    <mergeCell ref="B22:F22"/>
  </mergeCells>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Sheet26"/>
  <dimension ref="A1:G21"/>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9.42578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44.25" customHeight="1">
      <c r="A3" s="98" t="s">
        <v>368</v>
      </c>
      <c r="B3" s="99"/>
      <c r="C3" s="99"/>
      <c r="D3" s="99"/>
      <c r="E3" s="99"/>
      <c r="F3" s="100"/>
    </row>
    <row r="4" spans="1:6">
      <c r="A4" s="2" t="s">
        <v>2</v>
      </c>
      <c r="B4" s="2" t="s">
        <v>3</v>
      </c>
      <c r="C4" s="2" t="s">
        <v>4</v>
      </c>
      <c r="D4" s="2" t="s">
        <v>5</v>
      </c>
      <c r="E4" s="2" t="s">
        <v>6</v>
      </c>
      <c r="F4" s="2" t="s">
        <v>7</v>
      </c>
    </row>
    <row r="5" spans="1:6" ht="41.25" customHeight="1">
      <c r="A5" s="3">
        <v>1</v>
      </c>
      <c r="B5" s="3" t="s">
        <v>8</v>
      </c>
      <c r="C5" s="3">
        <v>15</v>
      </c>
      <c r="D5" s="3" t="s">
        <v>9</v>
      </c>
      <c r="E5" s="3">
        <v>261.12</v>
      </c>
      <c r="F5" s="4">
        <f>C5*E5</f>
        <v>3916.8</v>
      </c>
    </row>
    <row r="6" spans="1:6" ht="189">
      <c r="A6" s="3" t="s">
        <v>10</v>
      </c>
      <c r="B6" s="3" t="s">
        <v>11</v>
      </c>
      <c r="C6" s="5">
        <v>37.880000000000003</v>
      </c>
      <c r="D6" s="6" t="s">
        <v>12</v>
      </c>
      <c r="E6" s="6">
        <v>120.53</v>
      </c>
      <c r="F6" s="5">
        <f>ROUND(C6*E6,0)</f>
        <v>4566</v>
      </c>
    </row>
    <row r="7" spans="1:6" ht="126">
      <c r="A7" s="3" t="s">
        <v>13</v>
      </c>
      <c r="B7" s="3" t="s">
        <v>14</v>
      </c>
      <c r="C7" s="5">
        <v>3.55</v>
      </c>
      <c r="D7" s="6" t="s">
        <v>12</v>
      </c>
      <c r="E7" s="6">
        <v>223.35</v>
      </c>
      <c r="F7" s="5">
        <f>ROUND(C7*E7,0)</f>
        <v>793</v>
      </c>
    </row>
    <row r="8" spans="1:6" ht="110.25">
      <c r="A8" s="3" t="s">
        <v>15</v>
      </c>
      <c r="B8" s="3" t="s">
        <v>16</v>
      </c>
      <c r="C8" s="5">
        <v>5.96</v>
      </c>
      <c r="D8" s="6" t="s">
        <v>12</v>
      </c>
      <c r="E8" s="3">
        <v>1149.1199999999999</v>
      </c>
      <c r="F8" s="4">
        <f>ROUND(C8*E8,0)</f>
        <v>6849</v>
      </c>
    </row>
    <row r="9" spans="1:6" ht="141.75">
      <c r="A9" s="3" t="s">
        <v>19</v>
      </c>
      <c r="B9" s="3" t="s">
        <v>20</v>
      </c>
      <c r="C9" s="4">
        <v>13.09</v>
      </c>
      <c r="D9" s="3" t="s">
        <v>12</v>
      </c>
      <c r="E9" s="4">
        <v>5829</v>
      </c>
      <c r="F9" s="4">
        <f>C9*E9</f>
        <v>76301.61</v>
      </c>
    </row>
    <row r="10" spans="1:6" ht="157.5">
      <c r="A10" s="3" t="s">
        <v>21</v>
      </c>
      <c r="B10" s="3" t="s">
        <v>22</v>
      </c>
      <c r="C10" s="4">
        <v>4.68</v>
      </c>
      <c r="D10" s="3" t="s">
        <v>12</v>
      </c>
      <c r="E10" s="4">
        <v>5489.86</v>
      </c>
      <c r="F10" s="4">
        <f>C10*E10</f>
        <v>25692.544799999996</v>
      </c>
    </row>
    <row r="11" spans="1:6" ht="141.75">
      <c r="A11" s="3" t="s">
        <v>23</v>
      </c>
      <c r="B11" s="3" t="s">
        <v>24</v>
      </c>
      <c r="C11" s="4">
        <v>1.41</v>
      </c>
      <c r="D11" s="3" t="s">
        <v>25</v>
      </c>
      <c r="E11" s="4">
        <v>65841.84</v>
      </c>
      <c r="F11" s="4">
        <f>C11*E11</f>
        <v>92836.994399999996</v>
      </c>
    </row>
    <row r="12" spans="1:6" ht="15.75">
      <c r="A12" s="3">
        <v>9</v>
      </c>
      <c r="B12" s="3" t="s">
        <v>26</v>
      </c>
      <c r="C12" s="7"/>
      <c r="D12" s="7"/>
      <c r="E12" s="3"/>
      <c r="F12" s="4"/>
    </row>
    <row r="13" spans="1:6" ht="25.5" customHeight="1">
      <c r="A13" s="8" t="s">
        <v>27</v>
      </c>
      <c r="B13" s="3" t="s">
        <v>28</v>
      </c>
      <c r="C13" s="3">
        <v>7.64</v>
      </c>
      <c r="D13" s="6" t="s">
        <v>29</v>
      </c>
      <c r="E13" s="3">
        <v>907.31</v>
      </c>
      <c r="F13" s="4">
        <f t="shared" ref="F13:F17" si="0">C13*E13</f>
        <v>6931.8483999999989</v>
      </c>
    </row>
    <row r="14" spans="1:6" ht="25.5" customHeight="1">
      <c r="A14" s="3" t="s">
        <v>30</v>
      </c>
      <c r="B14" s="3" t="s">
        <v>31</v>
      </c>
      <c r="C14" s="3">
        <v>3.55</v>
      </c>
      <c r="D14" s="6" t="s">
        <v>29</v>
      </c>
      <c r="E14" s="3">
        <v>418.87</v>
      </c>
      <c r="F14" s="4">
        <f t="shared" si="0"/>
        <v>1486.9884999999999</v>
      </c>
    </row>
    <row r="15" spans="1:6" ht="25.5" customHeight="1">
      <c r="A15" s="3" t="s">
        <v>32</v>
      </c>
      <c r="B15" s="3" t="s">
        <v>33</v>
      </c>
      <c r="C15" s="3">
        <v>15.29</v>
      </c>
      <c r="D15" s="6" t="s">
        <v>29</v>
      </c>
      <c r="E15" s="3">
        <v>541.66999999999996</v>
      </c>
      <c r="F15" s="4">
        <f t="shared" si="0"/>
        <v>8282.1342999999997</v>
      </c>
    </row>
    <row r="16" spans="1:6" ht="25.5" customHeight="1">
      <c r="A16" s="3" t="s">
        <v>34</v>
      </c>
      <c r="B16" s="3" t="s">
        <v>35</v>
      </c>
      <c r="C16" s="3">
        <v>5.96</v>
      </c>
      <c r="D16" s="6" t="s">
        <v>29</v>
      </c>
      <c r="E16" s="3">
        <v>863.23</v>
      </c>
      <c r="F16" s="4">
        <f t="shared" si="0"/>
        <v>5144.8508000000002</v>
      </c>
    </row>
    <row r="17" spans="1:7" ht="25.5" customHeight="1">
      <c r="A17" s="3" t="s">
        <v>36</v>
      </c>
      <c r="B17" s="3" t="s">
        <v>37</v>
      </c>
      <c r="C17" s="3">
        <v>37.880000000000003</v>
      </c>
      <c r="D17" s="6" t="s">
        <v>29</v>
      </c>
      <c r="E17" s="3">
        <v>177.16</v>
      </c>
      <c r="F17" s="4">
        <f t="shared" si="0"/>
        <v>6710.8208000000004</v>
      </c>
    </row>
    <row r="18" spans="1:7" ht="15.75">
      <c r="A18" s="3"/>
      <c r="B18" s="3"/>
      <c r="C18" s="3"/>
      <c r="D18" s="3"/>
      <c r="E18" s="3" t="s">
        <v>38</v>
      </c>
      <c r="F18" s="9">
        <f>SUM(F5:F17)</f>
        <v>239512.592</v>
      </c>
    </row>
    <row r="19" spans="1:7" ht="15.75">
      <c r="A19" s="10"/>
      <c r="B19" s="10"/>
      <c r="C19" s="10"/>
      <c r="D19" s="10"/>
      <c r="E19" s="10"/>
      <c r="F19" s="11"/>
    </row>
    <row r="20" spans="1:7" ht="21" customHeight="1">
      <c r="A20" s="12"/>
      <c r="B20" s="12"/>
      <c r="C20" s="12"/>
      <c r="D20" s="12"/>
      <c r="E20" s="12"/>
      <c r="F20" s="12"/>
    </row>
    <row r="21" spans="1:7" ht="50.25" customHeight="1">
      <c r="A21" s="12"/>
      <c r="B21" s="101" t="s">
        <v>39</v>
      </c>
      <c r="C21" s="101"/>
      <c r="D21" s="101"/>
      <c r="E21" s="101"/>
      <c r="F21" s="101"/>
      <c r="G21" s="13"/>
    </row>
  </sheetData>
  <mergeCells count="4">
    <mergeCell ref="A1:F1"/>
    <mergeCell ref="A2:F2"/>
    <mergeCell ref="A3:F3"/>
    <mergeCell ref="B21:F21"/>
  </mergeCells>
  <pageMargins left="0.7" right="0.7" top="0.75" bottom="0.75" header="0.3" footer="0.3"/>
</worksheet>
</file>

<file path=xl/worksheets/sheet27.xml><?xml version="1.0" encoding="utf-8"?>
<worksheet xmlns="http://schemas.openxmlformats.org/spreadsheetml/2006/main" xmlns:r="http://schemas.openxmlformats.org/officeDocument/2006/relationships">
  <sheetPr codeName="Sheet27"/>
  <dimension ref="A1:F13"/>
  <sheetViews>
    <sheetView topLeftCell="A7" workbookViewId="0">
      <selection activeCell="F10" sqref="F10"/>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117" t="s">
        <v>0</v>
      </c>
      <c r="B1" s="118"/>
      <c r="C1" s="118"/>
      <c r="D1" s="118"/>
      <c r="E1" s="118"/>
      <c r="F1" s="119"/>
    </row>
    <row r="2" spans="1:6" ht="18.75">
      <c r="A2" s="117" t="s">
        <v>1</v>
      </c>
      <c r="B2" s="118"/>
      <c r="C2" s="118"/>
      <c r="D2" s="118"/>
      <c r="E2" s="118"/>
      <c r="F2" s="119"/>
    </row>
    <row r="3" spans="1:6" ht="45.75" customHeight="1">
      <c r="A3" s="98" t="s">
        <v>302</v>
      </c>
      <c r="B3" s="99"/>
      <c r="C3" s="99"/>
      <c r="D3" s="99"/>
      <c r="E3" s="99"/>
      <c r="F3" s="100"/>
    </row>
    <row r="4" spans="1:6" ht="32.25" customHeight="1">
      <c r="A4" s="2" t="s">
        <v>2</v>
      </c>
      <c r="B4" s="2" t="s">
        <v>3</v>
      </c>
      <c r="C4" s="2" t="s">
        <v>4</v>
      </c>
      <c r="D4" s="2" t="s">
        <v>5</v>
      </c>
      <c r="E4" s="2" t="s">
        <v>6</v>
      </c>
      <c r="F4" s="2" t="s">
        <v>7</v>
      </c>
    </row>
    <row r="5" spans="1:6" ht="189">
      <c r="A5" s="3" t="s">
        <v>303</v>
      </c>
      <c r="B5" s="3" t="s">
        <v>11</v>
      </c>
      <c r="C5" s="5">
        <v>42.83</v>
      </c>
      <c r="D5" s="6" t="s">
        <v>12</v>
      </c>
      <c r="E5" s="6">
        <v>120.53</v>
      </c>
      <c r="F5" s="5">
        <f>ROUND(C5*E5,0)</f>
        <v>5162</v>
      </c>
    </row>
    <row r="6" spans="1:6" ht="63">
      <c r="A6" s="3" t="s">
        <v>304</v>
      </c>
      <c r="B6" s="67" t="s">
        <v>305</v>
      </c>
      <c r="C6" s="3">
        <v>168.68</v>
      </c>
      <c r="D6" s="3" t="s">
        <v>73</v>
      </c>
      <c r="E6" s="4">
        <v>827.33</v>
      </c>
      <c r="F6" s="5">
        <f t="shared" ref="F6:F9" si="0">ROUND(C6*E6,0)</f>
        <v>139554</v>
      </c>
    </row>
    <row r="7" spans="1:6" ht="69" customHeight="1">
      <c r="A7" s="3" t="s">
        <v>306</v>
      </c>
      <c r="B7" s="67" t="s">
        <v>307</v>
      </c>
      <c r="C7" s="3">
        <v>9.35</v>
      </c>
      <c r="D7" s="6" t="s">
        <v>12</v>
      </c>
      <c r="E7" s="6">
        <v>7271.56</v>
      </c>
      <c r="F7" s="5">
        <f t="shared" si="0"/>
        <v>67989</v>
      </c>
    </row>
    <row r="8" spans="1:6" ht="15.75">
      <c r="A8" s="3">
        <v>5</v>
      </c>
      <c r="B8" s="3" t="s">
        <v>26</v>
      </c>
      <c r="C8" s="7"/>
      <c r="D8" s="7"/>
      <c r="E8" s="3"/>
      <c r="F8" s="5">
        <f t="shared" si="0"/>
        <v>0</v>
      </c>
    </row>
    <row r="9" spans="1:6" ht="28.5">
      <c r="A9" s="3" t="s">
        <v>27</v>
      </c>
      <c r="B9" s="2" t="s">
        <v>37</v>
      </c>
      <c r="C9" s="2">
        <v>42.83</v>
      </c>
      <c r="D9" s="2" t="s">
        <v>230</v>
      </c>
      <c r="E9" s="2">
        <v>177.16</v>
      </c>
      <c r="F9" s="5">
        <f t="shared" si="0"/>
        <v>7588</v>
      </c>
    </row>
    <row r="10" spans="1:6" ht="15.75">
      <c r="A10" s="3"/>
      <c r="B10" s="3"/>
      <c r="C10" s="3"/>
      <c r="D10" s="3"/>
      <c r="E10" s="3" t="s">
        <v>38</v>
      </c>
      <c r="F10" s="5">
        <f>SUM(F5:F9)</f>
        <v>220293</v>
      </c>
    </row>
    <row r="11" spans="1:6" ht="15.75">
      <c r="A11" s="10"/>
      <c r="B11" s="10"/>
      <c r="C11" s="10"/>
      <c r="D11" s="10"/>
      <c r="E11" s="10"/>
      <c r="F11" s="11"/>
    </row>
    <row r="12" spans="1:6" ht="21" customHeight="1">
      <c r="A12" s="12"/>
      <c r="B12" s="12"/>
      <c r="C12" s="12"/>
      <c r="D12" s="12"/>
      <c r="E12" s="12"/>
      <c r="F12" s="12"/>
    </row>
    <row r="13" spans="1:6" ht="50.25" customHeight="1">
      <c r="A13" s="12"/>
      <c r="B13" s="101" t="s">
        <v>156</v>
      </c>
      <c r="C13" s="101"/>
      <c r="D13" s="101"/>
      <c r="E13" s="101"/>
      <c r="F13" s="101"/>
    </row>
  </sheetData>
  <mergeCells count="4">
    <mergeCell ref="A1:F1"/>
    <mergeCell ref="A2:F2"/>
    <mergeCell ref="A3:F3"/>
    <mergeCell ref="B13:F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sheetPr codeName="Sheet28"/>
  <dimension ref="A1:G30"/>
  <sheetViews>
    <sheetView workbookViewId="0">
      <selection activeCell="C5" sqref="C5"/>
    </sheetView>
  </sheetViews>
  <sheetFormatPr defaultRowHeight="15"/>
  <cols>
    <col min="1" max="1" width="10.570312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36.75" customHeight="1">
      <c r="A3" s="98" t="s">
        <v>385</v>
      </c>
      <c r="B3" s="99"/>
      <c r="C3" s="99"/>
      <c r="D3" s="99"/>
      <c r="E3" s="99"/>
      <c r="F3" s="100"/>
    </row>
    <row r="4" spans="1:6">
      <c r="A4" s="2" t="s">
        <v>2</v>
      </c>
      <c r="B4" s="2" t="s">
        <v>3</v>
      </c>
      <c r="C4" s="2" t="s">
        <v>4</v>
      </c>
      <c r="D4" s="2" t="s">
        <v>5</v>
      </c>
      <c r="E4" s="2" t="s">
        <v>6</v>
      </c>
      <c r="F4" s="2" t="s">
        <v>7</v>
      </c>
    </row>
    <row r="5" spans="1:6" ht="189">
      <c r="A5" s="3" t="s">
        <v>69</v>
      </c>
      <c r="B5" s="3" t="s">
        <v>11</v>
      </c>
      <c r="C5" s="5">
        <v>11.6</v>
      </c>
      <c r="D5" s="6" t="s">
        <v>12</v>
      </c>
      <c r="E5" s="6">
        <v>120.53</v>
      </c>
      <c r="F5" s="5">
        <f>ROUND(C5*E5,0)</f>
        <v>1398</v>
      </c>
    </row>
    <row r="6" spans="1:6" ht="126">
      <c r="A6" s="3" t="s">
        <v>70</v>
      </c>
      <c r="B6" s="3" t="s">
        <v>14</v>
      </c>
      <c r="C6" s="5">
        <v>1.24</v>
      </c>
      <c r="D6" s="6" t="s">
        <v>12</v>
      </c>
      <c r="E6" s="6">
        <v>223.35</v>
      </c>
      <c r="F6" s="5">
        <f t="shared" ref="F6:F16" si="0">ROUND(C6*E6,0)</f>
        <v>277</v>
      </c>
    </row>
    <row r="7" spans="1:6" ht="78.75">
      <c r="A7" s="3" t="s">
        <v>71</v>
      </c>
      <c r="B7" s="3" t="s">
        <v>72</v>
      </c>
      <c r="C7" s="5">
        <v>16.239999999999998</v>
      </c>
      <c r="D7" s="6" t="s">
        <v>73</v>
      </c>
      <c r="E7" s="6">
        <v>238.38</v>
      </c>
      <c r="F7" s="5">
        <f t="shared" si="0"/>
        <v>3871</v>
      </c>
    </row>
    <row r="8" spans="1:6" ht="141.75">
      <c r="A8" s="3" t="s">
        <v>74</v>
      </c>
      <c r="B8" s="3" t="s">
        <v>20</v>
      </c>
      <c r="C8" s="3">
        <v>4.2300000000000004</v>
      </c>
      <c r="D8" s="3" t="s">
        <v>12</v>
      </c>
      <c r="E8" s="4">
        <v>5829</v>
      </c>
      <c r="F8" s="5">
        <f t="shared" si="0"/>
        <v>24657</v>
      </c>
    </row>
    <row r="9" spans="1:6" ht="47.25">
      <c r="A9" s="3" t="s">
        <v>75</v>
      </c>
      <c r="B9" s="3" t="s">
        <v>76</v>
      </c>
      <c r="C9" s="5">
        <v>1.79</v>
      </c>
      <c r="D9" s="6" t="s">
        <v>12</v>
      </c>
      <c r="E9" s="6">
        <v>6360.23</v>
      </c>
      <c r="F9" s="5">
        <f t="shared" si="0"/>
        <v>11385</v>
      </c>
    </row>
    <row r="10" spans="1:6" ht="157.5">
      <c r="A10" s="3" t="s">
        <v>77</v>
      </c>
      <c r="B10" s="3" t="s">
        <v>78</v>
      </c>
      <c r="C10" s="5">
        <v>2.16</v>
      </c>
      <c r="D10" s="6" t="s">
        <v>12</v>
      </c>
      <c r="E10" s="6">
        <v>6972.73</v>
      </c>
      <c r="F10" s="5">
        <f t="shared" si="0"/>
        <v>15061</v>
      </c>
    </row>
    <row r="11" spans="1:6" ht="141.75">
      <c r="A11" s="3" t="s">
        <v>79</v>
      </c>
      <c r="B11" s="3" t="s">
        <v>80</v>
      </c>
      <c r="C11" s="5">
        <v>0.87</v>
      </c>
      <c r="D11" s="6" t="s">
        <v>81</v>
      </c>
      <c r="E11" s="6">
        <v>65841.84</v>
      </c>
      <c r="F11" s="5">
        <f t="shared" si="0"/>
        <v>57282</v>
      </c>
    </row>
    <row r="12" spans="1:6" ht="94.5">
      <c r="A12" s="3" t="s">
        <v>82</v>
      </c>
      <c r="B12" s="3" t="s">
        <v>83</v>
      </c>
      <c r="C12" s="5">
        <v>26.11</v>
      </c>
      <c r="D12" s="6" t="s">
        <v>73</v>
      </c>
      <c r="E12" s="6">
        <v>124.6</v>
      </c>
      <c r="F12" s="5">
        <f t="shared" si="0"/>
        <v>3253</v>
      </c>
    </row>
    <row r="13" spans="1:6" ht="110.25">
      <c r="A13" s="3" t="s">
        <v>84</v>
      </c>
      <c r="B13" s="3" t="s">
        <v>58</v>
      </c>
      <c r="C13" s="5">
        <v>26.11</v>
      </c>
      <c r="D13" s="6" t="s">
        <v>73</v>
      </c>
      <c r="E13" s="6">
        <v>85.55</v>
      </c>
      <c r="F13" s="5">
        <f t="shared" si="0"/>
        <v>2234</v>
      </c>
    </row>
    <row r="14" spans="1:6" ht="110.25">
      <c r="A14" s="3" t="s">
        <v>85</v>
      </c>
      <c r="B14" s="3" t="s">
        <v>86</v>
      </c>
      <c r="C14" s="5">
        <v>1308</v>
      </c>
      <c r="D14" s="6" t="s">
        <v>87</v>
      </c>
      <c r="E14" s="6">
        <v>73.739999999999995</v>
      </c>
      <c r="F14" s="5">
        <f t="shared" si="0"/>
        <v>96452</v>
      </c>
    </row>
    <row r="15" spans="1:6" ht="31.5">
      <c r="A15" s="3" t="s">
        <v>88</v>
      </c>
      <c r="B15" s="3" t="s">
        <v>89</v>
      </c>
      <c r="C15" s="5">
        <v>315</v>
      </c>
      <c r="D15" s="6" t="s">
        <v>87</v>
      </c>
      <c r="E15" s="6">
        <v>73.739999999999995</v>
      </c>
      <c r="F15" s="5">
        <f t="shared" si="0"/>
        <v>23228</v>
      </c>
    </row>
    <row r="16" spans="1:6" ht="47.25">
      <c r="A16" s="3" t="s">
        <v>90</v>
      </c>
      <c r="B16" s="3" t="s">
        <v>91</v>
      </c>
      <c r="C16" s="5">
        <v>1462.5</v>
      </c>
      <c r="D16" s="6" t="s">
        <v>73</v>
      </c>
      <c r="E16" s="6">
        <v>53.71</v>
      </c>
      <c r="F16" s="5">
        <f t="shared" si="0"/>
        <v>78551</v>
      </c>
    </row>
    <row r="17" spans="1:7" ht="15.75">
      <c r="A17" s="3">
        <v>13</v>
      </c>
      <c r="B17" s="3" t="s">
        <v>26</v>
      </c>
      <c r="C17" s="7"/>
      <c r="D17" s="7"/>
      <c r="E17" s="3"/>
      <c r="F17" s="5"/>
    </row>
    <row r="18" spans="1:7" ht="15.75">
      <c r="A18" s="8" t="s">
        <v>27</v>
      </c>
      <c r="B18" s="3" t="s">
        <v>92</v>
      </c>
      <c r="C18" s="4">
        <v>0.4</v>
      </c>
      <c r="D18" s="3" t="s">
        <v>12</v>
      </c>
      <c r="E18" s="4">
        <v>880.61</v>
      </c>
      <c r="F18" s="5">
        <f>C18*E18</f>
        <v>352.24400000000003</v>
      </c>
    </row>
    <row r="19" spans="1:7" ht="15.75">
      <c r="A19" s="3" t="s">
        <v>30</v>
      </c>
      <c r="B19" s="3" t="s">
        <v>93</v>
      </c>
      <c r="C19" s="4">
        <v>1.48</v>
      </c>
      <c r="D19" s="3" t="s">
        <v>12</v>
      </c>
      <c r="E19" s="4">
        <v>450.47</v>
      </c>
      <c r="F19" s="5">
        <f t="shared" ref="F19:F22" si="1">C19*E19</f>
        <v>666.69560000000001</v>
      </c>
    </row>
    <row r="20" spans="1:7" ht="15.75">
      <c r="A20" s="3" t="s">
        <v>32</v>
      </c>
      <c r="B20" s="3" t="s">
        <v>94</v>
      </c>
      <c r="C20" s="4">
        <v>0</v>
      </c>
      <c r="D20" s="3" t="s">
        <v>12</v>
      </c>
      <c r="E20" s="4">
        <v>513.67999999999995</v>
      </c>
      <c r="F20" s="5">
        <f t="shared" si="1"/>
        <v>0</v>
      </c>
    </row>
    <row r="21" spans="1:7" ht="15.75">
      <c r="A21" s="3" t="s">
        <v>34</v>
      </c>
      <c r="B21" s="3" t="s">
        <v>37</v>
      </c>
      <c r="C21" s="4">
        <v>11.6</v>
      </c>
      <c r="D21" s="3" t="s">
        <v>12</v>
      </c>
      <c r="E21" s="4">
        <v>177.16</v>
      </c>
      <c r="F21" s="5">
        <f t="shared" si="1"/>
        <v>2055.056</v>
      </c>
    </row>
    <row r="22" spans="1:7" ht="31.5">
      <c r="A22" s="3" t="s">
        <v>36</v>
      </c>
      <c r="B22" s="3" t="s">
        <v>95</v>
      </c>
      <c r="C22" s="4">
        <v>0.53</v>
      </c>
      <c r="D22" s="3" t="s">
        <v>96</v>
      </c>
      <c r="E22" s="4">
        <v>850.46</v>
      </c>
      <c r="F22" s="5">
        <f t="shared" si="1"/>
        <v>450.74380000000002</v>
      </c>
    </row>
    <row r="23" spans="1:7" ht="15.75">
      <c r="A23" s="3"/>
      <c r="B23" s="3"/>
      <c r="C23" s="3"/>
      <c r="D23" s="3"/>
      <c r="E23" s="3" t="s">
        <v>38</v>
      </c>
      <c r="F23" s="9">
        <f>SUM(F5:F22)</f>
        <v>321173.73939999996</v>
      </c>
    </row>
    <row r="24" spans="1:7" ht="19.5" hidden="1" customHeight="1">
      <c r="A24" s="34"/>
      <c r="B24" s="34"/>
      <c r="C24" s="34"/>
      <c r="D24" s="34"/>
      <c r="E24" s="35" t="s">
        <v>97</v>
      </c>
      <c r="F24" s="5">
        <f>F23*12/100</f>
        <v>38540.848727999997</v>
      </c>
    </row>
    <row r="25" spans="1:7" ht="19.5" hidden="1" customHeight="1">
      <c r="A25" s="34"/>
      <c r="B25" s="34"/>
      <c r="C25" s="34"/>
      <c r="D25" s="34"/>
      <c r="E25" s="5"/>
      <c r="F25" s="5">
        <f>F24+F23</f>
        <v>359714.58812799997</v>
      </c>
    </row>
    <row r="26" spans="1:7" ht="19.5" hidden="1" customHeight="1">
      <c r="A26" s="34"/>
      <c r="B26" s="34"/>
      <c r="C26" s="34"/>
      <c r="D26" s="34"/>
      <c r="E26" s="35" t="s">
        <v>98</v>
      </c>
      <c r="F26" s="5">
        <f>F25*1/100</f>
        <v>3597.1458812799997</v>
      </c>
    </row>
    <row r="27" spans="1:7" ht="19.5" hidden="1" customHeight="1">
      <c r="A27" s="34"/>
      <c r="B27" s="34"/>
      <c r="C27" s="34"/>
      <c r="D27" s="34"/>
      <c r="E27" s="35" t="s">
        <v>99</v>
      </c>
      <c r="F27" s="5">
        <f>F26+F25</f>
        <v>363311.73400927999</v>
      </c>
    </row>
    <row r="28" spans="1:7" ht="19.5" customHeight="1">
      <c r="A28" s="34"/>
      <c r="B28" s="34"/>
      <c r="C28" s="34"/>
      <c r="D28" s="34"/>
      <c r="E28" s="36"/>
      <c r="F28" s="37"/>
    </row>
    <row r="29" spans="1:7" ht="21" customHeight="1">
      <c r="A29" s="12"/>
      <c r="B29" s="12"/>
      <c r="C29" s="12"/>
      <c r="D29" s="12"/>
      <c r="E29" s="12"/>
      <c r="F29" s="12"/>
    </row>
    <row r="30" spans="1:7" ht="50.25" customHeight="1">
      <c r="A30" s="12"/>
      <c r="B30" s="101" t="s">
        <v>100</v>
      </c>
      <c r="C30" s="101"/>
      <c r="D30" s="101"/>
      <c r="E30" s="101"/>
      <c r="F30" s="101"/>
      <c r="G30" s="13"/>
    </row>
  </sheetData>
  <mergeCells count="4">
    <mergeCell ref="A1:F1"/>
    <mergeCell ref="A2:F2"/>
    <mergeCell ref="A3:F3"/>
    <mergeCell ref="B30:F30"/>
  </mergeCells>
  <pageMargins left="0.7" right="0.7" top="0.75" bottom="0.75" header="0.3" footer="0.3"/>
</worksheet>
</file>

<file path=xl/worksheets/sheet29.xml><?xml version="1.0" encoding="utf-8"?>
<worksheet xmlns="http://schemas.openxmlformats.org/spreadsheetml/2006/main" xmlns:r="http://schemas.openxmlformats.org/officeDocument/2006/relationships">
  <sheetPr codeName="Sheet29"/>
  <dimension ref="A1:G22"/>
  <sheetViews>
    <sheetView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46.5" customHeight="1">
      <c r="A3" s="120" t="s">
        <v>281</v>
      </c>
      <c r="B3" s="121"/>
      <c r="C3" s="121"/>
      <c r="D3" s="121"/>
      <c r="E3" s="121"/>
      <c r="F3" s="122"/>
    </row>
    <row r="4" spans="1:6">
      <c r="A4" s="2" t="s">
        <v>2</v>
      </c>
      <c r="B4" s="2" t="s">
        <v>3</v>
      </c>
      <c r="C4" s="2" t="s">
        <v>4</v>
      </c>
      <c r="D4" s="2" t="s">
        <v>5</v>
      </c>
      <c r="E4" s="2" t="s">
        <v>6</v>
      </c>
      <c r="F4" s="2" t="s">
        <v>7</v>
      </c>
    </row>
    <row r="5" spans="1:6" ht="189">
      <c r="A5" s="3" t="s">
        <v>69</v>
      </c>
      <c r="B5" s="3" t="s">
        <v>11</v>
      </c>
      <c r="C5" s="5">
        <v>126.98</v>
      </c>
      <c r="D5" s="6" t="s">
        <v>12</v>
      </c>
      <c r="E5" s="6">
        <v>120.53</v>
      </c>
      <c r="F5" s="5">
        <f>ROUND(C5*E5,0)</f>
        <v>15305</v>
      </c>
    </row>
    <row r="6" spans="1:6" ht="126">
      <c r="A6" s="3" t="s">
        <v>70</v>
      </c>
      <c r="B6" s="3" t="s">
        <v>14</v>
      </c>
      <c r="C6" s="5">
        <v>7.72</v>
      </c>
      <c r="D6" s="6" t="s">
        <v>12</v>
      </c>
      <c r="E6" s="6">
        <v>223.35</v>
      </c>
      <c r="F6" s="5">
        <f>ROUND(C6*E6,0)</f>
        <v>1724</v>
      </c>
    </row>
    <row r="7" spans="1:6" ht="110.25">
      <c r="A7" s="3" t="s">
        <v>282</v>
      </c>
      <c r="B7" s="3" t="s">
        <v>16</v>
      </c>
      <c r="C7" s="5">
        <v>51.45</v>
      </c>
      <c r="D7" s="6" t="s">
        <v>12</v>
      </c>
      <c r="E7" s="3">
        <v>1149.1199999999999</v>
      </c>
      <c r="F7" s="4">
        <f>ROUND(C7*E7,0)</f>
        <v>59122</v>
      </c>
    </row>
    <row r="8" spans="1:6" ht="173.25">
      <c r="A8" s="3" t="s">
        <v>227</v>
      </c>
      <c r="B8" s="3" t="s">
        <v>18</v>
      </c>
      <c r="C8" s="4">
        <v>49</v>
      </c>
      <c r="D8" s="3" t="s">
        <v>12</v>
      </c>
      <c r="E8" s="4">
        <v>5829</v>
      </c>
      <c r="F8" s="4">
        <f>C8*E8</f>
        <v>285621</v>
      </c>
    </row>
    <row r="9" spans="1:6" ht="15.75">
      <c r="A9" s="3">
        <v>5</v>
      </c>
      <c r="B9" s="3" t="s">
        <v>26</v>
      </c>
      <c r="C9" s="7"/>
      <c r="D9" s="7"/>
      <c r="E9" s="3"/>
      <c r="F9" s="5"/>
    </row>
    <row r="10" spans="1:6" ht="15.75">
      <c r="A10" s="8" t="s">
        <v>27</v>
      </c>
      <c r="B10" s="3" t="s">
        <v>92</v>
      </c>
      <c r="C10" s="4">
        <v>21.03</v>
      </c>
      <c r="D10" s="3" t="s">
        <v>12</v>
      </c>
      <c r="E10" s="4">
        <v>880.61</v>
      </c>
      <c r="F10" s="5">
        <f>C10*E10</f>
        <v>18519.228300000002</v>
      </c>
    </row>
    <row r="11" spans="1:6" ht="15.75">
      <c r="A11" s="3" t="s">
        <v>30</v>
      </c>
      <c r="B11" s="3" t="s">
        <v>93</v>
      </c>
      <c r="C11" s="4">
        <v>7.72</v>
      </c>
      <c r="D11" s="3" t="s">
        <v>12</v>
      </c>
      <c r="E11" s="4">
        <v>450.47</v>
      </c>
      <c r="F11" s="5">
        <f t="shared" ref="F11:F14" si="0">C11*E11</f>
        <v>3477.6284000000001</v>
      </c>
    </row>
    <row r="12" spans="1:6" ht="15.75">
      <c r="A12" s="3" t="s">
        <v>32</v>
      </c>
      <c r="B12" s="3" t="s">
        <v>283</v>
      </c>
      <c r="C12" s="4">
        <v>51.45</v>
      </c>
      <c r="D12" s="3" t="s">
        <v>12</v>
      </c>
      <c r="E12" s="4">
        <v>831.81</v>
      </c>
      <c r="F12" s="5">
        <f t="shared" si="0"/>
        <v>42796.624499999998</v>
      </c>
    </row>
    <row r="13" spans="1:6" ht="15.75">
      <c r="A13" s="3" t="s">
        <v>34</v>
      </c>
      <c r="B13" s="3" t="s">
        <v>94</v>
      </c>
      <c r="C13" s="4">
        <v>42.06</v>
      </c>
      <c r="D13" s="3" t="s">
        <v>12</v>
      </c>
      <c r="E13" s="4">
        <v>513.67999999999995</v>
      </c>
      <c r="F13" s="5">
        <f t="shared" si="0"/>
        <v>21605.380799999999</v>
      </c>
    </row>
    <row r="14" spans="1:6" ht="15.75">
      <c r="A14" s="3" t="s">
        <v>36</v>
      </c>
      <c r="B14" s="3" t="s">
        <v>37</v>
      </c>
      <c r="C14" s="4">
        <v>126.98</v>
      </c>
      <c r="D14" s="3" t="s">
        <v>12</v>
      </c>
      <c r="E14" s="4">
        <v>177.16</v>
      </c>
      <c r="F14" s="5">
        <f t="shared" si="0"/>
        <v>22495.7768</v>
      </c>
    </row>
    <row r="15" spans="1:6" ht="15.75">
      <c r="A15" s="3"/>
      <c r="B15" s="3"/>
      <c r="C15" s="3"/>
      <c r="D15" s="3"/>
      <c r="E15" s="3" t="s">
        <v>38</v>
      </c>
      <c r="F15" s="9">
        <f>SUM(F5:F14)</f>
        <v>470666.63879999996</v>
      </c>
    </row>
    <row r="16" spans="1:6" ht="19.5" hidden="1" customHeight="1">
      <c r="A16" s="34"/>
      <c r="B16" s="34"/>
      <c r="C16" s="34"/>
      <c r="D16" s="34"/>
      <c r="E16" s="35" t="s">
        <v>97</v>
      </c>
      <c r="F16" s="5">
        <f>F15*12/100</f>
        <v>56479.996656000003</v>
      </c>
    </row>
    <row r="17" spans="1:7" ht="19.5" hidden="1" customHeight="1">
      <c r="A17" s="34"/>
      <c r="B17" s="34"/>
      <c r="C17" s="34"/>
      <c r="D17" s="34"/>
      <c r="E17" s="5"/>
      <c r="F17" s="5">
        <f>F16+F15</f>
        <v>527146.63545599999</v>
      </c>
    </row>
    <row r="18" spans="1:7" ht="19.5" hidden="1" customHeight="1">
      <c r="A18" s="34"/>
      <c r="B18" s="34"/>
      <c r="C18" s="34"/>
      <c r="D18" s="34"/>
      <c r="E18" s="35" t="s">
        <v>98</v>
      </c>
      <c r="F18" s="5">
        <f>F17*1/100</f>
        <v>5271.4663545599997</v>
      </c>
    </row>
    <row r="19" spans="1:7" ht="19.5" hidden="1" customHeight="1">
      <c r="A19" s="34"/>
      <c r="B19" s="34"/>
      <c r="C19" s="34"/>
      <c r="D19" s="34"/>
      <c r="E19" s="35" t="s">
        <v>99</v>
      </c>
      <c r="F19" s="5">
        <f>F18+F17</f>
        <v>532418.10181055998</v>
      </c>
    </row>
    <row r="20" spans="1:7" ht="19.5" customHeight="1">
      <c r="A20" s="34"/>
      <c r="B20" s="34"/>
      <c r="C20" s="34"/>
      <c r="D20" s="34"/>
      <c r="E20" s="36"/>
      <c r="F20" s="37"/>
    </row>
    <row r="21" spans="1:7" ht="21" customHeight="1">
      <c r="A21" s="12"/>
      <c r="B21" s="12"/>
      <c r="C21" s="12"/>
      <c r="D21" s="12"/>
      <c r="E21" s="12"/>
      <c r="F21" s="12"/>
    </row>
    <row r="22" spans="1:7" ht="50.25" customHeight="1">
      <c r="A22" s="12"/>
      <c r="B22" s="101" t="s">
        <v>100</v>
      </c>
      <c r="C22" s="101"/>
      <c r="D22" s="101"/>
      <c r="E22" s="101"/>
      <c r="F22" s="101"/>
      <c r="G22" s="13"/>
    </row>
  </sheetData>
  <mergeCells count="4">
    <mergeCell ref="A1:F1"/>
    <mergeCell ref="A2:F2"/>
    <mergeCell ref="A3:F3"/>
    <mergeCell ref="B22:F22"/>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H21"/>
  <sheetViews>
    <sheetView workbookViewId="0">
      <selection activeCell="A3" sqref="A3:F3"/>
    </sheetView>
  </sheetViews>
  <sheetFormatPr defaultRowHeight="15"/>
  <cols>
    <col min="1" max="1" width="10.28515625"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6" ht="18.75">
      <c r="A1" s="102" t="s">
        <v>0</v>
      </c>
      <c r="B1" s="103"/>
      <c r="C1" s="103"/>
      <c r="D1" s="103"/>
      <c r="E1" s="103"/>
      <c r="F1" s="103"/>
    </row>
    <row r="2" spans="1:6" ht="18.75">
      <c r="A2" s="104" t="s">
        <v>1</v>
      </c>
      <c r="B2" s="105"/>
      <c r="C2" s="105"/>
      <c r="D2" s="105"/>
      <c r="E2" s="105"/>
      <c r="F2" s="105"/>
    </row>
    <row r="3" spans="1:6" ht="29.25" customHeight="1">
      <c r="A3" s="106" t="s">
        <v>200</v>
      </c>
      <c r="B3" s="107"/>
      <c r="C3" s="107"/>
      <c r="D3" s="107"/>
      <c r="E3" s="107"/>
      <c r="F3" s="108"/>
    </row>
    <row r="4" spans="1:6">
      <c r="A4" s="17" t="s">
        <v>40</v>
      </c>
      <c r="B4" s="17" t="s">
        <v>41</v>
      </c>
      <c r="C4" s="17" t="s">
        <v>102</v>
      </c>
      <c r="D4" s="17" t="s">
        <v>5</v>
      </c>
      <c r="E4" s="17" t="s">
        <v>6</v>
      </c>
      <c r="F4" s="17" t="s">
        <v>7</v>
      </c>
    </row>
    <row r="5" spans="1:6" ht="45.75" customHeight="1">
      <c r="A5" s="18">
        <v>1</v>
      </c>
      <c r="B5" s="18" t="s">
        <v>143</v>
      </c>
      <c r="C5" s="18">
        <v>6</v>
      </c>
      <c r="D5" s="18" t="s">
        <v>9</v>
      </c>
      <c r="E5" s="18">
        <v>261.12</v>
      </c>
      <c r="F5" s="18">
        <f>C5*E5</f>
        <v>1566.72</v>
      </c>
    </row>
    <row r="6" spans="1:6" ht="115.5" customHeight="1">
      <c r="A6" s="21" t="s">
        <v>144</v>
      </c>
      <c r="B6" s="18" t="s">
        <v>128</v>
      </c>
      <c r="C6" s="46">
        <v>101.25</v>
      </c>
      <c r="D6" s="18" t="s">
        <v>129</v>
      </c>
      <c r="E6" s="18">
        <v>120.53</v>
      </c>
      <c r="F6" s="20">
        <f t="shared" ref="F6:F17" si="0">E6*C6</f>
        <v>12203.6625</v>
      </c>
    </row>
    <row r="7" spans="1:6" ht="76.5">
      <c r="A7" s="18" t="s">
        <v>13</v>
      </c>
      <c r="B7" s="18" t="s">
        <v>14</v>
      </c>
      <c r="C7" s="18">
        <v>9.6</v>
      </c>
      <c r="D7" s="18" t="s">
        <v>12</v>
      </c>
      <c r="E7" s="18">
        <v>223.35</v>
      </c>
      <c r="F7" s="18">
        <f>ROUND(C7*E7,0)</f>
        <v>2144</v>
      </c>
    </row>
    <row r="8" spans="1:6" ht="110.25" customHeight="1">
      <c r="A8" s="21" t="s">
        <v>145</v>
      </c>
      <c r="B8" s="18" t="s">
        <v>130</v>
      </c>
      <c r="C8" s="47">
        <v>22.66</v>
      </c>
      <c r="D8" s="18" t="s">
        <v>129</v>
      </c>
      <c r="E8" s="18">
        <v>1149.1199999999999</v>
      </c>
      <c r="F8" s="20">
        <f t="shared" si="0"/>
        <v>26039.059199999996</v>
      </c>
    </row>
    <row r="9" spans="1:6" ht="99.95" customHeight="1">
      <c r="A9" s="21" t="s">
        <v>201</v>
      </c>
      <c r="B9" s="18" t="s">
        <v>202</v>
      </c>
      <c r="C9" s="38">
        <v>36.799999999999997</v>
      </c>
      <c r="D9" s="18" t="s">
        <v>129</v>
      </c>
      <c r="E9" s="18">
        <v>5829</v>
      </c>
      <c r="F9" s="20">
        <f t="shared" si="0"/>
        <v>214507.19999999998</v>
      </c>
    </row>
    <row r="10" spans="1:6" ht="99.95" customHeight="1">
      <c r="A10" s="21" t="s">
        <v>203</v>
      </c>
      <c r="B10" s="18" t="s">
        <v>22</v>
      </c>
      <c r="C10" s="47">
        <v>15.19</v>
      </c>
      <c r="D10" s="18" t="s">
        <v>129</v>
      </c>
      <c r="E10" s="18">
        <v>5489.86</v>
      </c>
      <c r="F10" s="20">
        <f t="shared" si="0"/>
        <v>83390.973399999988</v>
      </c>
    </row>
    <row r="11" spans="1:6" ht="89.25">
      <c r="A11" s="21" t="s">
        <v>204</v>
      </c>
      <c r="B11" s="18" t="s">
        <v>24</v>
      </c>
      <c r="C11" s="38">
        <v>5.04</v>
      </c>
      <c r="D11" s="18" t="s">
        <v>113</v>
      </c>
      <c r="E11" s="18">
        <v>65841.84</v>
      </c>
      <c r="F11" s="20">
        <f t="shared" si="0"/>
        <v>331842.87359999999</v>
      </c>
    </row>
    <row r="12" spans="1:6" ht="38.25">
      <c r="A12" s="21" t="s">
        <v>205</v>
      </c>
      <c r="B12" s="18" t="s">
        <v>206</v>
      </c>
      <c r="C12" s="38">
        <v>100</v>
      </c>
      <c r="D12" s="18" t="s">
        <v>87</v>
      </c>
      <c r="E12" s="18">
        <v>96.07</v>
      </c>
      <c r="F12" s="20">
        <f t="shared" si="0"/>
        <v>9607</v>
      </c>
    </row>
    <row r="13" spans="1:6" ht="18.75">
      <c r="A13" s="21">
        <v>9</v>
      </c>
      <c r="B13" s="40" t="s">
        <v>61</v>
      </c>
      <c r="C13" s="38"/>
      <c r="D13" s="18"/>
      <c r="E13" s="18"/>
      <c r="F13" s="20"/>
    </row>
    <row r="14" spans="1:6" ht="27.75" customHeight="1">
      <c r="A14" s="21" t="s">
        <v>146</v>
      </c>
      <c r="B14" s="18" t="s">
        <v>28</v>
      </c>
      <c r="C14" s="38">
        <v>22.355699999999999</v>
      </c>
      <c r="D14" s="18" t="s">
        <v>29</v>
      </c>
      <c r="E14" s="18">
        <v>907.31</v>
      </c>
      <c r="F14" s="20">
        <f t="shared" si="0"/>
        <v>20283.550166999998</v>
      </c>
    </row>
    <row r="15" spans="1:6" ht="15.75">
      <c r="A15" s="21" t="s">
        <v>147</v>
      </c>
      <c r="B15" s="18" t="s">
        <v>148</v>
      </c>
      <c r="C15" s="38">
        <v>9.6</v>
      </c>
      <c r="D15" s="18" t="s">
        <v>29</v>
      </c>
      <c r="E15" s="18">
        <v>403.07</v>
      </c>
      <c r="F15" s="20">
        <f t="shared" si="0"/>
        <v>3869.4719999999998</v>
      </c>
    </row>
    <row r="16" spans="1:6" ht="15.75">
      <c r="A16" s="21" t="s">
        <v>149</v>
      </c>
      <c r="B16" s="18" t="s">
        <v>33</v>
      </c>
      <c r="C16" s="38">
        <v>44.711399999999998</v>
      </c>
      <c r="D16" s="18" t="s">
        <v>29</v>
      </c>
      <c r="E16" s="18">
        <v>541.66999999999996</v>
      </c>
      <c r="F16" s="20">
        <f t="shared" si="0"/>
        <v>24218.824037999995</v>
      </c>
    </row>
    <row r="17" spans="1:8" ht="27.75" customHeight="1">
      <c r="A17" s="21" t="s">
        <v>150</v>
      </c>
      <c r="B17" s="18" t="s">
        <v>35</v>
      </c>
      <c r="C17" s="38">
        <v>22.66</v>
      </c>
      <c r="D17" s="18" t="s">
        <v>29</v>
      </c>
      <c r="E17" s="18">
        <v>863.23</v>
      </c>
      <c r="F17" s="20">
        <f t="shared" si="0"/>
        <v>19560.791799999999</v>
      </c>
    </row>
    <row r="18" spans="1:8" ht="15.75">
      <c r="A18" s="41" t="s">
        <v>151</v>
      </c>
      <c r="B18" s="18" t="s">
        <v>37</v>
      </c>
      <c r="C18" s="38">
        <v>101.25</v>
      </c>
      <c r="D18" s="18" t="s">
        <v>29</v>
      </c>
      <c r="E18" s="18">
        <v>177.16</v>
      </c>
      <c r="F18" s="20">
        <f>C18*E18</f>
        <v>17937.45</v>
      </c>
      <c r="H18" s="13"/>
    </row>
    <row r="19" spans="1:8">
      <c r="A19" s="41"/>
      <c r="B19" s="109" t="s">
        <v>125</v>
      </c>
      <c r="C19" s="110"/>
      <c r="D19" s="110"/>
      <c r="E19" s="111"/>
      <c r="F19" s="20">
        <f>SUM(F5:F18)</f>
        <v>767171.57670499978</v>
      </c>
    </row>
    <row r="21" spans="1:8" ht="48.75" customHeight="1">
      <c r="B21" s="101" t="s">
        <v>152</v>
      </c>
      <c r="C21" s="101"/>
      <c r="D21" s="101"/>
      <c r="E21" s="101"/>
      <c r="F21" s="101"/>
      <c r="H21" s="13"/>
    </row>
  </sheetData>
  <mergeCells count="5">
    <mergeCell ref="A1:F1"/>
    <mergeCell ref="A2:F2"/>
    <mergeCell ref="A3:F3"/>
    <mergeCell ref="B19:E19"/>
    <mergeCell ref="B21:F21"/>
  </mergeCells>
  <pageMargins left="0.7" right="0.7" top="0.75" bottom="0.75" header="0.3" footer="0.3"/>
</worksheet>
</file>

<file path=xl/worksheets/sheet30.xml><?xml version="1.0" encoding="utf-8"?>
<worksheet xmlns="http://schemas.openxmlformats.org/spreadsheetml/2006/main" xmlns:r="http://schemas.openxmlformats.org/officeDocument/2006/relationships">
  <sheetPr codeName="Sheet30"/>
  <dimension ref="A1:G26"/>
  <sheetViews>
    <sheetView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44.25" customHeight="1">
      <c r="A3" s="120" t="s">
        <v>386</v>
      </c>
      <c r="B3" s="121"/>
      <c r="C3" s="121"/>
      <c r="D3" s="121"/>
      <c r="E3" s="121"/>
      <c r="F3" s="122"/>
    </row>
    <row r="4" spans="1:6">
      <c r="A4" s="2" t="s">
        <v>2</v>
      </c>
      <c r="B4" s="2" t="s">
        <v>3</v>
      </c>
      <c r="C4" s="2" t="s">
        <v>4</v>
      </c>
      <c r="D4" s="2" t="s">
        <v>5</v>
      </c>
      <c r="E4" s="2" t="s">
        <v>6</v>
      </c>
      <c r="F4" s="2" t="s">
        <v>7</v>
      </c>
    </row>
    <row r="5" spans="1:6" ht="189">
      <c r="A5" s="3" t="s">
        <v>69</v>
      </c>
      <c r="B5" s="3" t="s">
        <v>11</v>
      </c>
      <c r="C5" s="5">
        <v>27.74</v>
      </c>
      <c r="D5" s="6" t="s">
        <v>12</v>
      </c>
      <c r="E5" s="6">
        <v>120.53</v>
      </c>
      <c r="F5" s="5">
        <f>ROUND(C5*E5,0)</f>
        <v>3344</v>
      </c>
    </row>
    <row r="6" spans="1:6" ht="126">
      <c r="A6" s="3" t="s">
        <v>70</v>
      </c>
      <c r="B6" s="3" t="s">
        <v>14</v>
      </c>
      <c r="C6" s="5">
        <v>1.22</v>
      </c>
      <c r="D6" s="6" t="s">
        <v>12</v>
      </c>
      <c r="E6" s="6">
        <v>223.35</v>
      </c>
      <c r="F6" s="5">
        <f>ROUND(C6*E6,0)</f>
        <v>272</v>
      </c>
    </row>
    <row r="7" spans="1:6" ht="110.25">
      <c r="A7" s="3" t="s">
        <v>215</v>
      </c>
      <c r="B7" s="3" t="s">
        <v>16</v>
      </c>
      <c r="C7" s="5">
        <v>8.1199999999999992</v>
      </c>
      <c r="D7" s="6" t="s">
        <v>12</v>
      </c>
      <c r="E7" s="3">
        <v>1149.1199999999999</v>
      </c>
      <c r="F7" s="4">
        <f>ROUND(C7*E7,0)</f>
        <v>9331</v>
      </c>
    </row>
    <row r="8" spans="1:6" ht="141.75">
      <c r="A8" s="3" t="s">
        <v>131</v>
      </c>
      <c r="B8" s="3" t="s">
        <v>168</v>
      </c>
      <c r="C8" s="4">
        <v>65.5</v>
      </c>
      <c r="D8" s="3" t="s">
        <v>12</v>
      </c>
      <c r="E8" s="4">
        <v>5829</v>
      </c>
      <c r="F8" s="4">
        <f>C8*E8</f>
        <v>381799.5</v>
      </c>
    </row>
    <row r="9" spans="1:6" ht="141.75">
      <c r="A9" s="3" t="s">
        <v>216</v>
      </c>
      <c r="B9" s="3" t="s">
        <v>20</v>
      </c>
      <c r="C9" s="4">
        <v>5.85</v>
      </c>
      <c r="D9" s="3" t="s">
        <v>12</v>
      </c>
      <c r="E9" s="4">
        <v>5829</v>
      </c>
      <c r="F9" s="4">
        <f>C9*E9</f>
        <v>34099.65</v>
      </c>
    </row>
    <row r="10" spans="1:6" ht="63">
      <c r="A10" s="3" t="s">
        <v>217</v>
      </c>
      <c r="B10" s="3" t="s">
        <v>218</v>
      </c>
      <c r="C10" s="5">
        <v>2.13</v>
      </c>
      <c r="D10" s="6" t="s">
        <v>12</v>
      </c>
      <c r="E10" s="3">
        <v>5489.86</v>
      </c>
      <c r="F10" s="4">
        <f>ROUND(C10*E10,0)</f>
        <v>11693</v>
      </c>
    </row>
    <row r="11" spans="1:6" ht="141.75">
      <c r="A11" s="3" t="s">
        <v>219</v>
      </c>
      <c r="B11" s="3" t="s">
        <v>80</v>
      </c>
      <c r="C11" s="3">
        <v>0.67500000000000004</v>
      </c>
      <c r="D11" s="3" t="s">
        <v>220</v>
      </c>
      <c r="E11" s="4">
        <v>65841.84</v>
      </c>
      <c r="F11" s="4">
        <f t="shared" ref="F11:F12" si="0">ROUND(C11*E11,0)</f>
        <v>44443</v>
      </c>
    </row>
    <row r="12" spans="1:6" ht="204.75">
      <c r="A12" s="3" t="s">
        <v>221</v>
      </c>
      <c r="B12" s="3" t="s">
        <v>55</v>
      </c>
      <c r="C12" s="3">
        <v>207</v>
      </c>
      <c r="D12" s="3" t="s">
        <v>12</v>
      </c>
      <c r="E12" s="4">
        <v>97.07</v>
      </c>
      <c r="F12" s="4">
        <f t="shared" si="0"/>
        <v>20093</v>
      </c>
    </row>
    <row r="13" spans="1:6" ht="15.75">
      <c r="A13" s="3">
        <v>9</v>
      </c>
      <c r="B13" s="3" t="s">
        <v>26</v>
      </c>
      <c r="C13" s="7"/>
      <c r="D13" s="7"/>
      <c r="E13" s="3"/>
      <c r="F13" s="5"/>
    </row>
    <row r="14" spans="1:6" ht="15.75">
      <c r="A14" s="8" t="s">
        <v>27</v>
      </c>
      <c r="B14" s="3" t="s">
        <v>92</v>
      </c>
      <c r="C14" s="4">
        <v>31.55</v>
      </c>
      <c r="D14" s="3" t="s">
        <v>12</v>
      </c>
      <c r="E14" s="4">
        <v>880.61</v>
      </c>
      <c r="F14" s="5">
        <f>C14*E14</f>
        <v>27783.245500000001</v>
      </c>
    </row>
    <row r="15" spans="1:6" ht="15.75">
      <c r="A15" s="3" t="s">
        <v>30</v>
      </c>
      <c r="B15" s="3" t="s">
        <v>93</v>
      </c>
      <c r="C15" s="4">
        <v>1.22</v>
      </c>
      <c r="D15" s="3" t="s">
        <v>12</v>
      </c>
      <c r="E15" s="4">
        <v>450.47</v>
      </c>
      <c r="F15" s="5">
        <f t="shared" ref="F15:F18" si="1">C15*E15</f>
        <v>549.57339999999999</v>
      </c>
    </row>
    <row r="16" spans="1:6" ht="15.75">
      <c r="A16" s="3" t="s">
        <v>32</v>
      </c>
      <c r="B16" s="3" t="s">
        <v>222</v>
      </c>
      <c r="C16" s="4">
        <v>63.1</v>
      </c>
      <c r="D16" s="3" t="s">
        <v>12</v>
      </c>
      <c r="E16" s="4">
        <v>513.67999999999995</v>
      </c>
      <c r="F16" s="5">
        <f t="shared" si="1"/>
        <v>32413.207999999999</v>
      </c>
    </row>
    <row r="17" spans="1:7" ht="15.75">
      <c r="A17" s="3" t="s">
        <v>34</v>
      </c>
      <c r="B17" s="3" t="s">
        <v>223</v>
      </c>
      <c r="C17" s="4">
        <v>8.1199999999999992</v>
      </c>
      <c r="D17" s="3" t="s">
        <v>12</v>
      </c>
      <c r="E17" s="4">
        <v>831.81</v>
      </c>
      <c r="F17" s="5">
        <f t="shared" si="1"/>
        <v>6754.2971999999991</v>
      </c>
    </row>
    <row r="18" spans="1:7" ht="15.75">
      <c r="A18" s="3" t="s">
        <v>36</v>
      </c>
      <c r="B18" s="3" t="s">
        <v>37</v>
      </c>
      <c r="C18" s="4">
        <v>27.74</v>
      </c>
      <c r="D18" s="3" t="s">
        <v>12</v>
      </c>
      <c r="E18" s="4">
        <v>177.16</v>
      </c>
      <c r="F18" s="5">
        <f t="shared" si="1"/>
        <v>4914.4183999999996</v>
      </c>
    </row>
    <row r="19" spans="1:7" ht="15.75">
      <c r="A19" s="3"/>
      <c r="B19" s="3"/>
      <c r="C19" s="3"/>
      <c r="D19" s="3"/>
      <c r="E19" s="3" t="s">
        <v>38</v>
      </c>
      <c r="F19" s="9">
        <f>SUM(F5:F18)</f>
        <v>577489.89249999996</v>
      </c>
    </row>
    <row r="20" spans="1:7" ht="19.5" hidden="1" customHeight="1">
      <c r="A20" s="34"/>
      <c r="B20" s="34"/>
      <c r="C20" s="34"/>
      <c r="D20" s="34"/>
      <c r="E20" s="35" t="s">
        <v>97</v>
      </c>
      <c r="F20" s="5">
        <f>F19*12/100</f>
        <v>69298.787099999987</v>
      </c>
    </row>
    <row r="21" spans="1:7" ht="19.5" hidden="1" customHeight="1">
      <c r="A21" s="34"/>
      <c r="B21" s="34"/>
      <c r="C21" s="34"/>
      <c r="D21" s="34"/>
      <c r="E21" s="5"/>
      <c r="F21" s="5">
        <f>F20+F19</f>
        <v>646788.67959999992</v>
      </c>
    </row>
    <row r="22" spans="1:7" ht="19.5" hidden="1" customHeight="1">
      <c r="A22" s="34"/>
      <c r="B22" s="34"/>
      <c r="C22" s="34"/>
      <c r="D22" s="34"/>
      <c r="E22" s="35" t="s">
        <v>98</v>
      </c>
      <c r="F22" s="5">
        <f>F21*1/100</f>
        <v>6467.8867959999989</v>
      </c>
    </row>
    <row r="23" spans="1:7" ht="19.5" hidden="1" customHeight="1">
      <c r="A23" s="34"/>
      <c r="B23" s="34"/>
      <c r="C23" s="34"/>
      <c r="D23" s="34"/>
      <c r="E23" s="35" t="s">
        <v>99</v>
      </c>
      <c r="F23" s="5">
        <f>F22+F21</f>
        <v>653256.56639599986</v>
      </c>
    </row>
    <row r="24" spans="1:7" ht="19.5" customHeight="1">
      <c r="A24" s="34"/>
      <c r="B24" s="34"/>
      <c r="C24" s="34"/>
      <c r="D24" s="34"/>
      <c r="E24" s="36"/>
      <c r="F24" s="37"/>
    </row>
    <row r="25" spans="1:7" ht="21" customHeight="1">
      <c r="A25" s="12"/>
      <c r="B25" s="12"/>
      <c r="C25" s="12"/>
      <c r="D25" s="12"/>
      <c r="E25" s="12"/>
      <c r="F25" s="12"/>
    </row>
    <row r="26" spans="1:7" ht="50.25" customHeight="1">
      <c r="A26" s="12"/>
      <c r="B26" s="101" t="s">
        <v>100</v>
      </c>
      <c r="C26" s="101"/>
      <c r="D26" s="101"/>
      <c r="E26" s="101"/>
      <c r="F26" s="101"/>
      <c r="G26" s="13"/>
    </row>
  </sheetData>
  <mergeCells count="4">
    <mergeCell ref="A1:F1"/>
    <mergeCell ref="A2:F2"/>
    <mergeCell ref="A3:F3"/>
    <mergeCell ref="B26:F26"/>
  </mergeCells>
  <pageMargins left="0.7" right="0.7" top="0.75" bottom="0.75" header="0.3" footer="0.3"/>
</worksheet>
</file>

<file path=xl/worksheets/sheet31.xml><?xml version="1.0" encoding="utf-8"?>
<worksheet xmlns="http://schemas.openxmlformats.org/spreadsheetml/2006/main" xmlns:r="http://schemas.openxmlformats.org/officeDocument/2006/relationships">
  <sheetPr codeName="Sheet31"/>
  <dimension ref="A1:G19"/>
  <sheetViews>
    <sheetView topLeftCell="A10" workbookViewId="0">
      <selection activeCell="H27" sqref="H2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26" t="s">
        <v>0</v>
      </c>
      <c r="B1" s="127"/>
      <c r="C1" s="127"/>
      <c r="D1" s="127"/>
      <c r="E1" s="127"/>
      <c r="F1" s="127"/>
      <c r="G1" s="59"/>
    </row>
    <row r="2" spans="1:7" ht="18.75">
      <c r="A2" s="128" t="s">
        <v>1</v>
      </c>
      <c r="B2" s="129"/>
      <c r="C2" s="129"/>
      <c r="D2" s="129"/>
      <c r="E2" s="129"/>
      <c r="F2" s="129"/>
      <c r="G2" s="59"/>
    </row>
    <row r="3" spans="1:7" ht="19.5" customHeight="1">
      <c r="A3" s="130" t="s">
        <v>353</v>
      </c>
      <c r="B3" s="130"/>
      <c r="C3" s="130"/>
      <c r="D3" s="130"/>
      <c r="E3" s="130"/>
      <c r="F3" s="130"/>
      <c r="G3" s="60"/>
    </row>
    <row r="4" spans="1:7">
      <c r="A4" s="16" t="s">
        <v>40</v>
      </c>
      <c r="B4" s="16" t="s">
        <v>41</v>
      </c>
      <c r="C4" s="16" t="s">
        <v>102</v>
      </c>
      <c r="D4" s="16" t="s">
        <v>5</v>
      </c>
      <c r="E4" s="16" t="s">
        <v>6</v>
      </c>
      <c r="F4" s="16" t="s">
        <v>7</v>
      </c>
    </row>
    <row r="5" spans="1:7" ht="114.75">
      <c r="A5" s="21" t="s">
        <v>354</v>
      </c>
      <c r="B5" s="24" t="s">
        <v>128</v>
      </c>
      <c r="C5" s="38">
        <v>54.16</v>
      </c>
      <c r="D5" s="18" t="s">
        <v>129</v>
      </c>
      <c r="E5" s="18">
        <v>120.53</v>
      </c>
      <c r="F5" s="62">
        <f>E5*C5</f>
        <v>6527.9047999999993</v>
      </c>
    </row>
    <row r="6" spans="1:7" ht="89.25">
      <c r="A6" s="21" t="s">
        <v>355</v>
      </c>
      <c r="B6" s="63" t="s">
        <v>295</v>
      </c>
      <c r="C6" s="38">
        <v>4.8</v>
      </c>
      <c r="D6" s="18" t="s">
        <v>29</v>
      </c>
      <c r="E6" s="18">
        <v>223.35</v>
      </c>
      <c r="F6" s="62">
        <f t="shared" ref="F6:F16" si="0">E6*C6</f>
        <v>1072.08</v>
      </c>
    </row>
    <row r="7" spans="1:7" ht="63.75">
      <c r="A7" s="21" t="s">
        <v>104</v>
      </c>
      <c r="B7" s="24" t="s">
        <v>130</v>
      </c>
      <c r="C7" s="38">
        <v>8</v>
      </c>
      <c r="D7" s="18" t="s">
        <v>29</v>
      </c>
      <c r="E7" s="18">
        <v>1149.1199999999999</v>
      </c>
      <c r="F7" s="62">
        <f t="shared" si="0"/>
        <v>9192.9599999999991</v>
      </c>
    </row>
    <row r="8" spans="1:7" ht="102">
      <c r="A8" s="21" t="s">
        <v>105</v>
      </c>
      <c r="B8" s="24" t="s">
        <v>18</v>
      </c>
      <c r="C8" s="38">
        <v>21.03</v>
      </c>
      <c r="D8" s="18" t="s">
        <v>29</v>
      </c>
      <c r="E8" s="18">
        <v>5829</v>
      </c>
      <c r="F8" s="62">
        <f t="shared" si="0"/>
        <v>122583.87000000001</v>
      </c>
    </row>
    <row r="9" spans="1:7" ht="102">
      <c r="A9" s="21" t="s">
        <v>356</v>
      </c>
      <c r="B9" s="24" t="s">
        <v>298</v>
      </c>
      <c r="C9" s="38">
        <v>9.56</v>
      </c>
      <c r="D9" s="18" t="s">
        <v>129</v>
      </c>
      <c r="E9" s="18">
        <v>5489.86</v>
      </c>
      <c r="F9" s="62">
        <f t="shared" si="0"/>
        <v>52483.061600000001</v>
      </c>
    </row>
    <row r="10" spans="1:7" ht="89.25">
      <c r="A10" s="21" t="s">
        <v>357</v>
      </c>
      <c r="B10" s="24" t="s">
        <v>24</v>
      </c>
      <c r="C10" s="38">
        <v>2.97</v>
      </c>
      <c r="D10" s="18" t="s">
        <v>113</v>
      </c>
      <c r="E10" s="18">
        <v>65841.84</v>
      </c>
      <c r="F10" s="62">
        <f t="shared" si="0"/>
        <v>195550.2648</v>
      </c>
    </row>
    <row r="11" spans="1:7" ht="18.75">
      <c r="A11" s="21">
        <v>8</v>
      </c>
      <c r="B11" s="22" t="s">
        <v>61</v>
      </c>
      <c r="C11" s="38"/>
      <c r="D11" s="18"/>
      <c r="E11" s="18"/>
      <c r="F11" s="62">
        <f t="shared" si="0"/>
        <v>0</v>
      </c>
    </row>
    <row r="12" spans="1:7" ht="15.75">
      <c r="A12" s="21" t="s">
        <v>358</v>
      </c>
      <c r="B12" s="24" t="s">
        <v>359</v>
      </c>
      <c r="C12" s="38">
        <v>13.14</v>
      </c>
      <c r="D12" s="18" t="s">
        <v>29</v>
      </c>
      <c r="E12" s="18">
        <v>880.61</v>
      </c>
      <c r="F12" s="62">
        <f t="shared" si="0"/>
        <v>11571.215400000001</v>
      </c>
    </row>
    <row r="13" spans="1:7" ht="15.75">
      <c r="A13" s="21" t="s">
        <v>360</v>
      </c>
      <c r="B13" s="24" t="s">
        <v>361</v>
      </c>
      <c r="C13" s="38">
        <v>4.8</v>
      </c>
      <c r="D13" s="18" t="s">
        <v>29</v>
      </c>
      <c r="E13" s="18">
        <v>450.47</v>
      </c>
      <c r="F13" s="62">
        <f t="shared" si="0"/>
        <v>2162.2559999999999</v>
      </c>
    </row>
    <row r="14" spans="1:7" ht="15.75">
      <c r="A14" s="21" t="s">
        <v>362</v>
      </c>
      <c r="B14" s="24" t="s">
        <v>363</v>
      </c>
      <c r="C14" s="38">
        <v>8</v>
      </c>
      <c r="D14" s="18" t="s">
        <v>29</v>
      </c>
      <c r="E14" s="18">
        <v>831.81</v>
      </c>
      <c r="F14" s="62">
        <f t="shared" si="0"/>
        <v>6654.48</v>
      </c>
    </row>
    <row r="15" spans="1:7" ht="15.75">
      <c r="A15" s="21" t="s">
        <v>364</v>
      </c>
      <c r="B15" s="24" t="s">
        <v>365</v>
      </c>
      <c r="C15" s="38">
        <v>26.28</v>
      </c>
      <c r="D15" s="18" t="s">
        <v>29</v>
      </c>
      <c r="E15" s="18">
        <v>513.67999999999995</v>
      </c>
      <c r="F15" s="62">
        <f t="shared" si="0"/>
        <v>13499.510399999999</v>
      </c>
    </row>
    <row r="16" spans="1:7" ht="15.75">
      <c r="A16" s="21" t="s">
        <v>366</v>
      </c>
      <c r="B16" s="24" t="s">
        <v>184</v>
      </c>
      <c r="C16" s="38">
        <v>54.16</v>
      </c>
      <c r="D16" s="18" t="s">
        <v>29</v>
      </c>
      <c r="E16" s="18">
        <v>177.16</v>
      </c>
      <c r="F16" s="62">
        <f t="shared" si="0"/>
        <v>9594.9856</v>
      </c>
    </row>
    <row r="17" spans="1:6">
      <c r="A17" s="21"/>
      <c r="B17" s="24"/>
      <c r="C17" s="135" t="s">
        <v>367</v>
      </c>
      <c r="D17" s="136"/>
      <c r="E17" s="137"/>
      <c r="F17" s="62">
        <f>SUM(F5:F16)</f>
        <v>430892.58860000002</v>
      </c>
    </row>
    <row r="18" spans="1:6" ht="21" customHeight="1">
      <c r="A18" s="85"/>
      <c r="B18" s="86"/>
      <c r="C18" s="86"/>
      <c r="D18" s="86"/>
      <c r="E18" s="86"/>
      <c r="F18" s="87"/>
    </row>
    <row r="19" spans="1:6" ht="43.5" customHeight="1">
      <c r="B19" s="101" t="s">
        <v>342</v>
      </c>
      <c r="C19" s="101"/>
      <c r="D19" s="101"/>
      <c r="E19" s="101"/>
      <c r="F19" s="101"/>
    </row>
  </sheetData>
  <mergeCells count="5">
    <mergeCell ref="A1:F1"/>
    <mergeCell ref="A2:F2"/>
    <mergeCell ref="A3:F3"/>
    <mergeCell ref="C17:E17"/>
    <mergeCell ref="B19:F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sheetPr codeName="Sheet32"/>
  <dimension ref="A1:I28"/>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8.7109375" style="1" customWidth="1"/>
    <col min="5" max="5" width="18.42578125" style="1" customWidth="1"/>
    <col min="6" max="6" width="20.5703125" style="1" bestFit="1" customWidth="1"/>
    <col min="7" max="16384" width="9.140625" style="1"/>
  </cols>
  <sheetData>
    <row r="1" spans="1:9" ht="18.75">
      <c r="A1" s="97" t="s">
        <v>0</v>
      </c>
      <c r="B1" s="97"/>
      <c r="C1" s="97"/>
      <c r="D1" s="97"/>
      <c r="E1" s="97"/>
      <c r="F1" s="97"/>
    </row>
    <row r="2" spans="1:9" ht="18.75">
      <c r="A2" s="97" t="s">
        <v>1</v>
      </c>
      <c r="B2" s="97"/>
      <c r="C2" s="97"/>
      <c r="D2" s="97"/>
      <c r="E2" s="97"/>
      <c r="F2" s="97"/>
    </row>
    <row r="3" spans="1:9" ht="39" customHeight="1">
      <c r="A3" s="120" t="s">
        <v>179</v>
      </c>
      <c r="B3" s="121"/>
      <c r="C3" s="121"/>
      <c r="D3" s="121"/>
      <c r="E3" s="121"/>
      <c r="F3" s="122"/>
    </row>
    <row r="4" spans="1:9">
      <c r="A4" s="2" t="s">
        <v>2</v>
      </c>
      <c r="B4" s="2" t="s">
        <v>3</v>
      </c>
      <c r="C4" s="2" t="s">
        <v>4</v>
      </c>
      <c r="D4" s="2" t="s">
        <v>5</v>
      </c>
      <c r="E4" s="2" t="s">
        <v>6</v>
      </c>
      <c r="F4" s="2" t="s">
        <v>7</v>
      </c>
    </row>
    <row r="5" spans="1:9" ht="31.5">
      <c r="A5" s="3">
        <v>1</v>
      </c>
      <c r="B5" s="3" t="s">
        <v>8</v>
      </c>
      <c r="C5" s="3">
        <v>2</v>
      </c>
      <c r="D5" s="3" t="s">
        <v>9</v>
      </c>
      <c r="E5" s="3">
        <v>261.12</v>
      </c>
      <c r="F5" s="4">
        <f>C5*E5</f>
        <v>522.24</v>
      </c>
    </row>
    <row r="6" spans="1:9" ht="189">
      <c r="A6" s="3" t="s">
        <v>171</v>
      </c>
      <c r="B6" s="3" t="s">
        <v>11</v>
      </c>
      <c r="C6" s="5">
        <v>94.050989999999999</v>
      </c>
      <c r="D6" s="6" t="s">
        <v>12</v>
      </c>
      <c r="E6" s="6">
        <v>120.53</v>
      </c>
      <c r="F6" s="5">
        <f>ROUND(C6*E6,0)</f>
        <v>11336</v>
      </c>
    </row>
    <row r="7" spans="1:9" ht="126">
      <c r="A7" s="3" t="s">
        <v>172</v>
      </c>
      <c r="B7" s="3" t="s">
        <v>14</v>
      </c>
      <c r="C7" s="5">
        <v>28.328610000000001</v>
      </c>
      <c r="D7" s="6" t="s">
        <v>12</v>
      </c>
      <c r="E7" s="6">
        <v>223.35</v>
      </c>
      <c r="F7" s="5">
        <f>ROUND(C7*E7,0)</f>
        <v>6327</v>
      </c>
    </row>
    <row r="8" spans="1:9" ht="110.25">
      <c r="A8" s="3" t="s">
        <v>173</v>
      </c>
      <c r="B8" s="3" t="s">
        <v>16</v>
      </c>
      <c r="C8" s="5">
        <v>47.59207</v>
      </c>
      <c r="D8" s="6" t="s">
        <v>12</v>
      </c>
      <c r="E8" s="3">
        <v>1149.1199999999999</v>
      </c>
      <c r="F8" s="4">
        <f>ROUND(C8*E8,0)</f>
        <v>54689</v>
      </c>
      <c r="I8" s="13"/>
    </row>
    <row r="9" spans="1:9" ht="141.75">
      <c r="A9" s="3" t="s">
        <v>174</v>
      </c>
      <c r="B9" s="3" t="s">
        <v>168</v>
      </c>
      <c r="C9" s="43">
        <v>56.657220000000002</v>
      </c>
      <c r="D9" s="3" t="s">
        <v>12</v>
      </c>
      <c r="E9" s="4">
        <v>5829</v>
      </c>
      <c r="F9" s="4">
        <f>C9*E9</f>
        <v>330254.93538000004</v>
      </c>
    </row>
    <row r="10" spans="1:9" ht="15.75">
      <c r="A10" s="3">
        <v>6</v>
      </c>
      <c r="B10" s="3" t="s">
        <v>26</v>
      </c>
      <c r="C10" s="7"/>
      <c r="D10" s="7"/>
      <c r="E10" s="3"/>
      <c r="F10" s="5"/>
    </row>
    <row r="11" spans="1:9" ht="21" customHeight="1">
      <c r="A11" s="8" t="s">
        <v>27</v>
      </c>
      <c r="B11" s="4" t="s">
        <v>180</v>
      </c>
      <c r="C11" s="4">
        <v>28.33</v>
      </c>
      <c r="D11" s="6" t="s">
        <v>12</v>
      </c>
      <c r="E11" s="4">
        <v>418.87</v>
      </c>
      <c r="F11" s="5">
        <f>C11*E11</f>
        <v>11866.587099999999</v>
      </c>
    </row>
    <row r="12" spans="1:9" ht="21" customHeight="1">
      <c r="A12" s="3" t="s">
        <v>30</v>
      </c>
      <c r="B12" s="4" t="s">
        <v>181</v>
      </c>
      <c r="C12" s="4">
        <v>24.31</v>
      </c>
      <c r="D12" s="6" t="s">
        <v>12</v>
      </c>
      <c r="E12" s="4">
        <v>907.81</v>
      </c>
      <c r="F12" s="5">
        <f>C12*E12</f>
        <v>22068.861099999998</v>
      </c>
    </row>
    <row r="13" spans="1:9" ht="21" customHeight="1">
      <c r="A13" s="3" t="s">
        <v>32</v>
      </c>
      <c r="B13" s="4" t="s">
        <v>182</v>
      </c>
      <c r="C13" s="4">
        <v>47.59</v>
      </c>
      <c r="D13" s="6" t="s">
        <v>12</v>
      </c>
      <c r="E13" s="4">
        <v>863.23</v>
      </c>
      <c r="F13" s="5">
        <f>C13*E13</f>
        <v>41081.115700000002</v>
      </c>
    </row>
    <row r="14" spans="1:9" ht="21" customHeight="1">
      <c r="A14" s="3" t="s">
        <v>34</v>
      </c>
      <c r="B14" s="4" t="s">
        <v>183</v>
      </c>
      <c r="C14" s="4">
        <v>72.92</v>
      </c>
      <c r="D14" s="6" t="s">
        <v>12</v>
      </c>
      <c r="E14" s="4">
        <v>541.66999999999996</v>
      </c>
      <c r="F14" s="5">
        <f>C14*E14</f>
        <v>39498.576399999998</v>
      </c>
    </row>
    <row r="15" spans="1:9" ht="21" customHeight="1">
      <c r="A15" s="3" t="s">
        <v>36</v>
      </c>
      <c r="B15" s="4" t="s">
        <v>184</v>
      </c>
      <c r="C15" s="4">
        <v>94.05</v>
      </c>
      <c r="D15" s="6" t="s">
        <v>12</v>
      </c>
      <c r="E15" s="4">
        <v>177.16</v>
      </c>
      <c r="F15" s="5">
        <f>C15*E15</f>
        <v>16661.897999999997</v>
      </c>
    </row>
    <row r="16" spans="1:9" ht="15.75">
      <c r="A16" s="3"/>
      <c r="B16" s="3"/>
      <c r="C16" s="3"/>
      <c r="D16" s="3"/>
      <c r="E16" s="3" t="s">
        <v>38</v>
      </c>
      <c r="F16" s="9">
        <f>SUM(F5:F15)</f>
        <v>534306.21368000004</v>
      </c>
    </row>
    <row r="17" spans="1:7" ht="15.75">
      <c r="A17" s="10"/>
      <c r="B17" s="10"/>
      <c r="C17" s="10"/>
      <c r="D17" s="10"/>
      <c r="E17" s="10"/>
      <c r="F17" s="11"/>
    </row>
    <row r="18" spans="1:7">
      <c r="A18" s="12"/>
      <c r="B18" s="12"/>
      <c r="C18" s="12"/>
      <c r="D18" s="12"/>
      <c r="E18" s="12"/>
      <c r="F18" s="12"/>
    </row>
    <row r="19" spans="1:7">
      <c r="A19" s="12"/>
      <c r="B19" s="101" t="s">
        <v>152</v>
      </c>
      <c r="C19" s="101"/>
      <c r="D19" s="101"/>
      <c r="E19" s="101"/>
      <c r="F19" s="101"/>
      <c r="G19" s="13"/>
    </row>
    <row r="25" spans="1:7">
      <c r="F25" s="44"/>
    </row>
    <row r="28" spans="1:7">
      <c r="F28" s="44"/>
    </row>
  </sheetData>
  <mergeCells count="4">
    <mergeCell ref="A1:F1"/>
    <mergeCell ref="A2:F2"/>
    <mergeCell ref="A3:F3"/>
    <mergeCell ref="B19:F19"/>
  </mergeCells>
  <pageMargins left="0.7" right="0.7" top="0.75" bottom="0.75" header="0.3" footer="0.3"/>
</worksheet>
</file>

<file path=xl/worksheets/sheet33.xml><?xml version="1.0" encoding="utf-8"?>
<worksheet xmlns="http://schemas.openxmlformats.org/spreadsheetml/2006/main" xmlns:r="http://schemas.openxmlformats.org/officeDocument/2006/relationships">
  <sheetPr codeName="Sheet33"/>
  <dimension ref="A1:G13"/>
  <sheetViews>
    <sheetView topLeftCell="A7"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97" t="s">
        <v>0</v>
      </c>
      <c r="B1" s="97"/>
      <c r="C1" s="97"/>
      <c r="D1" s="97"/>
      <c r="E1" s="97"/>
      <c r="F1" s="97"/>
    </row>
    <row r="2" spans="1:7" ht="18.75">
      <c r="A2" s="97" t="s">
        <v>1</v>
      </c>
      <c r="B2" s="97"/>
      <c r="C2" s="97"/>
      <c r="D2" s="97"/>
      <c r="E2" s="97"/>
      <c r="F2" s="97"/>
    </row>
    <row r="3" spans="1:7" ht="44.25" customHeight="1">
      <c r="A3" s="98" t="s">
        <v>387</v>
      </c>
      <c r="B3" s="99"/>
      <c r="C3" s="99"/>
      <c r="D3" s="99"/>
      <c r="E3" s="99"/>
      <c r="F3" s="100"/>
    </row>
    <row r="4" spans="1:7">
      <c r="A4" s="2" t="s">
        <v>2</v>
      </c>
      <c r="B4" s="2" t="s">
        <v>3</v>
      </c>
      <c r="C4" s="2" t="s">
        <v>4</v>
      </c>
      <c r="D4" s="2" t="s">
        <v>5</v>
      </c>
      <c r="E4" s="2" t="s">
        <v>6</v>
      </c>
      <c r="F4" s="2" t="s">
        <v>7</v>
      </c>
    </row>
    <row r="5" spans="1:7" ht="41.25" customHeight="1">
      <c r="A5" s="3">
        <v>1</v>
      </c>
      <c r="B5" s="3" t="s">
        <v>8</v>
      </c>
      <c r="C5" s="3">
        <v>4</v>
      </c>
      <c r="D5" s="3" t="s">
        <v>9</v>
      </c>
      <c r="E5" s="3">
        <v>261.12</v>
      </c>
      <c r="F5" s="4">
        <f>C5*E5</f>
        <v>1044.48</v>
      </c>
    </row>
    <row r="6" spans="1:7" ht="173.25">
      <c r="A6" s="3" t="s">
        <v>185</v>
      </c>
      <c r="B6" s="3" t="s">
        <v>18</v>
      </c>
      <c r="C6" s="4">
        <v>42.49</v>
      </c>
      <c r="D6" s="3" t="s">
        <v>12</v>
      </c>
      <c r="E6" s="4">
        <v>5829</v>
      </c>
      <c r="F6" s="4">
        <f>C6*E6</f>
        <v>247674.21000000002</v>
      </c>
    </row>
    <row r="7" spans="1:7" ht="15.75">
      <c r="A7" s="3">
        <v>3</v>
      </c>
      <c r="B7" s="3" t="s">
        <v>26</v>
      </c>
      <c r="C7" s="7"/>
      <c r="D7" s="7"/>
      <c r="E7" s="3"/>
      <c r="F7" s="5"/>
    </row>
    <row r="8" spans="1:7" ht="15.75">
      <c r="A8" s="8" t="s">
        <v>27</v>
      </c>
      <c r="B8" s="3" t="s">
        <v>186</v>
      </c>
      <c r="C8" s="4">
        <v>18.23</v>
      </c>
      <c r="D8" s="3" t="s">
        <v>12</v>
      </c>
      <c r="E8" s="3">
        <v>907.31</v>
      </c>
      <c r="F8" s="5">
        <f>C8*E8</f>
        <v>16540.261299999998</v>
      </c>
    </row>
    <row r="9" spans="1:7" ht="15.75">
      <c r="A9" s="3" t="s">
        <v>30</v>
      </c>
      <c r="B9" s="3" t="s">
        <v>187</v>
      </c>
      <c r="C9" s="4">
        <v>54.68</v>
      </c>
      <c r="D9" s="3" t="s">
        <v>12</v>
      </c>
      <c r="E9" s="3">
        <v>541.66999999999996</v>
      </c>
      <c r="F9" s="5">
        <f t="shared" ref="F9" si="0">C9*E9</f>
        <v>29618.515599999999</v>
      </c>
    </row>
    <row r="10" spans="1:7" ht="15.75">
      <c r="A10" s="3"/>
      <c r="B10" s="3"/>
      <c r="C10" s="3"/>
      <c r="D10" s="3"/>
      <c r="E10" s="3" t="s">
        <v>38</v>
      </c>
      <c r="F10" s="9">
        <f>SUM(F5:F9)</f>
        <v>294877.4669</v>
      </c>
    </row>
    <row r="11" spans="1:7" ht="15.75">
      <c r="A11" s="10"/>
      <c r="B11" s="10"/>
      <c r="C11" s="10"/>
      <c r="D11" s="10"/>
      <c r="E11" s="10"/>
      <c r="F11" s="11"/>
    </row>
    <row r="12" spans="1:7" ht="21" customHeight="1">
      <c r="A12" s="12"/>
      <c r="B12" s="12"/>
      <c r="C12" s="12"/>
      <c r="D12" s="12"/>
      <c r="E12" s="12"/>
      <c r="F12" s="12"/>
    </row>
    <row r="13" spans="1:7" ht="50.25" customHeight="1">
      <c r="A13" s="12"/>
      <c r="B13" s="101" t="s">
        <v>188</v>
      </c>
      <c r="C13" s="101"/>
      <c r="D13" s="101"/>
      <c r="E13" s="101"/>
      <c r="F13" s="101"/>
      <c r="G13" s="13"/>
    </row>
  </sheetData>
  <mergeCells count="4">
    <mergeCell ref="A1:F1"/>
    <mergeCell ref="A2:F2"/>
    <mergeCell ref="A3:F3"/>
    <mergeCell ref="B13:F13"/>
  </mergeCells>
  <pageMargins left="0.7" right="0.7" top="0.75" bottom="0.75" header="0.3" footer="0.3"/>
</worksheet>
</file>

<file path=xl/worksheets/sheet34.xml><?xml version="1.0" encoding="utf-8"?>
<worksheet xmlns="http://schemas.openxmlformats.org/spreadsheetml/2006/main" xmlns:r="http://schemas.openxmlformats.org/officeDocument/2006/relationships">
  <sheetPr codeName="Sheet34"/>
  <dimension ref="A1:G22"/>
  <sheetViews>
    <sheetView topLeftCell="A4" workbookViewId="0">
      <selection activeCell="F10" sqref="F10"/>
    </sheetView>
  </sheetViews>
  <sheetFormatPr defaultRowHeight="15"/>
  <cols>
    <col min="1" max="1" width="10.5703125" style="1" bestFit="1" customWidth="1"/>
    <col min="2" max="2" width="52.7109375" style="1" customWidth="1"/>
    <col min="3" max="3" width="14.5703125" style="1" customWidth="1"/>
    <col min="4" max="4" width="8.7109375" style="1" customWidth="1"/>
    <col min="5" max="5" width="18.42578125" style="1" customWidth="1"/>
    <col min="6" max="6" width="20.5703125" style="1" bestFit="1" customWidth="1"/>
    <col min="7" max="16384" width="9.140625" style="1"/>
  </cols>
  <sheetData>
    <row r="1" spans="1:7" ht="18.75">
      <c r="A1" s="97" t="s">
        <v>0</v>
      </c>
      <c r="B1" s="97"/>
      <c r="C1" s="97"/>
      <c r="D1" s="97"/>
      <c r="E1" s="97"/>
      <c r="F1" s="97"/>
    </row>
    <row r="2" spans="1:7" ht="18.75">
      <c r="A2" s="97" t="s">
        <v>1</v>
      </c>
      <c r="B2" s="97"/>
      <c r="C2" s="97"/>
      <c r="D2" s="97"/>
      <c r="E2" s="97"/>
      <c r="F2" s="97"/>
    </row>
    <row r="3" spans="1:7" ht="39" customHeight="1">
      <c r="A3" s="120" t="s">
        <v>251</v>
      </c>
      <c r="B3" s="121"/>
      <c r="C3" s="121"/>
      <c r="D3" s="121"/>
      <c r="E3" s="121"/>
      <c r="F3" s="122"/>
    </row>
    <row r="4" spans="1:7">
      <c r="A4" s="2" t="s">
        <v>2</v>
      </c>
      <c r="B4" s="2" t="s">
        <v>3</v>
      </c>
      <c r="C4" s="2" t="s">
        <v>4</v>
      </c>
      <c r="D4" s="2" t="s">
        <v>5</v>
      </c>
      <c r="E4" s="2" t="s">
        <v>6</v>
      </c>
      <c r="F4" s="2" t="s">
        <v>7</v>
      </c>
    </row>
    <row r="5" spans="1:7" ht="31.5">
      <c r="A5" s="3">
        <v>1</v>
      </c>
      <c r="B5" s="3" t="s">
        <v>8</v>
      </c>
      <c r="C5" s="3">
        <v>4</v>
      </c>
      <c r="D5" s="3" t="s">
        <v>9</v>
      </c>
      <c r="E5" s="3">
        <v>261.12</v>
      </c>
      <c r="F5" s="4">
        <f>C5*E5</f>
        <v>1044.48</v>
      </c>
    </row>
    <row r="6" spans="1:7" ht="141.75">
      <c r="A6" s="3" t="s">
        <v>224</v>
      </c>
      <c r="B6" s="3" t="s">
        <v>168</v>
      </c>
      <c r="C6" s="43">
        <v>35.409999999999997</v>
      </c>
      <c r="D6" s="3" t="s">
        <v>12</v>
      </c>
      <c r="E6" s="4">
        <v>5829</v>
      </c>
      <c r="F6" s="4">
        <f>C6*E6</f>
        <v>206404.88999999998</v>
      </c>
    </row>
    <row r="7" spans="1:7" ht="15.75">
      <c r="A7" s="3">
        <v>6</v>
      </c>
      <c r="B7" s="3" t="s">
        <v>26</v>
      </c>
      <c r="C7" s="7"/>
      <c r="D7" s="7"/>
      <c r="E7" s="3"/>
      <c r="F7" s="5"/>
    </row>
    <row r="8" spans="1:7" ht="21" customHeight="1">
      <c r="A8" s="3" t="s">
        <v>27</v>
      </c>
      <c r="B8" s="4" t="s">
        <v>181</v>
      </c>
      <c r="C8" s="4">
        <v>15.19</v>
      </c>
      <c r="D8" s="6" t="s">
        <v>12</v>
      </c>
      <c r="E8" s="4">
        <v>907.81</v>
      </c>
      <c r="F8" s="5">
        <f>C8*E8</f>
        <v>13789.633899999999</v>
      </c>
    </row>
    <row r="9" spans="1:7" ht="21" customHeight="1">
      <c r="A9" s="3" t="s">
        <v>30</v>
      </c>
      <c r="B9" s="4" t="s">
        <v>183</v>
      </c>
      <c r="C9" s="4">
        <v>45.57</v>
      </c>
      <c r="D9" s="6" t="s">
        <v>12</v>
      </c>
      <c r="E9" s="4">
        <v>541.66999999999996</v>
      </c>
      <c r="F9" s="5">
        <f>C9*E9</f>
        <v>24683.901899999997</v>
      </c>
    </row>
    <row r="10" spans="1:7" ht="15.75">
      <c r="A10" s="3"/>
      <c r="B10" s="3"/>
      <c r="C10" s="3"/>
      <c r="D10" s="3"/>
      <c r="E10" s="3" t="s">
        <v>38</v>
      </c>
      <c r="F10" s="9">
        <f>SUM(F5:F9)</f>
        <v>245922.90579999998</v>
      </c>
    </row>
    <row r="11" spans="1:7" ht="15.75">
      <c r="A11" s="10"/>
      <c r="B11" s="10"/>
      <c r="C11" s="10"/>
      <c r="D11" s="10"/>
      <c r="E11" s="10"/>
      <c r="F11" s="11"/>
    </row>
    <row r="12" spans="1:7">
      <c r="A12" s="12"/>
      <c r="B12" s="12"/>
      <c r="C12" s="12"/>
      <c r="D12" s="12"/>
      <c r="E12" s="12"/>
      <c r="F12" s="12"/>
    </row>
    <row r="13" spans="1:7">
      <c r="A13" s="12"/>
      <c r="B13" s="101" t="s">
        <v>152</v>
      </c>
      <c r="C13" s="101"/>
      <c r="D13" s="101"/>
      <c r="E13" s="101"/>
      <c r="F13" s="101"/>
      <c r="G13" s="13"/>
    </row>
    <row r="19" spans="6:6">
      <c r="F19" s="44"/>
    </row>
    <row r="22" spans="6:6">
      <c r="F22" s="44"/>
    </row>
  </sheetData>
  <mergeCells count="4">
    <mergeCell ref="A1:F1"/>
    <mergeCell ref="A2:F2"/>
    <mergeCell ref="A3:F3"/>
    <mergeCell ref="B13:F13"/>
  </mergeCells>
  <pageMargins left="0.7" right="0.7" top="0.75" bottom="0.75" header="0.3" footer="0.3"/>
</worksheet>
</file>

<file path=xl/worksheets/sheet35.xml><?xml version="1.0" encoding="utf-8"?>
<worksheet xmlns="http://schemas.openxmlformats.org/spreadsheetml/2006/main" xmlns:r="http://schemas.openxmlformats.org/officeDocument/2006/relationships">
  <sheetPr codeName="Sheet35"/>
  <dimension ref="A1:I29"/>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8.7109375" style="1" customWidth="1"/>
    <col min="5" max="5" width="18.42578125" style="1" customWidth="1"/>
    <col min="6" max="6" width="20.5703125" style="1" bestFit="1" customWidth="1"/>
    <col min="7" max="16384" width="9.140625" style="1"/>
  </cols>
  <sheetData>
    <row r="1" spans="1:9" ht="18.75">
      <c r="A1" s="97" t="s">
        <v>0</v>
      </c>
      <c r="B1" s="97"/>
      <c r="C1" s="97"/>
      <c r="D1" s="97"/>
      <c r="E1" s="97"/>
      <c r="F1" s="97"/>
    </row>
    <row r="2" spans="1:9" ht="18.75">
      <c r="A2" s="97" t="s">
        <v>1</v>
      </c>
      <c r="B2" s="97"/>
      <c r="C2" s="97"/>
      <c r="D2" s="97"/>
      <c r="E2" s="97"/>
      <c r="F2" s="97"/>
    </row>
    <row r="3" spans="1:9" ht="27.75" customHeight="1">
      <c r="A3" s="120" t="s">
        <v>248</v>
      </c>
      <c r="B3" s="121"/>
      <c r="C3" s="121"/>
      <c r="D3" s="121"/>
      <c r="E3" s="121"/>
      <c r="F3" s="122"/>
    </row>
    <row r="4" spans="1:9">
      <c r="A4" s="2" t="s">
        <v>2</v>
      </c>
      <c r="B4" s="2" t="s">
        <v>3</v>
      </c>
      <c r="C4" s="2" t="s">
        <v>4</v>
      </c>
      <c r="D4" s="2" t="s">
        <v>5</v>
      </c>
      <c r="E4" s="2" t="s">
        <v>6</v>
      </c>
      <c r="F4" s="2" t="s">
        <v>7</v>
      </c>
    </row>
    <row r="5" spans="1:9" ht="31.5">
      <c r="A5" s="3">
        <v>1</v>
      </c>
      <c r="B5" s="3" t="s">
        <v>8</v>
      </c>
      <c r="C5" s="3">
        <v>2</v>
      </c>
      <c r="D5" s="3" t="s">
        <v>9</v>
      </c>
      <c r="E5" s="3">
        <v>261.12</v>
      </c>
      <c r="F5" s="4">
        <f>C5*E5</f>
        <v>522.24</v>
      </c>
    </row>
    <row r="6" spans="1:9" ht="47.25">
      <c r="A6" s="3" t="s">
        <v>249</v>
      </c>
      <c r="B6" s="3" t="s">
        <v>250</v>
      </c>
      <c r="C6" s="3">
        <v>1.44</v>
      </c>
      <c r="D6" s="3" t="s">
        <v>12</v>
      </c>
      <c r="E6" s="3">
        <v>688.52</v>
      </c>
      <c r="F6" s="4">
        <f>C6*E6</f>
        <v>991.46879999999999</v>
      </c>
    </row>
    <row r="7" spans="1:9" ht="189">
      <c r="A7" s="3" t="s">
        <v>171</v>
      </c>
      <c r="B7" s="3" t="s">
        <v>11</v>
      </c>
      <c r="C7" s="5">
        <v>19.82</v>
      </c>
      <c r="D7" s="6" t="s">
        <v>12</v>
      </c>
      <c r="E7" s="6">
        <v>120.53</v>
      </c>
      <c r="F7" s="5">
        <f>ROUND(C7*E7,0)</f>
        <v>2389</v>
      </c>
    </row>
    <row r="8" spans="1:9" ht="126">
      <c r="A8" s="3" t="s">
        <v>172</v>
      </c>
      <c r="B8" s="3" t="s">
        <v>14</v>
      </c>
      <c r="C8" s="5">
        <v>7.43</v>
      </c>
      <c r="D8" s="6" t="s">
        <v>12</v>
      </c>
      <c r="E8" s="6">
        <v>223.35</v>
      </c>
      <c r="F8" s="5">
        <f>ROUND(C8*E8,0)</f>
        <v>1659</v>
      </c>
    </row>
    <row r="9" spans="1:9" ht="110.25">
      <c r="A9" s="3" t="s">
        <v>173</v>
      </c>
      <c r="B9" s="3" t="s">
        <v>16</v>
      </c>
      <c r="C9" s="5">
        <v>12.39</v>
      </c>
      <c r="D9" s="6" t="s">
        <v>12</v>
      </c>
      <c r="E9" s="3">
        <v>1149.1199999999999</v>
      </c>
      <c r="F9" s="4">
        <f>ROUND(C9*E9,0)</f>
        <v>14238</v>
      </c>
      <c r="I9" s="13"/>
    </row>
    <row r="10" spans="1:9" ht="141.75">
      <c r="A10" s="3" t="s">
        <v>174</v>
      </c>
      <c r="B10" s="3" t="s">
        <v>168</v>
      </c>
      <c r="C10" s="43">
        <v>14.87</v>
      </c>
      <c r="D10" s="3" t="s">
        <v>12</v>
      </c>
      <c r="E10" s="4">
        <v>5829</v>
      </c>
      <c r="F10" s="4">
        <f>C10*E10</f>
        <v>86677.23</v>
      </c>
    </row>
    <row r="11" spans="1:9" ht="15.75">
      <c r="A11" s="3">
        <v>6</v>
      </c>
      <c r="B11" s="3" t="s">
        <v>26</v>
      </c>
      <c r="C11" s="7"/>
      <c r="D11" s="7"/>
      <c r="E11" s="3"/>
      <c r="F11" s="5"/>
    </row>
    <row r="12" spans="1:9" ht="21" customHeight="1">
      <c r="A12" s="8" t="s">
        <v>27</v>
      </c>
      <c r="B12" s="4" t="s">
        <v>180</v>
      </c>
      <c r="C12" s="4">
        <v>7.43</v>
      </c>
      <c r="D12" s="6" t="s">
        <v>12</v>
      </c>
      <c r="E12" s="4">
        <v>418.87</v>
      </c>
      <c r="F12" s="5">
        <f>C12*E12</f>
        <v>3112.2040999999999</v>
      </c>
    </row>
    <row r="13" spans="1:9" ht="21" customHeight="1">
      <c r="A13" s="3" t="s">
        <v>30</v>
      </c>
      <c r="B13" s="4" t="s">
        <v>181</v>
      </c>
      <c r="C13" s="4">
        <v>6.38</v>
      </c>
      <c r="D13" s="6" t="s">
        <v>12</v>
      </c>
      <c r="E13" s="4">
        <v>907.81</v>
      </c>
      <c r="F13" s="5">
        <f>C13*E13</f>
        <v>5791.8277999999991</v>
      </c>
    </row>
    <row r="14" spans="1:9" ht="21" customHeight="1">
      <c r="A14" s="3" t="s">
        <v>32</v>
      </c>
      <c r="B14" s="4" t="s">
        <v>182</v>
      </c>
      <c r="C14" s="4">
        <v>12.39</v>
      </c>
      <c r="D14" s="6" t="s">
        <v>12</v>
      </c>
      <c r="E14" s="4">
        <v>863.23</v>
      </c>
      <c r="F14" s="5">
        <f>C14*E14</f>
        <v>10695.4197</v>
      </c>
    </row>
    <row r="15" spans="1:9" ht="21" customHeight="1">
      <c r="A15" s="3" t="s">
        <v>34</v>
      </c>
      <c r="B15" s="4" t="s">
        <v>183</v>
      </c>
      <c r="C15" s="4">
        <v>19.14</v>
      </c>
      <c r="D15" s="6" t="s">
        <v>12</v>
      </c>
      <c r="E15" s="4">
        <v>541.66999999999996</v>
      </c>
      <c r="F15" s="5">
        <f>C15*E15</f>
        <v>10367.5638</v>
      </c>
    </row>
    <row r="16" spans="1:9" ht="21" customHeight="1">
      <c r="A16" s="3" t="s">
        <v>36</v>
      </c>
      <c r="B16" s="4" t="s">
        <v>184</v>
      </c>
      <c r="C16" s="4">
        <v>19.82</v>
      </c>
      <c r="D16" s="6" t="s">
        <v>12</v>
      </c>
      <c r="E16" s="4">
        <v>177.16</v>
      </c>
      <c r="F16" s="5">
        <f>C16*E16</f>
        <v>3511.3112000000001</v>
      </c>
    </row>
    <row r="17" spans="1:7" ht="15.75">
      <c r="A17" s="3"/>
      <c r="B17" s="3"/>
      <c r="C17" s="3"/>
      <c r="D17" s="3"/>
      <c r="E17" s="3" t="s">
        <v>38</v>
      </c>
      <c r="F17" s="9">
        <f>SUM(F5:F16)</f>
        <v>139955.2654</v>
      </c>
    </row>
    <row r="18" spans="1:7" ht="15.75">
      <c r="A18" s="10"/>
      <c r="B18" s="10"/>
      <c r="C18" s="10"/>
      <c r="D18" s="10"/>
      <c r="E18" s="10"/>
      <c r="F18" s="11"/>
    </row>
    <row r="19" spans="1:7">
      <c r="A19" s="12"/>
      <c r="B19" s="12"/>
      <c r="C19" s="12"/>
      <c r="D19" s="12"/>
      <c r="E19" s="12"/>
      <c r="F19" s="12"/>
    </row>
    <row r="20" spans="1:7">
      <c r="A20" s="12"/>
      <c r="B20" s="101" t="s">
        <v>152</v>
      </c>
      <c r="C20" s="101"/>
      <c r="D20" s="101"/>
      <c r="E20" s="101"/>
      <c r="F20" s="101"/>
      <c r="G20" s="13"/>
    </row>
    <row r="21" spans="1:7">
      <c r="B21" s="101"/>
      <c r="C21" s="101"/>
      <c r="D21" s="101"/>
      <c r="E21" s="101"/>
      <c r="F21" s="101"/>
    </row>
    <row r="22" spans="1:7">
      <c r="B22" s="101"/>
      <c r="C22" s="101"/>
      <c r="D22" s="101"/>
      <c r="E22" s="101"/>
      <c r="F22" s="101"/>
    </row>
    <row r="26" spans="1:7">
      <c r="F26" s="44"/>
    </row>
    <row r="29" spans="1:7">
      <c r="F29" s="44"/>
    </row>
  </sheetData>
  <mergeCells count="4">
    <mergeCell ref="A1:F1"/>
    <mergeCell ref="A2:F2"/>
    <mergeCell ref="A3:F3"/>
    <mergeCell ref="B20:F22"/>
  </mergeCells>
  <pageMargins left="0.7" right="0.7" top="0.75" bottom="0.75" header="0.3" footer="0.3"/>
</worksheet>
</file>

<file path=xl/worksheets/sheet36.xml><?xml version="1.0" encoding="utf-8"?>
<worksheet xmlns="http://schemas.openxmlformats.org/spreadsheetml/2006/main" xmlns:r="http://schemas.openxmlformats.org/officeDocument/2006/relationships">
  <sheetPr codeName="Sheet36"/>
  <dimension ref="A1:F22"/>
  <sheetViews>
    <sheetView workbookViewId="0">
      <selection activeCell="A3" sqref="A3:F3"/>
    </sheetView>
  </sheetViews>
  <sheetFormatPr defaultRowHeight="15"/>
  <cols>
    <col min="1" max="1" width="10.5703125" style="1" bestFit="1" customWidth="1"/>
    <col min="2" max="2" width="56.855468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48.75" customHeight="1">
      <c r="A3" s="98" t="s">
        <v>397</v>
      </c>
      <c r="B3" s="99"/>
      <c r="C3" s="99"/>
      <c r="D3" s="99"/>
      <c r="E3" s="99"/>
      <c r="F3" s="100"/>
    </row>
    <row r="4" spans="1:6">
      <c r="A4" s="2" t="s">
        <v>2</v>
      </c>
      <c r="B4" s="2" t="s">
        <v>3</v>
      </c>
      <c r="C4" s="2" t="s">
        <v>4</v>
      </c>
      <c r="D4" s="2" t="s">
        <v>5</v>
      </c>
      <c r="E4" s="2" t="s">
        <v>6</v>
      </c>
      <c r="F4" s="2" t="s">
        <v>7</v>
      </c>
    </row>
    <row r="5" spans="1:6" s="12" customFormat="1" ht="31.5">
      <c r="A5" s="3">
        <v>1</v>
      </c>
      <c r="B5" s="3" t="s">
        <v>8</v>
      </c>
      <c r="C5" s="3">
        <v>5</v>
      </c>
      <c r="D5" s="3" t="s">
        <v>9</v>
      </c>
      <c r="E5" s="159">
        <v>261.12</v>
      </c>
      <c r="F5" s="92">
        <f>C5*E5</f>
        <v>1305.5999999999999</v>
      </c>
    </row>
    <row r="6" spans="1:6" ht="173.25">
      <c r="A6" s="3" t="s">
        <v>398</v>
      </c>
      <c r="B6" s="3" t="s">
        <v>11</v>
      </c>
      <c r="C6" s="5">
        <v>25.49</v>
      </c>
      <c r="D6" s="6" t="s">
        <v>12</v>
      </c>
      <c r="E6" s="160">
        <v>120.53</v>
      </c>
      <c r="F6" s="92">
        <f t="shared" ref="F6:F15" si="0">C6*E6</f>
        <v>3072.3096999999998</v>
      </c>
    </row>
    <row r="7" spans="1:6" ht="110.25">
      <c r="A7" s="3" t="s">
        <v>13</v>
      </c>
      <c r="B7" s="3" t="s">
        <v>14</v>
      </c>
      <c r="C7" s="5">
        <v>8.5</v>
      </c>
      <c r="D7" s="6" t="s">
        <v>12</v>
      </c>
      <c r="E7" s="160">
        <v>223.35</v>
      </c>
      <c r="F7" s="92">
        <f t="shared" si="0"/>
        <v>1898.4749999999999</v>
      </c>
    </row>
    <row r="8" spans="1:6" ht="94.5">
      <c r="A8" s="3" t="s">
        <v>399</v>
      </c>
      <c r="B8" s="3" t="s">
        <v>16</v>
      </c>
      <c r="C8" s="5">
        <v>14.28</v>
      </c>
      <c r="D8" s="6" t="s">
        <v>12</v>
      </c>
      <c r="E8" s="159">
        <v>1149.1199999999999</v>
      </c>
      <c r="F8" s="92">
        <f t="shared" si="0"/>
        <v>16409.433599999997</v>
      </c>
    </row>
    <row r="9" spans="1:6" s="12" customFormat="1" ht="89.25">
      <c r="A9" s="2" t="s">
        <v>216</v>
      </c>
      <c r="B9" s="2" t="s">
        <v>168</v>
      </c>
      <c r="C9" s="92">
        <v>16.989999999999998</v>
      </c>
      <c r="D9" s="2" t="s">
        <v>12</v>
      </c>
      <c r="E9" s="161">
        <v>5829</v>
      </c>
      <c r="F9" s="92">
        <f t="shared" si="0"/>
        <v>99034.709999999992</v>
      </c>
    </row>
    <row r="10" spans="1:6" ht="15.75">
      <c r="A10" s="3">
        <v>6</v>
      </c>
      <c r="B10" s="3" t="s">
        <v>26</v>
      </c>
      <c r="C10" s="7"/>
      <c r="D10" s="7"/>
      <c r="E10" s="159"/>
      <c r="F10" s="92">
        <f t="shared" si="0"/>
        <v>0</v>
      </c>
    </row>
    <row r="11" spans="1:6" ht="15.75">
      <c r="A11" s="8" t="s">
        <v>27</v>
      </c>
      <c r="B11" s="3" t="s">
        <v>196</v>
      </c>
      <c r="C11" s="4">
        <v>7.29</v>
      </c>
      <c r="D11" s="3" t="s">
        <v>12</v>
      </c>
      <c r="E11" s="159">
        <v>907.31</v>
      </c>
      <c r="F11" s="92">
        <f t="shared" si="0"/>
        <v>6614.2898999999998</v>
      </c>
    </row>
    <row r="12" spans="1:6" ht="15.75">
      <c r="A12" s="3" t="s">
        <v>30</v>
      </c>
      <c r="B12" s="3" t="s">
        <v>300</v>
      </c>
      <c r="C12" s="4">
        <v>8.5</v>
      </c>
      <c r="D12" s="3" t="s">
        <v>12</v>
      </c>
      <c r="E12" s="159">
        <v>418.87</v>
      </c>
      <c r="F12" s="92">
        <f t="shared" si="0"/>
        <v>3560.395</v>
      </c>
    </row>
    <row r="13" spans="1:6" ht="15.75">
      <c r="A13" s="3" t="s">
        <v>32</v>
      </c>
      <c r="B13" s="3" t="s">
        <v>198</v>
      </c>
      <c r="C13" s="4">
        <v>14.28</v>
      </c>
      <c r="D13" s="3" t="s">
        <v>12</v>
      </c>
      <c r="E13" s="159">
        <v>863.23</v>
      </c>
      <c r="F13" s="92">
        <f t="shared" si="0"/>
        <v>12326.9244</v>
      </c>
    </row>
    <row r="14" spans="1:6" ht="15.75">
      <c r="A14" s="3" t="s">
        <v>34</v>
      </c>
      <c r="B14" s="3" t="s">
        <v>139</v>
      </c>
      <c r="C14" s="4">
        <v>14.57</v>
      </c>
      <c r="D14" s="3" t="s">
        <v>12</v>
      </c>
      <c r="E14" s="159">
        <v>541.66999999999996</v>
      </c>
      <c r="F14" s="92">
        <f t="shared" si="0"/>
        <v>7892.1318999999994</v>
      </c>
    </row>
    <row r="15" spans="1:6" ht="15.75">
      <c r="A15" s="3" t="s">
        <v>36</v>
      </c>
      <c r="B15" s="3" t="s">
        <v>141</v>
      </c>
      <c r="C15" s="4">
        <v>25.49</v>
      </c>
      <c r="D15" s="3" t="s">
        <v>12</v>
      </c>
      <c r="E15" s="159">
        <v>177.16</v>
      </c>
      <c r="F15" s="92">
        <f t="shared" si="0"/>
        <v>4515.8083999999999</v>
      </c>
    </row>
    <row r="16" spans="1:6" ht="15.75">
      <c r="A16" s="3"/>
      <c r="B16" s="3"/>
      <c r="C16" s="3"/>
      <c r="D16" s="3"/>
      <c r="E16" s="159" t="s">
        <v>38</v>
      </c>
      <c r="F16" s="9">
        <f>SUM(F5:F15)</f>
        <v>156630.0779</v>
      </c>
    </row>
    <row r="17" spans="1:6" ht="19.5" hidden="1" customHeight="1">
      <c r="A17" s="34"/>
      <c r="B17" s="34"/>
      <c r="C17" s="34"/>
      <c r="D17" s="34"/>
      <c r="E17" s="35" t="s">
        <v>97</v>
      </c>
      <c r="F17" s="5">
        <f>F16*12/100</f>
        <v>18795.609347999998</v>
      </c>
    </row>
    <row r="18" spans="1:6" ht="19.5" hidden="1" customHeight="1">
      <c r="A18" s="34"/>
      <c r="B18" s="34"/>
      <c r="C18" s="34"/>
      <c r="D18" s="34"/>
      <c r="E18" s="5"/>
      <c r="F18" s="5">
        <f>F17+F16</f>
        <v>175425.687248</v>
      </c>
    </row>
    <row r="19" spans="1:6" ht="19.5" hidden="1" customHeight="1">
      <c r="A19" s="34"/>
      <c r="B19" s="34"/>
      <c r="C19" s="34"/>
      <c r="D19" s="34"/>
      <c r="E19" s="35" t="s">
        <v>98</v>
      </c>
      <c r="F19" s="5">
        <f>F18*1/100</f>
        <v>1754.2568724800001</v>
      </c>
    </row>
    <row r="20" spans="1:6" ht="19.5" hidden="1" customHeight="1">
      <c r="A20" s="34"/>
      <c r="B20" s="34"/>
      <c r="C20" s="34"/>
      <c r="D20" s="34"/>
      <c r="E20" s="35" t="s">
        <v>99</v>
      </c>
      <c r="F20" s="5">
        <f>F19+F18</f>
        <v>177179.94412048001</v>
      </c>
    </row>
    <row r="21" spans="1:6" ht="21" customHeight="1">
      <c r="A21" s="12"/>
      <c r="B21" s="12"/>
      <c r="C21" s="12"/>
      <c r="D21" s="12"/>
      <c r="E21" s="12"/>
      <c r="F21" s="12"/>
    </row>
    <row r="22" spans="1:6" ht="50.25" customHeight="1">
      <c r="A22" s="12"/>
      <c r="B22" s="101" t="s">
        <v>400</v>
      </c>
      <c r="C22" s="101"/>
      <c r="D22" s="101"/>
      <c r="E22" s="101"/>
      <c r="F22" s="101"/>
    </row>
  </sheetData>
  <mergeCells count="4">
    <mergeCell ref="A1:F1"/>
    <mergeCell ref="A2:F2"/>
    <mergeCell ref="A3:F3"/>
    <mergeCell ref="B22:F22"/>
  </mergeCells>
  <pageMargins left="0.7" right="0.7" top="0.75" bottom="0.75" header="0.3" footer="0.3"/>
</worksheet>
</file>

<file path=xl/worksheets/sheet37.xml><?xml version="1.0" encoding="utf-8"?>
<worksheet xmlns="http://schemas.openxmlformats.org/spreadsheetml/2006/main" xmlns:r="http://schemas.openxmlformats.org/officeDocument/2006/relationships">
  <sheetPr codeName="Sheet37"/>
  <dimension ref="A1:G23"/>
  <sheetViews>
    <sheetView workbookViewId="0">
      <selection activeCell="A3" sqref="A3:F3"/>
    </sheetView>
  </sheetViews>
  <sheetFormatPr defaultRowHeight="15"/>
  <cols>
    <col min="1" max="1" width="8" style="1" customWidth="1"/>
    <col min="2" max="2" width="48.7109375" style="1" customWidth="1"/>
    <col min="3" max="3" width="9.140625" style="1"/>
    <col min="4" max="4" width="10" style="1" customWidth="1"/>
    <col min="5" max="5" width="12" style="1" customWidth="1"/>
    <col min="6" max="6" width="22.85546875" style="1" customWidth="1"/>
    <col min="7" max="7" width="26.85546875" style="1" customWidth="1"/>
    <col min="8" max="16384" width="9.140625" style="1"/>
  </cols>
  <sheetData>
    <row r="1" spans="1:6" ht="18.75">
      <c r="A1" s="117" t="s">
        <v>0</v>
      </c>
      <c r="B1" s="118"/>
      <c r="C1" s="118"/>
      <c r="D1" s="118"/>
      <c r="E1" s="118"/>
      <c r="F1" s="119"/>
    </row>
    <row r="2" spans="1:6" ht="18.75">
      <c r="A2" s="117" t="s">
        <v>1</v>
      </c>
      <c r="B2" s="118"/>
      <c r="C2" s="118"/>
      <c r="D2" s="118"/>
      <c r="E2" s="118"/>
      <c r="F2" s="119"/>
    </row>
    <row r="3" spans="1:6" ht="38.25" customHeight="1">
      <c r="A3" s="120" t="s">
        <v>270</v>
      </c>
      <c r="B3" s="121"/>
      <c r="C3" s="121"/>
      <c r="D3" s="121"/>
      <c r="E3" s="121"/>
      <c r="F3" s="122"/>
    </row>
    <row r="4" spans="1:6" ht="32.25" customHeight="1">
      <c r="A4" s="2" t="s">
        <v>2</v>
      </c>
      <c r="B4" s="2" t="s">
        <v>3</v>
      </c>
      <c r="C4" s="2" t="s">
        <v>4</v>
      </c>
      <c r="D4" s="2" t="s">
        <v>5</v>
      </c>
      <c r="E4" s="2" t="s">
        <v>6</v>
      </c>
      <c r="F4" s="2" t="s">
        <v>7</v>
      </c>
    </row>
    <row r="5" spans="1:6" ht="25.5">
      <c r="A5" s="2">
        <v>1</v>
      </c>
      <c r="B5" s="2" t="s">
        <v>143</v>
      </c>
      <c r="C5" s="2">
        <v>5</v>
      </c>
      <c r="D5" s="2" t="s">
        <v>9</v>
      </c>
      <c r="E5" s="2">
        <v>261.12</v>
      </c>
      <c r="F5" s="2">
        <f>C5*E5</f>
        <v>1305.5999999999999</v>
      </c>
    </row>
    <row r="6" spans="1:6" ht="127.5">
      <c r="A6" s="2" t="s">
        <v>144</v>
      </c>
      <c r="B6" s="2" t="s">
        <v>128</v>
      </c>
      <c r="C6" s="2">
        <v>224.51</v>
      </c>
      <c r="D6" s="2" t="s">
        <v>129</v>
      </c>
      <c r="E6" s="2">
        <v>120.53</v>
      </c>
      <c r="F6" s="42">
        <f t="shared" ref="F6:F11" si="0">E6*C6</f>
        <v>27060.190299999998</v>
      </c>
    </row>
    <row r="7" spans="1:6" ht="102">
      <c r="A7" s="2" t="s">
        <v>271</v>
      </c>
      <c r="B7" s="2" t="s">
        <v>158</v>
      </c>
      <c r="C7" s="2">
        <v>22.68</v>
      </c>
      <c r="D7" s="2" t="s">
        <v>129</v>
      </c>
      <c r="E7" s="2">
        <v>223.35</v>
      </c>
      <c r="F7" s="42">
        <f t="shared" si="0"/>
        <v>5065.5779999999995</v>
      </c>
    </row>
    <row r="8" spans="1:6" ht="76.5">
      <c r="A8" s="2" t="s">
        <v>145</v>
      </c>
      <c r="B8" s="2" t="s">
        <v>130</v>
      </c>
      <c r="C8" s="2">
        <v>38.1</v>
      </c>
      <c r="D8" s="2" t="s">
        <v>129</v>
      </c>
      <c r="E8" s="2">
        <v>1149.1199999999999</v>
      </c>
      <c r="F8" s="42">
        <f t="shared" si="0"/>
        <v>43781.471999999994</v>
      </c>
    </row>
    <row r="9" spans="1:6" ht="114.75">
      <c r="A9" s="2" t="s">
        <v>209</v>
      </c>
      <c r="B9" s="2" t="s">
        <v>272</v>
      </c>
      <c r="C9" s="2">
        <v>32.880000000000003</v>
      </c>
      <c r="D9" s="2" t="s">
        <v>12</v>
      </c>
      <c r="E9" s="2">
        <v>5358.83</v>
      </c>
      <c r="F9" s="2">
        <f t="shared" si="0"/>
        <v>176198.33040000001</v>
      </c>
    </row>
    <row r="10" spans="1:6" ht="102">
      <c r="A10" s="2" t="s">
        <v>273</v>
      </c>
      <c r="B10" s="2" t="s">
        <v>108</v>
      </c>
      <c r="C10" s="2">
        <v>79.819999999999993</v>
      </c>
      <c r="D10" s="2" t="s">
        <v>12</v>
      </c>
      <c r="E10" s="2">
        <v>2502.14</v>
      </c>
      <c r="F10" s="42">
        <f t="shared" si="0"/>
        <v>199720.81479999996</v>
      </c>
    </row>
    <row r="11" spans="1:6" ht="76.5">
      <c r="A11" s="2" t="s">
        <v>211</v>
      </c>
      <c r="B11" s="2" t="s">
        <v>110</v>
      </c>
      <c r="C11" s="2">
        <v>593.12</v>
      </c>
      <c r="D11" s="2" t="s">
        <v>73</v>
      </c>
      <c r="E11" s="2">
        <v>245.79</v>
      </c>
      <c r="F11" s="42">
        <f t="shared" si="0"/>
        <v>145782.96479999999</v>
      </c>
    </row>
    <row r="12" spans="1:6" ht="38.25">
      <c r="A12" s="2" t="s">
        <v>274</v>
      </c>
      <c r="B12" s="2" t="s">
        <v>218</v>
      </c>
      <c r="C12" s="2">
        <v>5.61</v>
      </c>
      <c r="D12" s="2" t="s">
        <v>12</v>
      </c>
      <c r="E12" s="2">
        <v>5489.86</v>
      </c>
      <c r="F12" s="2">
        <f t="shared" ref="F12" si="1">ROUND(C12*E12,0)</f>
        <v>30798</v>
      </c>
    </row>
    <row r="13" spans="1:6" ht="102">
      <c r="A13" s="2" t="s">
        <v>213</v>
      </c>
      <c r="B13" s="2" t="s">
        <v>24</v>
      </c>
      <c r="C13" s="2">
        <v>0.44600000000000001</v>
      </c>
      <c r="D13" s="2" t="s">
        <v>25</v>
      </c>
      <c r="E13" s="2">
        <v>65841.84</v>
      </c>
      <c r="F13" s="42">
        <f t="shared" ref="F13" si="2">C13*E13</f>
        <v>29365.460639999998</v>
      </c>
    </row>
    <row r="14" spans="1:6">
      <c r="A14" s="2">
        <v>10</v>
      </c>
      <c r="B14" s="2" t="s">
        <v>61</v>
      </c>
      <c r="C14" s="2"/>
      <c r="D14" s="2"/>
      <c r="E14" s="2"/>
      <c r="F14" s="2"/>
    </row>
    <row r="15" spans="1:6" ht="15.75">
      <c r="A15" s="2" t="s">
        <v>27</v>
      </c>
      <c r="B15" s="2" t="s">
        <v>275</v>
      </c>
      <c r="C15" s="2">
        <v>67.180000000000007</v>
      </c>
      <c r="D15" s="2" t="s">
        <v>29</v>
      </c>
      <c r="E15" s="2">
        <v>880.61</v>
      </c>
      <c r="F15" s="42">
        <f t="shared" ref="F15:F19" si="3">C15*E15</f>
        <v>59159.37980000001</v>
      </c>
    </row>
    <row r="16" spans="1:6" ht="27.75" customHeight="1">
      <c r="A16" s="2" t="s">
        <v>30</v>
      </c>
      <c r="B16" s="2" t="s">
        <v>276</v>
      </c>
      <c r="C16" s="2">
        <v>22.68</v>
      </c>
      <c r="D16" s="2" t="s">
        <v>29</v>
      </c>
      <c r="E16" s="2">
        <v>450.47</v>
      </c>
      <c r="F16" s="2">
        <f t="shared" si="3"/>
        <v>10216.659600000001</v>
      </c>
    </row>
    <row r="17" spans="1:7" ht="15.75">
      <c r="A17" s="2" t="s">
        <v>32</v>
      </c>
      <c r="B17" s="2" t="s">
        <v>277</v>
      </c>
      <c r="C17" s="2">
        <v>34.42</v>
      </c>
      <c r="D17" s="2" t="s">
        <v>29</v>
      </c>
      <c r="E17" s="2">
        <v>513.67999999999995</v>
      </c>
      <c r="F17" s="42">
        <f t="shared" si="3"/>
        <v>17680.865599999997</v>
      </c>
    </row>
    <row r="18" spans="1:7" ht="15.75">
      <c r="A18" s="2" t="s">
        <v>34</v>
      </c>
      <c r="B18" s="2" t="s">
        <v>278</v>
      </c>
      <c r="C18" s="2">
        <v>117.92</v>
      </c>
      <c r="D18" s="2" t="s">
        <v>29</v>
      </c>
      <c r="E18" s="2">
        <v>831.81</v>
      </c>
      <c r="F18" s="42">
        <f t="shared" si="3"/>
        <v>98087.035199999998</v>
      </c>
    </row>
    <row r="19" spans="1:7" ht="27.75" customHeight="1">
      <c r="A19" s="2" t="s">
        <v>36</v>
      </c>
      <c r="B19" s="2" t="s">
        <v>37</v>
      </c>
      <c r="C19" s="2">
        <v>224.51</v>
      </c>
      <c r="D19" s="2" t="s">
        <v>29</v>
      </c>
      <c r="E19" s="2">
        <v>177.16</v>
      </c>
      <c r="F19" s="42">
        <f t="shared" si="3"/>
        <v>39774.191599999998</v>
      </c>
      <c r="G19" s="13"/>
    </row>
    <row r="20" spans="1:7">
      <c r="A20" s="2"/>
      <c r="B20" s="2" t="s">
        <v>125</v>
      </c>
      <c r="C20" s="2"/>
      <c r="D20" s="2"/>
      <c r="E20" s="2"/>
      <c r="F20" s="42">
        <f>SUM(F5:F19)</f>
        <v>883996.54273999995</v>
      </c>
    </row>
    <row r="23" spans="1:7" ht="50.25" customHeight="1">
      <c r="B23" s="101" t="s">
        <v>279</v>
      </c>
      <c r="C23" s="101"/>
      <c r="D23" s="101"/>
      <c r="E23" s="101"/>
      <c r="F23" s="101"/>
      <c r="G23" s="13"/>
    </row>
  </sheetData>
  <mergeCells count="4">
    <mergeCell ref="A1:F1"/>
    <mergeCell ref="A2:F2"/>
    <mergeCell ref="A3:F3"/>
    <mergeCell ref="B23:F23"/>
  </mergeCells>
  <pageMargins left="0.7" right="0.7" top="0.75" bottom="0.75" header="0.3" footer="0.3"/>
</worksheet>
</file>

<file path=xl/worksheets/sheet38.xml><?xml version="1.0" encoding="utf-8"?>
<worksheet xmlns="http://schemas.openxmlformats.org/spreadsheetml/2006/main" xmlns:r="http://schemas.openxmlformats.org/officeDocument/2006/relationships">
  <sheetPr codeName="Sheet38"/>
  <dimension ref="A1:G21"/>
  <sheetViews>
    <sheetView workbookViewId="0">
      <selection activeCell="C5" sqref="C5"/>
    </sheetView>
  </sheetViews>
  <sheetFormatPr defaultRowHeight="15"/>
  <cols>
    <col min="1" max="1" width="8" style="1" customWidth="1"/>
    <col min="2" max="2" width="52.42578125" style="1" customWidth="1"/>
    <col min="3" max="3" width="12.28515625" style="49" customWidth="1"/>
    <col min="4" max="4" width="7.5703125" style="49" customWidth="1"/>
    <col min="5" max="5" width="13.42578125" style="49" customWidth="1"/>
    <col min="6" max="6" width="12.7109375" style="49" customWidth="1"/>
    <col min="7" max="16384" width="9.140625" style="1"/>
  </cols>
  <sheetData>
    <row r="1" spans="1:6" ht="18.75">
      <c r="A1" s="97" t="s">
        <v>0</v>
      </c>
      <c r="B1" s="97"/>
      <c r="C1" s="97"/>
      <c r="D1" s="97"/>
      <c r="E1" s="97"/>
      <c r="F1" s="97"/>
    </row>
    <row r="2" spans="1:6" ht="18.75">
      <c r="A2" s="97" t="s">
        <v>1</v>
      </c>
      <c r="B2" s="97"/>
      <c r="C2" s="97"/>
      <c r="D2" s="97"/>
      <c r="E2" s="97"/>
      <c r="F2" s="97"/>
    </row>
    <row r="3" spans="1:6" ht="37.5" customHeight="1">
      <c r="A3" s="132" t="s">
        <v>388</v>
      </c>
      <c r="B3" s="133"/>
      <c r="C3" s="133"/>
      <c r="D3" s="133"/>
      <c r="E3" s="133"/>
      <c r="F3" s="134"/>
    </row>
    <row r="4" spans="1:6">
      <c r="A4" s="2" t="s">
        <v>2</v>
      </c>
      <c r="B4" s="2" t="s">
        <v>3</v>
      </c>
      <c r="C4" s="65" t="s">
        <v>4</v>
      </c>
      <c r="D4" s="65" t="s">
        <v>5</v>
      </c>
      <c r="E4" s="65" t="s">
        <v>6</v>
      </c>
      <c r="F4" s="65" t="s">
        <v>7</v>
      </c>
    </row>
    <row r="5" spans="1:6" ht="189">
      <c r="A5" s="3" t="s">
        <v>350</v>
      </c>
      <c r="B5" s="3" t="s">
        <v>11</v>
      </c>
      <c r="C5" s="66">
        <v>75.53</v>
      </c>
      <c r="D5" s="71" t="s">
        <v>12</v>
      </c>
      <c r="E5" s="71">
        <v>120.53</v>
      </c>
      <c r="F5" s="66">
        <f>ROUND(C5*E5,0)</f>
        <v>9104</v>
      </c>
    </row>
    <row r="6" spans="1:6" ht="126">
      <c r="A6" s="3" t="s">
        <v>351</v>
      </c>
      <c r="B6" s="3" t="s">
        <v>14</v>
      </c>
      <c r="C6" s="66">
        <v>7.09</v>
      </c>
      <c r="D6" s="71" t="s">
        <v>12</v>
      </c>
      <c r="E6" s="71">
        <v>223.35</v>
      </c>
      <c r="F6" s="66">
        <f t="shared" ref="F6:F14" si="0">ROUND(C6*E6,0)</f>
        <v>1584</v>
      </c>
    </row>
    <row r="7" spans="1:6" ht="110.25">
      <c r="A7" s="3" t="s">
        <v>352</v>
      </c>
      <c r="B7" s="3" t="s">
        <v>16</v>
      </c>
      <c r="C7" s="66">
        <v>47.21</v>
      </c>
      <c r="D7" s="71" t="s">
        <v>12</v>
      </c>
      <c r="E7" s="65">
        <v>1149.1199999999999</v>
      </c>
      <c r="F7" s="66">
        <f t="shared" si="0"/>
        <v>54250</v>
      </c>
    </row>
    <row r="8" spans="1:6" ht="157.5">
      <c r="A8" s="3" t="s">
        <v>131</v>
      </c>
      <c r="B8" s="3" t="s">
        <v>168</v>
      </c>
      <c r="C8" s="64">
        <v>56.65</v>
      </c>
      <c r="D8" s="65" t="s">
        <v>12</v>
      </c>
      <c r="E8" s="64">
        <v>5829</v>
      </c>
      <c r="F8" s="66">
        <f t="shared" si="0"/>
        <v>330213</v>
      </c>
    </row>
    <row r="9" spans="1:6" ht="15.75">
      <c r="A9" s="3">
        <v>5</v>
      </c>
      <c r="B9" s="3" t="s">
        <v>26</v>
      </c>
      <c r="C9" s="88"/>
      <c r="D9" s="88"/>
      <c r="E9" s="65"/>
      <c r="F9" s="66">
        <f t="shared" si="0"/>
        <v>0</v>
      </c>
    </row>
    <row r="10" spans="1:6" ht="15.75">
      <c r="A10" s="8" t="s">
        <v>27</v>
      </c>
      <c r="B10" s="3" t="s">
        <v>137</v>
      </c>
      <c r="C10" s="64">
        <v>24.32</v>
      </c>
      <c r="D10" s="65" t="s">
        <v>12</v>
      </c>
      <c r="E10" s="65">
        <v>813.85</v>
      </c>
      <c r="F10" s="66">
        <f t="shared" si="0"/>
        <v>19793</v>
      </c>
    </row>
    <row r="11" spans="1:6" ht="15.75">
      <c r="A11" s="3" t="s">
        <v>30</v>
      </c>
      <c r="B11" s="3" t="s">
        <v>389</v>
      </c>
      <c r="C11" s="64">
        <v>7.09</v>
      </c>
      <c r="D11" s="65" t="s">
        <v>12</v>
      </c>
      <c r="E11" s="65">
        <v>482.08</v>
      </c>
      <c r="F11" s="66">
        <f t="shared" si="0"/>
        <v>3418</v>
      </c>
    </row>
    <row r="12" spans="1:6" ht="15.75">
      <c r="A12" s="3" t="s">
        <v>32</v>
      </c>
      <c r="B12" s="3" t="s">
        <v>139</v>
      </c>
      <c r="C12" s="64">
        <v>47.21</v>
      </c>
      <c r="D12" s="65" t="s">
        <v>12</v>
      </c>
      <c r="E12" s="65">
        <v>752.51</v>
      </c>
      <c r="F12" s="66">
        <f t="shared" si="0"/>
        <v>35526</v>
      </c>
    </row>
    <row r="13" spans="1:6" ht="15.75">
      <c r="A13" s="3" t="s">
        <v>34</v>
      </c>
      <c r="B13" s="3" t="s">
        <v>140</v>
      </c>
      <c r="C13" s="64">
        <v>48.64</v>
      </c>
      <c r="D13" s="65" t="s">
        <v>12</v>
      </c>
      <c r="E13" s="65">
        <v>434.67</v>
      </c>
      <c r="F13" s="66">
        <f t="shared" si="0"/>
        <v>21142</v>
      </c>
    </row>
    <row r="14" spans="1:6" ht="15.75">
      <c r="A14" s="3" t="s">
        <v>36</v>
      </c>
      <c r="B14" s="3" t="s">
        <v>141</v>
      </c>
      <c r="C14" s="64">
        <v>75.53</v>
      </c>
      <c r="D14" s="65" t="s">
        <v>12</v>
      </c>
      <c r="E14" s="65">
        <v>177.16</v>
      </c>
      <c r="F14" s="66">
        <f t="shared" si="0"/>
        <v>13381</v>
      </c>
    </row>
    <row r="15" spans="1:6" ht="15.75">
      <c r="A15" s="3"/>
      <c r="B15" s="3"/>
      <c r="C15" s="65"/>
      <c r="D15" s="65"/>
      <c r="E15" s="65" t="s">
        <v>38</v>
      </c>
      <c r="F15" s="48">
        <f>SUM(F5:F14)</f>
        <v>488411</v>
      </c>
    </row>
    <row r="16" spans="1:6" ht="19.5" hidden="1" customHeight="1">
      <c r="A16" s="34"/>
      <c r="B16" s="34"/>
      <c r="C16" s="34"/>
      <c r="D16" s="34"/>
      <c r="E16" s="66" t="s">
        <v>97</v>
      </c>
      <c r="F16" s="66">
        <f>F15*12/100</f>
        <v>58609.32</v>
      </c>
    </row>
    <row r="17" spans="1:7" ht="19.5" hidden="1" customHeight="1">
      <c r="A17" s="34"/>
      <c r="B17" s="34"/>
      <c r="C17" s="34"/>
      <c r="D17" s="34"/>
      <c r="E17" s="66"/>
      <c r="F17" s="66">
        <f>F16+F15</f>
        <v>547020.31999999995</v>
      </c>
    </row>
    <row r="18" spans="1:7" ht="19.5" hidden="1" customHeight="1">
      <c r="A18" s="34"/>
      <c r="B18" s="34"/>
      <c r="C18" s="34"/>
      <c r="D18" s="34"/>
      <c r="E18" s="66" t="s">
        <v>98</v>
      </c>
      <c r="F18" s="66">
        <f>F17*1/100</f>
        <v>5470.2031999999999</v>
      </c>
    </row>
    <row r="19" spans="1:7" ht="19.5" hidden="1" customHeight="1">
      <c r="A19" s="34"/>
      <c r="B19" s="34"/>
      <c r="C19" s="34"/>
      <c r="D19" s="34"/>
      <c r="E19" s="66" t="s">
        <v>99</v>
      </c>
      <c r="F19" s="66">
        <f>F18+F17</f>
        <v>552490.52319999994</v>
      </c>
    </row>
    <row r="20" spans="1:7" ht="21" customHeight="1">
      <c r="A20" s="12"/>
      <c r="B20" s="12"/>
      <c r="C20" s="34"/>
      <c r="D20" s="34"/>
      <c r="E20" s="34"/>
      <c r="F20" s="34"/>
    </row>
    <row r="21" spans="1:7" ht="50.25" customHeight="1">
      <c r="A21" s="12"/>
      <c r="B21" s="101" t="s">
        <v>301</v>
      </c>
      <c r="C21" s="101"/>
      <c r="D21" s="101"/>
      <c r="E21" s="101"/>
      <c r="F21" s="101"/>
      <c r="G21" s="13"/>
    </row>
  </sheetData>
  <mergeCells count="4">
    <mergeCell ref="B21:F21"/>
    <mergeCell ref="A1:F1"/>
    <mergeCell ref="A2:F2"/>
    <mergeCell ref="A3:F3"/>
  </mergeCells>
  <pageMargins left="0.7" right="0.7" top="0.75" bottom="0.75" header="0.3" footer="0.3"/>
</worksheet>
</file>

<file path=xl/worksheets/sheet39.xml><?xml version="1.0" encoding="utf-8"?>
<worksheet xmlns="http://schemas.openxmlformats.org/spreadsheetml/2006/main" xmlns:r="http://schemas.openxmlformats.org/officeDocument/2006/relationships">
  <sheetPr codeName="Sheet39"/>
  <dimension ref="A1:M22"/>
  <sheetViews>
    <sheetView workbookViewId="0">
      <selection activeCell="H15" sqref="H15"/>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2.85546875" customWidth="1"/>
  </cols>
  <sheetData>
    <row r="1" spans="1:13" ht="21">
      <c r="A1" s="138" t="s">
        <v>0</v>
      </c>
      <c r="B1" s="138"/>
      <c r="C1" s="138"/>
      <c r="D1" s="138"/>
      <c r="E1" s="138"/>
      <c r="F1" s="138"/>
      <c r="G1" s="138"/>
      <c r="H1" s="138"/>
      <c r="I1" s="14"/>
      <c r="J1" s="14"/>
      <c r="K1" s="14"/>
    </row>
    <row r="2" spans="1:13" ht="24.75" customHeight="1">
      <c r="A2" s="139" t="s">
        <v>390</v>
      </c>
      <c r="B2" s="140"/>
      <c r="C2" s="140"/>
      <c r="D2" s="140"/>
      <c r="E2" s="140"/>
      <c r="F2" s="140"/>
      <c r="G2" s="140"/>
      <c r="H2" s="140"/>
      <c r="I2" s="15"/>
      <c r="J2" s="15"/>
    </row>
    <row r="3" spans="1:13">
      <c r="A3" s="16" t="s">
        <v>40</v>
      </c>
      <c r="B3" s="16" t="s">
        <v>41</v>
      </c>
      <c r="C3" s="17">
        <v>1</v>
      </c>
      <c r="D3" s="17" t="s">
        <v>42</v>
      </c>
      <c r="E3" s="17" t="s">
        <v>43</v>
      </c>
      <c r="F3" s="17" t="s">
        <v>44</v>
      </c>
      <c r="G3" s="17" t="s">
        <v>45</v>
      </c>
      <c r="H3" s="17" t="s">
        <v>42</v>
      </c>
    </row>
    <row r="4" spans="1:13" ht="48.75" customHeight="1">
      <c r="A4" s="18">
        <v>1</v>
      </c>
      <c r="B4" s="19" t="s">
        <v>8</v>
      </c>
      <c r="C4" s="19"/>
      <c r="D4" s="19"/>
      <c r="E4" s="18">
        <v>10</v>
      </c>
      <c r="F4" s="18" t="s">
        <v>9</v>
      </c>
      <c r="G4" s="18">
        <v>260.7</v>
      </c>
      <c r="H4" s="20">
        <f>G4*E4</f>
        <v>2607</v>
      </c>
    </row>
    <row r="5" spans="1:13" ht="48.75" customHeight="1">
      <c r="A5" s="18" t="s">
        <v>46</v>
      </c>
      <c r="B5" s="19" t="s">
        <v>47</v>
      </c>
      <c r="C5" s="19"/>
      <c r="D5" s="19"/>
      <c r="E5" s="18">
        <v>4.53</v>
      </c>
      <c r="F5" s="18" t="s">
        <v>48</v>
      </c>
      <c r="G5" s="18">
        <v>3834.8</v>
      </c>
      <c r="H5" s="20">
        <f t="shared" ref="H5:H14" si="0">G5*E5</f>
        <v>17371.644</v>
      </c>
    </row>
    <row r="6" spans="1:13" ht="72" customHeight="1">
      <c r="A6" s="18" t="s">
        <v>49</v>
      </c>
      <c r="B6" s="19" t="s">
        <v>50</v>
      </c>
      <c r="C6" s="19"/>
      <c r="D6" s="19"/>
      <c r="E6" s="18">
        <v>1.39</v>
      </c>
      <c r="F6" s="18" t="s">
        <v>48</v>
      </c>
      <c r="G6" s="18">
        <v>5358.83</v>
      </c>
      <c r="H6" s="20">
        <f t="shared" si="0"/>
        <v>7448.7736999999997</v>
      </c>
    </row>
    <row r="7" spans="1:13" ht="86.25" customHeight="1">
      <c r="A7" s="18" t="s">
        <v>51</v>
      </c>
      <c r="B7" s="19" t="s">
        <v>52</v>
      </c>
      <c r="C7" s="19"/>
      <c r="D7" s="19"/>
      <c r="E7" s="18">
        <v>66.92</v>
      </c>
      <c r="F7" s="18" t="s">
        <v>53</v>
      </c>
      <c r="G7" s="18">
        <v>133.47</v>
      </c>
      <c r="H7" s="20">
        <f t="shared" si="0"/>
        <v>8931.8124000000007</v>
      </c>
    </row>
    <row r="8" spans="1:13" ht="117" customHeight="1">
      <c r="A8" s="18" t="s">
        <v>54</v>
      </c>
      <c r="B8" s="19" t="s">
        <v>55</v>
      </c>
      <c r="C8" s="19"/>
      <c r="D8" s="19"/>
      <c r="E8" s="18">
        <v>840</v>
      </c>
      <c r="F8" s="18" t="s">
        <v>56</v>
      </c>
      <c r="G8" s="18">
        <v>97.07</v>
      </c>
      <c r="H8" s="20">
        <f t="shared" si="0"/>
        <v>81538.799999999988</v>
      </c>
    </row>
    <row r="9" spans="1:13" ht="71.25" customHeight="1">
      <c r="A9" s="18" t="s">
        <v>57</v>
      </c>
      <c r="B9" s="19" t="s">
        <v>58</v>
      </c>
      <c r="C9" s="19"/>
      <c r="D9" s="19"/>
      <c r="E9" s="18">
        <v>66.92</v>
      </c>
      <c r="F9" s="18" t="s">
        <v>53</v>
      </c>
      <c r="G9" s="18">
        <v>85.55</v>
      </c>
      <c r="H9" s="20">
        <f t="shared" si="0"/>
        <v>5725.0060000000003</v>
      </c>
    </row>
    <row r="10" spans="1:13" ht="53.25" customHeight="1">
      <c r="A10" s="18" t="s">
        <v>59</v>
      </c>
      <c r="B10" s="19" t="s">
        <v>60</v>
      </c>
      <c r="C10" s="19"/>
      <c r="D10" s="19"/>
      <c r="E10" s="18">
        <v>100.9</v>
      </c>
      <c r="F10" s="18" t="s">
        <v>53</v>
      </c>
      <c r="G10" s="18">
        <v>54.64</v>
      </c>
      <c r="H10" s="20">
        <f t="shared" si="0"/>
        <v>5513.1760000000004</v>
      </c>
    </row>
    <row r="11" spans="1:13" ht="18.75">
      <c r="A11" s="21">
        <v>9</v>
      </c>
      <c r="B11" s="22" t="s">
        <v>61</v>
      </c>
      <c r="C11" s="18"/>
      <c r="D11" s="23"/>
      <c r="E11" s="20"/>
      <c r="F11" s="18"/>
      <c r="G11" s="18"/>
      <c r="H11" s="20">
        <f t="shared" si="0"/>
        <v>0</v>
      </c>
    </row>
    <row r="12" spans="1:13" ht="15.75">
      <c r="A12" s="21" t="s">
        <v>27</v>
      </c>
      <c r="B12" s="24" t="s">
        <v>62</v>
      </c>
      <c r="C12" s="18">
        <v>76.400000000000006</v>
      </c>
      <c r="D12" s="23">
        <f>C12*G12</f>
        <v>33889.512000000002</v>
      </c>
      <c r="E12" s="20">
        <v>3.84</v>
      </c>
      <c r="F12" s="18" t="s">
        <v>29</v>
      </c>
      <c r="G12" s="18">
        <v>443.58</v>
      </c>
      <c r="H12" s="20">
        <f t="shared" si="0"/>
        <v>1703.3471999999999</v>
      </c>
    </row>
    <row r="13" spans="1:13" ht="15.75">
      <c r="A13" s="21" t="s">
        <v>30</v>
      </c>
      <c r="B13" s="24" t="s">
        <v>63</v>
      </c>
      <c r="C13" s="18">
        <f>9.05+262.33</f>
        <v>271.38</v>
      </c>
      <c r="D13" s="23">
        <f>C13*G13</f>
        <v>220718.78160000002</v>
      </c>
      <c r="E13" s="20">
        <v>2.58</v>
      </c>
      <c r="F13" s="18" t="s">
        <v>29</v>
      </c>
      <c r="G13" s="18">
        <v>813.32</v>
      </c>
      <c r="H13" s="20">
        <f t="shared" si="0"/>
        <v>2098.3656000000001</v>
      </c>
    </row>
    <row r="14" spans="1:13">
      <c r="A14" s="21" t="s">
        <v>32</v>
      </c>
      <c r="B14" s="24" t="s">
        <v>64</v>
      </c>
      <c r="C14" s="18"/>
      <c r="D14" s="23"/>
      <c r="E14" s="20">
        <v>1.25</v>
      </c>
      <c r="F14" s="18" t="s">
        <v>65</v>
      </c>
      <c r="G14" s="18">
        <v>434.67</v>
      </c>
      <c r="H14" s="20">
        <f t="shared" si="0"/>
        <v>543.33749999999998</v>
      </c>
      <c r="I14" s="25"/>
      <c r="J14" s="25"/>
      <c r="K14" s="25"/>
      <c r="L14" s="25"/>
      <c r="M14" s="25"/>
    </row>
    <row r="15" spans="1:13">
      <c r="A15" s="21"/>
      <c r="B15" s="26"/>
      <c r="C15" s="26"/>
      <c r="D15" s="26"/>
      <c r="E15" s="141" t="s">
        <v>38</v>
      </c>
      <c r="F15" s="142"/>
      <c r="G15" s="143"/>
      <c r="H15" s="20">
        <f>SUM(H4:H14)</f>
        <v>133481.26239999998</v>
      </c>
      <c r="I15" s="25"/>
      <c r="J15" s="25"/>
      <c r="K15" s="25"/>
      <c r="L15" s="25"/>
      <c r="M15" s="25"/>
    </row>
    <row r="16" spans="1:13">
      <c r="A16" s="27"/>
      <c r="B16" s="28"/>
      <c r="C16" s="28"/>
      <c r="D16" s="28"/>
      <c r="E16" s="28"/>
      <c r="F16" s="28"/>
      <c r="G16" s="28"/>
      <c r="H16" s="29"/>
      <c r="I16" s="25"/>
      <c r="J16" s="25"/>
      <c r="K16" s="25"/>
      <c r="L16" s="25"/>
      <c r="M16" s="25"/>
    </row>
    <row r="17" spans="1:13">
      <c r="A17" s="27"/>
      <c r="B17" s="28"/>
      <c r="C17" s="28"/>
      <c r="D17" s="28"/>
      <c r="E17" s="28"/>
      <c r="F17" s="28"/>
      <c r="G17" s="28"/>
      <c r="H17" s="29"/>
      <c r="I17" s="25"/>
      <c r="J17" s="25"/>
      <c r="K17" s="25"/>
      <c r="L17" s="25"/>
      <c r="M17" s="25"/>
    </row>
    <row r="18" spans="1:13" ht="31.5" customHeight="1">
      <c r="A18" s="144" t="s">
        <v>66</v>
      </c>
      <c r="B18" s="144"/>
      <c r="C18" s="30"/>
      <c r="D18" s="30"/>
      <c r="E18" s="31" t="s">
        <v>67</v>
      </c>
      <c r="F18" s="30"/>
      <c r="G18" s="101" t="s">
        <v>68</v>
      </c>
      <c r="H18" s="101"/>
    </row>
    <row r="19" spans="1:13">
      <c r="G19" s="33"/>
    </row>
    <row r="22" spans="1:13" ht="15.75" customHeight="1"/>
  </sheetData>
  <mergeCells count="5">
    <mergeCell ref="A1:H1"/>
    <mergeCell ref="A2:H2"/>
    <mergeCell ref="E15:G15"/>
    <mergeCell ref="A18:B18"/>
    <mergeCell ref="G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H19"/>
  <sheetViews>
    <sheetView workbookViewId="0">
      <selection activeCell="A3" sqref="A3:F3"/>
    </sheetView>
  </sheetViews>
  <sheetFormatPr defaultRowHeight="15"/>
  <cols>
    <col min="1" max="1" width="10.28515625"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8" ht="18.75">
      <c r="A1" s="102" t="s">
        <v>0</v>
      </c>
      <c r="B1" s="103"/>
      <c r="C1" s="103"/>
      <c r="D1" s="103"/>
      <c r="E1" s="103"/>
      <c r="F1" s="103"/>
    </row>
    <row r="2" spans="1:8" ht="18.75">
      <c r="A2" s="104" t="s">
        <v>1</v>
      </c>
      <c r="B2" s="105"/>
      <c r="C2" s="105"/>
      <c r="D2" s="105"/>
      <c r="E2" s="105"/>
      <c r="F2" s="105"/>
    </row>
    <row r="3" spans="1:8" ht="29.25" customHeight="1">
      <c r="A3" s="106" t="s">
        <v>378</v>
      </c>
      <c r="B3" s="107"/>
      <c r="C3" s="107"/>
      <c r="D3" s="107"/>
      <c r="E3" s="107"/>
      <c r="F3" s="108"/>
    </row>
    <row r="4" spans="1:8">
      <c r="A4" s="17" t="s">
        <v>40</v>
      </c>
      <c r="B4" s="17" t="s">
        <v>41</v>
      </c>
      <c r="C4" s="17" t="s">
        <v>102</v>
      </c>
      <c r="D4" s="17" t="s">
        <v>5</v>
      </c>
      <c r="E4" s="17" t="s">
        <v>6</v>
      </c>
      <c r="F4" s="17" t="s">
        <v>7</v>
      </c>
    </row>
    <row r="5" spans="1:8" ht="45.75" customHeight="1">
      <c r="A5" s="18">
        <v>1</v>
      </c>
      <c r="B5" s="18" t="s">
        <v>143</v>
      </c>
      <c r="C5" s="18">
        <v>5</v>
      </c>
      <c r="D5" s="18" t="s">
        <v>9</v>
      </c>
      <c r="E5" s="18">
        <v>261.12</v>
      </c>
      <c r="F5" s="18">
        <f>C5*E5</f>
        <v>1305.5999999999999</v>
      </c>
    </row>
    <row r="6" spans="1:8" ht="115.5" customHeight="1">
      <c r="A6" s="21" t="s">
        <v>144</v>
      </c>
      <c r="B6" s="18" t="s">
        <v>128</v>
      </c>
      <c r="C6" s="38">
        <v>75.540000000000006</v>
      </c>
      <c r="D6" s="18" t="s">
        <v>129</v>
      </c>
      <c r="E6" s="18">
        <v>120.53</v>
      </c>
      <c r="F6" s="20">
        <f t="shared" ref="F6:F14" si="0">E6*C6</f>
        <v>9104.8362000000016</v>
      </c>
    </row>
    <row r="7" spans="1:8" ht="76.5">
      <c r="A7" s="18" t="s">
        <v>13</v>
      </c>
      <c r="B7" s="18" t="s">
        <v>14</v>
      </c>
      <c r="C7" s="18">
        <v>37.770000000000003</v>
      </c>
      <c r="D7" s="18" t="s">
        <v>12</v>
      </c>
      <c r="E7" s="18">
        <v>223.35</v>
      </c>
      <c r="F7" s="18">
        <f>ROUND(C7*E7,0)</f>
        <v>8436</v>
      </c>
    </row>
    <row r="8" spans="1:8" ht="110.25" customHeight="1">
      <c r="A8" s="21" t="s">
        <v>145</v>
      </c>
      <c r="B8" s="18" t="s">
        <v>130</v>
      </c>
      <c r="C8" s="38">
        <v>62.95</v>
      </c>
      <c r="D8" s="18" t="s">
        <v>129</v>
      </c>
      <c r="E8" s="18">
        <v>1149.1199999999999</v>
      </c>
      <c r="F8" s="20">
        <f t="shared" si="0"/>
        <v>72337.103999999992</v>
      </c>
    </row>
    <row r="9" spans="1:8" ht="102">
      <c r="A9" s="18" t="s">
        <v>17</v>
      </c>
      <c r="B9" s="18" t="s">
        <v>18</v>
      </c>
      <c r="C9" s="18">
        <v>75.540000000000006</v>
      </c>
      <c r="D9" s="18" t="s">
        <v>12</v>
      </c>
      <c r="E9" s="18">
        <v>5829</v>
      </c>
      <c r="F9" s="18">
        <f>C9*E9</f>
        <v>440322.66000000003</v>
      </c>
    </row>
    <row r="10" spans="1:8" ht="18.75">
      <c r="A10" s="21">
        <v>6</v>
      </c>
      <c r="B10" s="40" t="s">
        <v>61</v>
      </c>
      <c r="C10" s="38"/>
      <c r="D10" s="18"/>
      <c r="E10" s="18"/>
      <c r="F10" s="20"/>
    </row>
    <row r="11" spans="1:8" ht="27.75" customHeight="1">
      <c r="A11" s="21" t="s">
        <v>146</v>
      </c>
      <c r="B11" s="18" t="s">
        <v>28</v>
      </c>
      <c r="C11" s="38">
        <v>32.479999999999997</v>
      </c>
      <c r="D11" s="18" t="s">
        <v>29</v>
      </c>
      <c r="E11" s="18">
        <v>907.31</v>
      </c>
      <c r="F11" s="20">
        <f t="shared" si="0"/>
        <v>29469.428799999994</v>
      </c>
    </row>
    <row r="12" spans="1:8" ht="15.75">
      <c r="A12" s="21" t="s">
        <v>147</v>
      </c>
      <c r="B12" s="18" t="s">
        <v>148</v>
      </c>
      <c r="C12" s="38">
        <v>37.770000000000003</v>
      </c>
      <c r="D12" s="18" t="s">
        <v>29</v>
      </c>
      <c r="E12" s="18">
        <v>403.07</v>
      </c>
      <c r="F12" s="20">
        <f t="shared" si="0"/>
        <v>15223.9539</v>
      </c>
    </row>
    <row r="13" spans="1:8" ht="15.75">
      <c r="A13" s="21" t="s">
        <v>149</v>
      </c>
      <c r="B13" s="18" t="s">
        <v>33</v>
      </c>
      <c r="C13" s="38">
        <v>64.959999999999994</v>
      </c>
      <c r="D13" s="18" t="s">
        <v>29</v>
      </c>
      <c r="E13" s="18">
        <v>541.66999999999996</v>
      </c>
      <c r="F13" s="20">
        <f t="shared" si="0"/>
        <v>35186.883199999997</v>
      </c>
    </row>
    <row r="14" spans="1:8" ht="27.75" customHeight="1">
      <c r="A14" s="21" t="s">
        <v>150</v>
      </c>
      <c r="B14" s="18" t="s">
        <v>35</v>
      </c>
      <c r="C14" s="38">
        <v>62.95</v>
      </c>
      <c r="D14" s="18" t="s">
        <v>29</v>
      </c>
      <c r="E14" s="18">
        <v>863.23</v>
      </c>
      <c r="F14" s="20">
        <f t="shared" si="0"/>
        <v>54340.328500000003</v>
      </c>
    </row>
    <row r="15" spans="1:8" ht="15.75">
      <c r="A15" s="41" t="s">
        <v>151</v>
      </c>
      <c r="B15" s="18" t="s">
        <v>37</v>
      </c>
      <c r="C15" s="38">
        <v>75.540000000000006</v>
      </c>
      <c r="D15" s="18" t="s">
        <v>29</v>
      </c>
      <c r="E15" s="18">
        <v>177.16</v>
      </c>
      <c r="F15" s="20">
        <f>C15*E15</f>
        <v>13382.6664</v>
      </c>
      <c r="H15" s="13"/>
    </row>
    <row r="16" spans="1:8">
      <c r="A16" s="41"/>
      <c r="B16" s="112" t="s">
        <v>125</v>
      </c>
      <c r="C16" s="112"/>
      <c r="D16" s="112"/>
      <c r="E16" s="112"/>
      <c r="F16" s="20">
        <f>SUM(F5:F15)</f>
        <v>679109.46100000013</v>
      </c>
    </row>
    <row r="18" spans="2:8" ht="50.25" customHeight="1"/>
    <row r="19" spans="2:8" ht="48.75" customHeight="1">
      <c r="B19" s="101" t="s">
        <v>152</v>
      </c>
      <c r="C19" s="101"/>
      <c r="D19" s="101"/>
      <c r="E19" s="101"/>
      <c r="F19" s="101"/>
      <c r="H19" s="13"/>
    </row>
  </sheetData>
  <mergeCells count="5">
    <mergeCell ref="A1:F1"/>
    <mergeCell ref="A2:F2"/>
    <mergeCell ref="A3:F3"/>
    <mergeCell ref="B16:E16"/>
    <mergeCell ref="B19:F19"/>
  </mergeCells>
  <pageMargins left="0.7" right="0.7" top="0.75" bottom="0.75" header="0.3" footer="0.3"/>
</worksheet>
</file>

<file path=xl/worksheets/sheet40.xml><?xml version="1.0" encoding="utf-8"?>
<worksheet xmlns="http://schemas.openxmlformats.org/spreadsheetml/2006/main" xmlns:r="http://schemas.openxmlformats.org/officeDocument/2006/relationships">
  <sheetPr codeName="Sheet40"/>
  <dimension ref="A1:I26"/>
  <sheetViews>
    <sheetView workbookViewId="0">
      <selection activeCell="E5" sqref="E5"/>
    </sheetView>
  </sheetViews>
  <sheetFormatPr defaultRowHeight="15"/>
  <cols>
    <col min="1" max="1" width="10.5703125" style="1" bestFit="1" customWidth="1"/>
    <col min="2" max="2" width="52.7109375" style="1" customWidth="1"/>
    <col min="3" max="3" width="14.5703125" style="1" customWidth="1"/>
    <col min="4" max="4" width="8.7109375" style="1" customWidth="1"/>
    <col min="5" max="5" width="18.42578125" style="1" customWidth="1"/>
    <col min="6" max="6" width="20.5703125" style="1" bestFit="1" customWidth="1"/>
    <col min="7" max="16384" width="9.140625" style="1"/>
  </cols>
  <sheetData>
    <row r="1" spans="1:9" ht="18.75">
      <c r="A1" s="97" t="s">
        <v>0</v>
      </c>
      <c r="B1" s="97"/>
      <c r="C1" s="97"/>
      <c r="D1" s="97"/>
      <c r="E1" s="97"/>
      <c r="F1" s="97"/>
    </row>
    <row r="2" spans="1:9" ht="18.75">
      <c r="A2" s="97" t="s">
        <v>1</v>
      </c>
      <c r="B2" s="97"/>
      <c r="C2" s="97"/>
      <c r="D2" s="97"/>
      <c r="E2" s="97"/>
      <c r="F2" s="97"/>
    </row>
    <row r="3" spans="1:9" ht="39" customHeight="1">
      <c r="A3" s="120" t="s">
        <v>252</v>
      </c>
      <c r="B3" s="121"/>
      <c r="C3" s="121"/>
      <c r="D3" s="121"/>
      <c r="E3" s="121"/>
      <c r="F3" s="122"/>
    </row>
    <row r="4" spans="1:9">
      <c r="A4" s="2" t="s">
        <v>2</v>
      </c>
      <c r="B4" s="2" t="s">
        <v>3</v>
      </c>
      <c r="C4" s="2" t="s">
        <v>4</v>
      </c>
      <c r="D4" s="2" t="s">
        <v>5</v>
      </c>
      <c r="E4" s="2" t="s">
        <v>6</v>
      </c>
      <c r="F4" s="2" t="s">
        <v>7</v>
      </c>
    </row>
    <row r="5" spans="1:9" ht="189">
      <c r="A5" s="3" t="s">
        <v>171</v>
      </c>
      <c r="B5" s="3" t="s">
        <v>11</v>
      </c>
      <c r="C5" s="5">
        <v>49.63</v>
      </c>
      <c r="D5" s="6" t="s">
        <v>12</v>
      </c>
      <c r="E5" s="6">
        <v>120.53</v>
      </c>
      <c r="F5" s="5">
        <f>ROUND(C5*E5,0)</f>
        <v>5982</v>
      </c>
    </row>
    <row r="6" spans="1:9" ht="126">
      <c r="A6" s="3" t="s">
        <v>172</v>
      </c>
      <c r="B6" s="3" t="s">
        <v>14</v>
      </c>
      <c r="C6" s="5">
        <v>24.82</v>
      </c>
      <c r="D6" s="6" t="s">
        <v>12</v>
      </c>
      <c r="E6" s="6">
        <v>223.35</v>
      </c>
      <c r="F6" s="5">
        <f>ROUND(C6*E6,0)</f>
        <v>5544</v>
      </c>
    </row>
    <row r="7" spans="1:9" ht="94.5">
      <c r="A7" s="3" t="s">
        <v>173</v>
      </c>
      <c r="B7" s="3" t="s">
        <v>253</v>
      </c>
      <c r="C7" s="5">
        <v>325.74</v>
      </c>
      <c r="D7" s="6" t="s">
        <v>12</v>
      </c>
      <c r="E7" s="3">
        <v>827.33</v>
      </c>
      <c r="F7" s="4">
        <f>ROUND(C7*E7,0)</f>
        <v>269494</v>
      </c>
      <c r="I7" s="13"/>
    </row>
    <row r="8" spans="1:9" ht="141.75">
      <c r="A8" s="3" t="s">
        <v>174</v>
      </c>
      <c r="B8" s="3" t="s">
        <v>168</v>
      </c>
      <c r="C8" s="43">
        <v>0.65</v>
      </c>
      <c r="D8" s="3" t="s">
        <v>12</v>
      </c>
      <c r="E8" s="4">
        <v>5829</v>
      </c>
      <c r="F8" s="4">
        <f>C8*E8</f>
        <v>3788.85</v>
      </c>
    </row>
    <row r="9" spans="1:9" ht="15.75">
      <c r="A9" s="3">
        <v>6</v>
      </c>
      <c r="B9" s="3" t="s">
        <v>26</v>
      </c>
      <c r="C9" s="7"/>
      <c r="D9" s="7"/>
      <c r="E9" s="3"/>
      <c r="F9" s="5"/>
    </row>
    <row r="10" spans="1:9" ht="28.5" customHeight="1">
      <c r="A10" s="3" t="s">
        <v>27</v>
      </c>
      <c r="B10" s="3" t="s">
        <v>92</v>
      </c>
      <c r="C10" s="3">
        <v>0.28000000000000003</v>
      </c>
      <c r="D10" s="6" t="s">
        <v>12</v>
      </c>
      <c r="E10" s="3">
        <v>813.85</v>
      </c>
      <c r="F10" s="3">
        <f>C10*E10</f>
        <v>227.87800000000001</v>
      </c>
    </row>
    <row r="11" spans="1:9" ht="28.5" customHeight="1">
      <c r="A11" s="3" t="s">
        <v>30</v>
      </c>
      <c r="B11" s="3" t="s">
        <v>93</v>
      </c>
      <c r="C11" s="3">
        <v>24.82</v>
      </c>
      <c r="D11" s="6" t="s">
        <v>12</v>
      </c>
      <c r="E11" s="3">
        <v>482.08</v>
      </c>
      <c r="F11" s="3">
        <f t="shared" ref="F11:F13" si="0">C11*E11</f>
        <v>11965.2256</v>
      </c>
    </row>
    <row r="12" spans="1:9" ht="28.5" customHeight="1">
      <c r="A12" s="3" t="s">
        <v>32</v>
      </c>
      <c r="B12" s="3" t="s">
        <v>222</v>
      </c>
      <c r="C12" s="3">
        <v>0.56000000000000005</v>
      </c>
      <c r="D12" s="6" t="s">
        <v>12</v>
      </c>
      <c r="E12" s="3">
        <v>434.67</v>
      </c>
      <c r="F12" s="3">
        <f t="shared" si="0"/>
        <v>243.41520000000003</v>
      </c>
    </row>
    <row r="13" spans="1:9" ht="28.5" customHeight="1">
      <c r="A13" s="3" t="s">
        <v>34</v>
      </c>
      <c r="B13" s="3" t="s">
        <v>37</v>
      </c>
      <c r="C13" s="3">
        <v>49.63</v>
      </c>
      <c r="D13" s="6" t="s">
        <v>12</v>
      </c>
      <c r="E13" s="3">
        <v>177.16</v>
      </c>
      <c r="F13" s="3">
        <f t="shared" si="0"/>
        <v>8792.4508000000005</v>
      </c>
    </row>
    <row r="14" spans="1:9" ht="15.75">
      <c r="A14" s="3"/>
      <c r="B14" s="3"/>
      <c r="C14" s="3"/>
      <c r="D14" s="3"/>
      <c r="E14" s="3" t="s">
        <v>38</v>
      </c>
      <c r="F14" s="9">
        <f>SUM(F5:F13)</f>
        <v>306037.81959999999</v>
      </c>
    </row>
    <row r="15" spans="1:9" ht="15.75">
      <c r="A15" s="10"/>
      <c r="B15" s="10"/>
      <c r="C15" s="10"/>
      <c r="D15" s="10"/>
      <c r="E15" s="10"/>
      <c r="F15" s="11"/>
    </row>
    <row r="16" spans="1:9">
      <c r="A16" s="12"/>
      <c r="B16" s="12"/>
      <c r="C16" s="12"/>
      <c r="D16" s="12"/>
      <c r="E16" s="12"/>
      <c r="F16" s="12"/>
    </row>
    <row r="17" spans="1:7" ht="63" customHeight="1">
      <c r="A17" s="12"/>
      <c r="B17" s="101" t="s">
        <v>126</v>
      </c>
      <c r="C17" s="101"/>
      <c r="D17" s="101"/>
      <c r="E17" s="101"/>
      <c r="F17" s="101"/>
      <c r="G17" s="13"/>
    </row>
    <row r="23" spans="1:7">
      <c r="F23" s="44"/>
    </row>
    <row r="26" spans="1:7">
      <c r="F26" s="44"/>
    </row>
  </sheetData>
  <mergeCells count="4">
    <mergeCell ref="A1:F1"/>
    <mergeCell ref="A2:F2"/>
    <mergeCell ref="A3:F3"/>
    <mergeCell ref="B17:F17"/>
  </mergeCells>
  <pageMargins left="0.7" right="0.7" top="0.75" bottom="0.75" header="0.3" footer="0.3"/>
</worksheet>
</file>

<file path=xl/worksheets/sheet41.xml><?xml version="1.0" encoding="utf-8"?>
<worksheet xmlns="http://schemas.openxmlformats.org/spreadsheetml/2006/main" xmlns:r="http://schemas.openxmlformats.org/officeDocument/2006/relationships">
  <sheetPr codeName="Sheet41"/>
  <dimension ref="A1:T23"/>
  <sheetViews>
    <sheetView topLeftCell="A10" workbookViewId="0">
      <selection activeCell="B6" sqref="B6"/>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86"/>
    <col min="8" max="8" width="9.5703125" style="86" bestFit="1" customWidth="1"/>
    <col min="9" max="20" width="9.140625" style="86"/>
    <col min="21" max="16384" width="9.140625" style="12"/>
  </cols>
  <sheetData>
    <row r="1" spans="1:20" ht="18.75">
      <c r="A1" s="97" t="s">
        <v>0</v>
      </c>
      <c r="B1" s="97"/>
      <c r="C1" s="97"/>
      <c r="D1" s="97"/>
      <c r="E1" s="97"/>
      <c r="F1" s="97"/>
    </row>
    <row r="2" spans="1:20" ht="18.75">
      <c r="A2" s="97" t="s">
        <v>1</v>
      </c>
      <c r="B2" s="97"/>
      <c r="C2" s="97"/>
      <c r="D2" s="97"/>
      <c r="E2" s="97"/>
      <c r="F2" s="97"/>
    </row>
    <row r="3" spans="1:20" ht="36.75" customHeight="1">
      <c r="A3" s="145" t="s">
        <v>391</v>
      </c>
      <c r="B3" s="145"/>
      <c r="C3" s="145"/>
      <c r="D3" s="145"/>
      <c r="E3" s="145"/>
      <c r="F3" s="145"/>
    </row>
    <row r="4" spans="1:20" ht="15.75">
      <c r="A4" s="5" t="s">
        <v>40</v>
      </c>
      <c r="B4" s="5" t="s">
        <v>41</v>
      </c>
      <c r="C4" s="5" t="s">
        <v>102</v>
      </c>
      <c r="D4" s="5" t="s">
        <v>5</v>
      </c>
      <c r="E4" s="5" t="s">
        <v>6</v>
      </c>
      <c r="F4" s="5" t="s">
        <v>7</v>
      </c>
    </row>
    <row r="5" spans="1:20" s="2" customFormat="1" ht="31.5">
      <c r="A5" s="45">
        <v>1</v>
      </c>
      <c r="B5" s="4" t="s">
        <v>8</v>
      </c>
      <c r="C5" s="5">
        <v>10</v>
      </c>
      <c r="D5" s="5" t="s">
        <v>9</v>
      </c>
      <c r="E5" s="5">
        <v>261.12</v>
      </c>
      <c r="F5" s="5">
        <f>C5*E5</f>
        <v>2611.1999999999998</v>
      </c>
      <c r="G5" s="94"/>
      <c r="H5" s="94"/>
      <c r="I5" s="94"/>
      <c r="J5" s="94"/>
      <c r="K5" s="94"/>
      <c r="L5" s="94"/>
      <c r="M5" s="94"/>
      <c r="N5" s="94"/>
      <c r="O5" s="94"/>
      <c r="P5" s="94"/>
      <c r="Q5" s="94"/>
      <c r="R5" s="94"/>
      <c r="S5" s="94"/>
      <c r="T5" s="94"/>
    </row>
    <row r="6" spans="1:20" ht="173.25">
      <c r="A6" s="4" t="s">
        <v>190</v>
      </c>
      <c r="B6" s="4" t="s">
        <v>11</v>
      </c>
      <c r="C6" s="5">
        <v>22.68</v>
      </c>
      <c r="D6" s="5" t="s">
        <v>12</v>
      </c>
      <c r="E6" s="5">
        <v>120.53</v>
      </c>
      <c r="F6" s="5">
        <f t="shared" ref="F6:F13" si="0">C6*E6</f>
        <v>2733.6203999999998</v>
      </c>
    </row>
    <row r="7" spans="1:20" ht="110.25">
      <c r="A7" s="4" t="s">
        <v>207</v>
      </c>
      <c r="B7" s="4" t="s">
        <v>208</v>
      </c>
      <c r="C7" s="4">
        <v>2.13</v>
      </c>
      <c r="D7" s="4" t="s">
        <v>12</v>
      </c>
      <c r="E7" s="4">
        <v>351.48</v>
      </c>
      <c r="F7" s="4">
        <f t="shared" si="0"/>
        <v>748.65240000000006</v>
      </c>
    </row>
    <row r="8" spans="1:20" ht="110.25">
      <c r="A8" s="3" t="s">
        <v>191</v>
      </c>
      <c r="B8" s="3" t="s">
        <v>16</v>
      </c>
      <c r="C8" s="3">
        <v>3.57</v>
      </c>
      <c r="D8" s="3" t="s">
        <v>12</v>
      </c>
      <c r="E8" s="3">
        <v>1149.1199999999999</v>
      </c>
      <c r="F8" s="4">
        <f t="shared" si="0"/>
        <v>4102.3583999999992</v>
      </c>
    </row>
    <row r="9" spans="1:20" ht="157.5">
      <c r="A9" s="3" t="s">
        <v>209</v>
      </c>
      <c r="B9" s="3" t="s">
        <v>106</v>
      </c>
      <c r="C9" s="3">
        <v>2.85</v>
      </c>
      <c r="D9" s="3" t="s">
        <v>12</v>
      </c>
      <c r="E9" s="3">
        <v>5358.83</v>
      </c>
      <c r="F9" s="4">
        <f t="shared" si="0"/>
        <v>15272.665500000001</v>
      </c>
    </row>
    <row r="10" spans="1:20" ht="141.75">
      <c r="A10" s="3" t="s">
        <v>210</v>
      </c>
      <c r="B10" s="3" t="s">
        <v>108</v>
      </c>
      <c r="C10" s="3">
        <v>8.5</v>
      </c>
      <c r="D10" s="3" t="s">
        <v>12</v>
      </c>
      <c r="E10" s="3">
        <v>2502.14</v>
      </c>
      <c r="F10" s="4">
        <f t="shared" si="0"/>
        <v>21268.19</v>
      </c>
    </row>
    <row r="11" spans="1:20" ht="110.25">
      <c r="A11" s="3" t="s">
        <v>211</v>
      </c>
      <c r="B11" s="3" t="s">
        <v>110</v>
      </c>
      <c r="C11" s="3">
        <v>49.54</v>
      </c>
      <c r="D11" s="3" t="s">
        <v>73</v>
      </c>
      <c r="E11" s="3">
        <v>245.79</v>
      </c>
      <c r="F11" s="4">
        <f t="shared" si="0"/>
        <v>12176.436599999999</v>
      </c>
    </row>
    <row r="12" spans="1:20" ht="157.5">
      <c r="A12" s="3" t="s">
        <v>212</v>
      </c>
      <c r="B12" s="3" t="s">
        <v>22</v>
      </c>
      <c r="C12" s="3">
        <v>8.5</v>
      </c>
      <c r="D12" s="3" t="s">
        <v>12</v>
      </c>
      <c r="E12" s="3">
        <v>5489.86</v>
      </c>
      <c r="F12" s="4">
        <f t="shared" si="0"/>
        <v>46663.81</v>
      </c>
    </row>
    <row r="13" spans="1:20" ht="141.75">
      <c r="A13" s="3" t="s">
        <v>213</v>
      </c>
      <c r="B13" s="3" t="s">
        <v>24</v>
      </c>
      <c r="C13" s="3">
        <v>0.71</v>
      </c>
      <c r="D13" s="3" t="s">
        <v>25</v>
      </c>
      <c r="E13" s="3">
        <v>65841.84</v>
      </c>
      <c r="F13" s="4">
        <f t="shared" si="0"/>
        <v>46747.706399999995</v>
      </c>
    </row>
    <row r="14" spans="1:20" ht="15.75">
      <c r="A14" s="3">
        <v>10</v>
      </c>
      <c r="B14" s="3" t="s">
        <v>26</v>
      </c>
      <c r="C14" s="3"/>
      <c r="D14" s="3"/>
      <c r="E14" s="3"/>
      <c r="F14" s="3"/>
    </row>
    <row r="15" spans="1:20" ht="16.5">
      <c r="A15" s="3" t="s">
        <v>114</v>
      </c>
      <c r="B15" s="3" t="s">
        <v>115</v>
      </c>
      <c r="C15" s="3">
        <v>9.7799999999999994</v>
      </c>
      <c r="D15" s="3" t="s">
        <v>116</v>
      </c>
      <c r="E15" s="3">
        <v>813.85</v>
      </c>
      <c r="F15" s="4">
        <f>C15*E15</f>
        <v>7959.4529999999995</v>
      </c>
    </row>
    <row r="16" spans="1:20" ht="16.5">
      <c r="A16" s="3" t="s">
        <v>117</v>
      </c>
      <c r="B16" s="3" t="s">
        <v>214</v>
      </c>
      <c r="C16" s="3">
        <v>2.13</v>
      </c>
      <c r="D16" s="3" t="s">
        <v>116</v>
      </c>
      <c r="E16" s="3">
        <v>434.67</v>
      </c>
      <c r="F16" s="4">
        <f t="shared" ref="F16:F19" si="1">C16*E16</f>
        <v>925.84709999999995</v>
      </c>
    </row>
    <row r="17" spans="1:20" ht="16.5">
      <c r="A17" s="3" t="s">
        <v>119</v>
      </c>
      <c r="B17" s="3" t="s">
        <v>120</v>
      </c>
      <c r="C17" s="3">
        <v>12.07</v>
      </c>
      <c r="D17" s="3" t="s">
        <v>116</v>
      </c>
      <c r="E17" s="3">
        <v>752.51</v>
      </c>
      <c r="F17" s="4">
        <f t="shared" si="1"/>
        <v>9082.7957000000006</v>
      </c>
    </row>
    <row r="18" spans="1:20" ht="16.5">
      <c r="A18" s="3" t="s">
        <v>121</v>
      </c>
      <c r="B18" s="3" t="s">
        <v>122</v>
      </c>
      <c r="C18" s="3">
        <v>9.8849999999999998</v>
      </c>
      <c r="D18" s="3" t="s">
        <v>116</v>
      </c>
      <c r="E18" s="3">
        <v>434.67</v>
      </c>
      <c r="F18" s="4">
        <f t="shared" si="1"/>
        <v>4296.7129500000001</v>
      </c>
    </row>
    <row r="19" spans="1:20" ht="16.5">
      <c r="A19" s="3" t="s">
        <v>123</v>
      </c>
      <c r="B19" s="3" t="s">
        <v>124</v>
      </c>
      <c r="C19" s="3">
        <v>22.68</v>
      </c>
      <c r="D19" s="3" t="s">
        <v>116</v>
      </c>
      <c r="E19" s="3">
        <v>177.16</v>
      </c>
      <c r="F19" s="4">
        <f t="shared" si="1"/>
        <v>4017.9888000000001</v>
      </c>
    </row>
    <row r="20" spans="1:20" ht="15.75">
      <c r="A20" s="3"/>
      <c r="B20" s="3" t="s">
        <v>125</v>
      </c>
      <c r="C20" s="3"/>
      <c r="D20" s="3"/>
      <c r="E20" s="3"/>
      <c r="F20" s="93">
        <f>SUM(F5:F19)</f>
        <v>178607.43724999999</v>
      </c>
    </row>
    <row r="23" spans="1:20" s="1" customFormat="1" ht="50.25" customHeight="1">
      <c r="B23" s="101" t="s">
        <v>126</v>
      </c>
      <c r="C23" s="101"/>
      <c r="D23" s="101"/>
      <c r="E23" s="101"/>
      <c r="F23" s="101"/>
      <c r="G23" s="95"/>
      <c r="H23" s="96"/>
      <c r="I23" s="95"/>
      <c r="J23" s="95"/>
      <c r="K23" s="95"/>
      <c r="L23" s="95"/>
      <c r="M23" s="95"/>
      <c r="N23" s="95"/>
      <c r="O23" s="95"/>
      <c r="P23" s="95"/>
      <c r="Q23" s="95"/>
      <c r="R23" s="95"/>
      <c r="S23" s="95"/>
      <c r="T23" s="95"/>
    </row>
  </sheetData>
  <mergeCells count="4">
    <mergeCell ref="A1:F1"/>
    <mergeCell ref="A2:F2"/>
    <mergeCell ref="A3:F3"/>
    <mergeCell ref="B23:F23"/>
  </mergeCells>
  <pageMargins left="0.7" right="0.7" top="0.75" bottom="0.75" header="0.3" footer="0.3"/>
</worksheet>
</file>

<file path=xl/worksheets/sheet42.xml><?xml version="1.0" encoding="utf-8"?>
<worksheet xmlns="http://schemas.openxmlformats.org/spreadsheetml/2006/main" xmlns:r="http://schemas.openxmlformats.org/officeDocument/2006/relationships">
  <sheetPr codeName="Sheet42"/>
  <dimension ref="A1:H23"/>
  <sheetViews>
    <sheetView workbookViewId="0">
      <selection activeCell="A3" sqref="A3:F3"/>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29.25" customHeight="1">
      <c r="A3" s="106" t="s">
        <v>392</v>
      </c>
      <c r="B3" s="107"/>
      <c r="C3" s="107"/>
      <c r="D3" s="107"/>
      <c r="E3" s="107"/>
      <c r="F3" s="108"/>
    </row>
    <row r="4" spans="1:6" ht="15.75">
      <c r="A4" s="5" t="s">
        <v>40</v>
      </c>
      <c r="B4" s="5" t="s">
        <v>41</v>
      </c>
      <c r="C4" s="5" t="s">
        <v>102</v>
      </c>
      <c r="D4" s="5" t="s">
        <v>5</v>
      </c>
      <c r="E4" s="5" t="s">
        <v>6</v>
      </c>
      <c r="F4" s="5" t="s">
        <v>7</v>
      </c>
    </row>
    <row r="5" spans="1:6" s="2" customFormat="1" ht="31.5">
      <c r="A5" s="45">
        <v>1</v>
      </c>
      <c r="B5" s="4" t="s">
        <v>8</v>
      </c>
      <c r="C5" s="5">
        <v>10</v>
      </c>
      <c r="D5" s="5" t="s">
        <v>9</v>
      </c>
      <c r="E5" s="5">
        <v>261.12</v>
      </c>
      <c r="F5" s="5">
        <f>C5*E5</f>
        <v>2611.1999999999998</v>
      </c>
    </row>
    <row r="6" spans="1:6" ht="173.25">
      <c r="A6" s="4" t="s">
        <v>190</v>
      </c>
      <c r="B6" s="4" t="s">
        <v>11</v>
      </c>
      <c r="C6" s="5">
        <v>34.03</v>
      </c>
      <c r="D6" s="5" t="s">
        <v>12</v>
      </c>
      <c r="E6" s="5">
        <v>120.53</v>
      </c>
      <c r="F6" s="5">
        <f t="shared" ref="F6:F13" si="0">C6*E6</f>
        <v>4101.6359000000002</v>
      </c>
    </row>
    <row r="7" spans="1:6" ht="110.25">
      <c r="A7" s="4" t="s">
        <v>207</v>
      </c>
      <c r="B7" s="4" t="s">
        <v>208</v>
      </c>
      <c r="C7" s="4">
        <v>3.19</v>
      </c>
      <c r="D7" s="4" t="s">
        <v>12</v>
      </c>
      <c r="E7" s="4">
        <v>351.48</v>
      </c>
      <c r="F7" s="4">
        <f t="shared" si="0"/>
        <v>1121.2212</v>
      </c>
    </row>
    <row r="8" spans="1:6" ht="110.25">
      <c r="A8" s="3" t="s">
        <v>191</v>
      </c>
      <c r="B8" s="3" t="s">
        <v>16</v>
      </c>
      <c r="C8" s="3">
        <v>5.36</v>
      </c>
      <c r="D8" s="3" t="s">
        <v>12</v>
      </c>
      <c r="E8" s="3">
        <v>1149.1199999999999</v>
      </c>
      <c r="F8" s="4">
        <f t="shared" si="0"/>
        <v>6159.2831999999999</v>
      </c>
    </row>
    <row r="9" spans="1:6" ht="157.5">
      <c r="A9" s="3" t="s">
        <v>209</v>
      </c>
      <c r="B9" s="3" t="s">
        <v>106</v>
      </c>
      <c r="C9" s="3">
        <v>4.2699999999999996</v>
      </c>
      <c r="D9" s="3" t="s">
        <v>12</v>
      </c>
      <c r="E9" s="3">
        <v>5358.83</v>
      </c>
      <c r="F9" s="4">
        <f t="shared" si="0"/>
        <v>22882.204099999999</v>
      </c>
    </row>
    <row r="10" spans="1:6" ht="141.75">
      <c r="A10" s="3" t="s">
        <v>210</v>
      </c>
      <c r="B10" s="3" t="s">
        <v>108</v>
      </c>
      <c r="C10" s="3">
        <v>12.74</v>
      </c>
      <c r="D10" s="3" t="s">
        <v>12</v>
      </c>
      <c r="E10" s="3">
        <v>2502.14</v>
      </c>
      <c r="F10" s="4">
        <f t="shared" si="0"/>
        <v>31877.263599999998</v>
      </c>
    </row>
    <row r="11" spans="1:6" ht="110.25">
      <c r="A11" s="3" t="s">
        <v>211</v>
      </c>
      <c r="B11" s="3" t="s">
        <v>110</v>
      </c>
      <c r="C11" s="3">
        <v>74.3</v>
      </c>
      <c r="D11" s="3" t="s">
        <v>73</v>
      </c>
      <c r="E11" s="3">
        <v>245.79</v>
      </c>
      <c r="F11" s="4">
        <f t="shared" si="0"/>
        <v>18262.197</v>
      </c>
    </row>
    <row r="12" spans="1:6" ht="157.5">
      <c r="A12" s="3" t="s">
        <v>212</v>
      </c>
      <c r="B12" s="3" t="s">
        <v>22</v>
      </c>
      <c r="C12" s="3">
        <v>15.89</v>
      </c>
      <c r="D12" s="3" t="s">
        <v>12</v>
      </c>
      <c r="E12" s="3">
        <v>5489.86</v>
      </c>
      <c r="F12" s="4">
        <f t="shared" si="0"/>
        <v>87233.875400000004</v>
      </c>
    </row>
    <row r="13" spans="1:6" ht="141.75">
      <c r="A13" s="3" t="s">
        <v>213</v>
      </c>
      <c r="B13" s="3" t="s">
        <v>24</v>
      </c>
      <c r="C13" s="3">
        <v>1.32</v>
      </c>
      <c r="D13" s="3" t="s">
        <v>25</v>
      </c>
      <c r="E13" s="3">
        <v>65841.84</v>
      </c>
      <c r="F13" s="4">
        <f t="shared" si="0"/>
        <v>86911.228799999997</v>
      </c>
    </row>
    <row r="14" spans="1:6" ht="15.75">
      <c r="A14" s="3">
        <v>10</v>
      </c>
      <c r="B14" s="3" t="s">
        <v>26</v>
      </c>
      <c r="C14" s="3"/>
      <c r="D14" s="3"/>
      <c r="E14" s="3"/>
      <c r="F14" s="3"/>
    </row>
    <row r="15" spans="1:6" ht="16.5">
      <c r="A15" s="3" t="s">
        <v>114</v>
      </c>
      <c r="B15" s="3" t="s">
        <v>115</v>
      </c>
      <c r="C15" s="3">
        <v>16</v>
      </c>
      <c r="D15" s="3" t="s">
        <v>116</v>
      </c>
      <c r="E15" s="3">
        <v>813.85</v>
      </c>
      <c r="F15" s="4">
        <f>C15*E15</f>
        <v>13021.6</v>
      </c>
    </row>
    <row r="16" spans="1:6" ht="16.5">
      <c r="A16" s="3" t="s">
        <v>117</v>
      </c>
      <c r="B16" s="3" t="s">
        <v>214</v>
      </c>
      <c r="C16" s="3">
        <v>3.19</v>
      </c>
      <c r="D16" s="3" t="s">
        <v>116</v>
      </c>
      <c r="E16" s="3">
        <v>434.67</v>
      </c>
      <c r="F16" s="4">
        <f t="shared" ref="F16:F19" si="1">C16*E16</f>
        <v>1386.5973000000001</v>
      </c>
    </row>
    <row r="17" spans="1:8" ht="16.5">
      <c r="A17" s="3" t="s">
        <v>119</v>
      </c>
      <c r="B17" s="3" t="s">
        <v>120</v>
      </c>
      <c r="C17" s="3">
        <v>18.100000000000001</v>
      </c>
      <c r="D17" s="3" t="s">
        <v>116</v>
      </c>
      <c r="E17" s="3">
        <v>752.51</v>
      </c>
      <c r="F17" s="4">
        <f t="shared" si="1"/>
        <v>13620.431</v>
      </c>
    </row>
    <row r="18" spans="1:8" ht="16.5">
      <c r="A18" s="3" t="s">
        <v>121</v>
      </c>
      <c r="B18" s="3" t="s">
        <v>122</v>
      </c>
      <c r="C18" s="3">
        <v>17.503</v>
      </c>
      <c r="D18" s="3" t="s">
        <v>116</v>
      </c>
      <c r="E18" s="3">
        <v>434.67</v>
      </c>
      <c r="F18" s="4">
        <f t="shared" si="1"/>
        <v>7608.0290100000002</v>
      </c>
    </row>
    <row r="19" spans="1:8" ht="16.5">
      <c r="A19" s="3" t="s">
        <v>123</v>
      </c>
      <c r="B19" s="3" t="s">
        <v>124</v>
      </c>
      <c r="C19" s="3">
        <v>34.03</v>
      </c>
      <c r="D19" s="3" t="s">
        <v>116</v>
      </c>
      <c r="E19" s="3">
        <v>177.16</v>
      </c>
      <c r="F19" s="4">
        <f t="shared" si="1"/>
        <v>6028.7547999999997</v>
      </c>
    </row>
    <row r="20" spans="1:8" ht="15.75">
      <c r="A20" s="3"/>
      <c r="B20" s="3" t="s">
        <v>125</v>
      </c>
      <c r="C20" s="3"/>
      <c r="D20" s="3"/>
      <c r="E20" s="3"/>
      <c r="F20" s="4">
        <f>SUM(F5:F19)</f>
        <v>302825.52130999998</v>
      </c>
    </row>
    <row r="23" spans="1:8" s="1" customFormat="1" ht="50.25" customHeight="1">
      <c r="B23" s="101" t="s">
        <v>126</v>
      </c>
      <c r="C23" s="101"/>
      <c r="D23" s="101"/>
      <c r="E23" s="101"/>
      <c r="F23" s="101"/>
      <c r="H23" s="13"/>
    </row>
  </sheetData>
  <mergeCells count="4">
    <mergeCell ref="A1:F1"/>
    <mergeCell ref="A2:F2"/>
    <mergeCell ref="A3:F3"/>
    <mergeCell ref="B23:F23"/>
  </mergeCells>
  <pageMargins left="0.7" right="0.7" top="0.75" bottom="0.75" header="0.3" footer="0.3"/>
</worksheet>
</file>

<file path=xl/worksheets/sheet43.xml><?xml version="1.0" encoding="utf-8"?>
<worksheet xmlns="http://schemas.openxmlformats.org/spreadsheetml/2006/main" xmlns:r="http://schemas.openxmlformats.org/officeDocument/2006/relationships">
  <sheetPr codeName="Sheet43"/>
  <dimension ref="A1:I28"/>
  <sheetViews>
    <sheetView topLeftCell="A13" workbookViewId="0">
      <selection activeCell="F16" sqref="F16"/>
    </sheetView>
  </sheetViews>
  <sheetFormatPr defaultRowHeight="15"/>
  <cols>
    <col min="1" max="1" width="10.5703125" style="1" bestFit="1" customWidth="1"/>
    <col min="2" max="2" width="52.7109375" style="1" customWidth="1"/>
    <col min="3" max="3" width="14.5703125" style="1" customWidth="1"/>
    <col min="4" max="4" width="8.7109375" style="1" customWidth="1"/>
    <col min="5" max="5" width="18.42578125" style="1" customWidth="1"/>
    <col min="6" max="6" width="20.5703125" style="1" bestFit="1" customWidth="1"/>
    <col min="7" max="16384" width="9.140625" style="1"/>
  </cols>
  <sheetData>
    <row r="1" spans="1:9" ht="18.75">
      <c r="A1" s="97" t="s">
        <v>0</v>
      </c>
      <c r="B1" s="97"/>
      <c r="C1" s="97"/>
      <c r="D1" s="97"/>
      <c r="E1" s="97"/>
      <c r="F1" s="97"/>
    </row>
    <row r="2" spans="1:9" ht="18.75">
      <c r="A2" s="97" t="s">
        <v>1</v>
      </c>
      <c r="B2" s="97"/>
      <c r="C2" s="97"/>
      <c r="D2" s="97"/>
      <c r="E2" s="97"/>
      <c r="F2" s="97"/>
    </row>
    <row r="3" spans="1:9" ht="39" customHeight="1">
      <c r="A3" s="120" t="s">
        <v>254</v>
      </c>
      <c r="B3" s="121"/>
      <c r="C3" s="121"/>
      <c r="D3" s="121"/>
      <c r="E3" s="121"/>
      <c r="F3" s="122"/>
    </row>
    <row r="4" spans="1:9">
      <c r="A4" s="2" t="s">
        <v>2</v>
      </c>
      <c r="B4" s="2" t="s">
        <v>3</v>
      </c>
      <c r="C4" s="2" t="s">
        <v>4</v>
      </c>
      <c r="D4" s="2" t="s">
        <v>5</v>
      </c>
      <c r="E4" s="2" t="s">
        <v>6</v>
      </c>
      <c r="F4" s="2" t="s">
        <v>7</v>
      </c>
    </row>
    <row r="5" spans="1:9" ht="31.5">
      <c r="A5" s="3">
        <v>1</v>
      </c>
      <c r="B5" s="3" t="s">
        <v>8</v>
      </c>
      <c r="C5" s="3">
        <v>2</v>
      </c>
      <c r="D5" s="3" t="s">
        <v>9</v>
      </c>
      <c r="E5" s="3">
        <v>261.12</v>
      </c>
      <c r="F5" s="4">
        <f>C5*E5</f>
        <v>522.24</v>
      </c>
    </row>
    <row r="6" spans="1:9" ht="189">
      <c r="A6" s="3" t="s">
        <v>171</v>
      </c>
      <c r="B6" s="3" t="s">
        <v>11</v>
      </c>
      <c r="C6" s="5">
        <v>24.49</v>
      </c>
      <c r="D6" s="6" t="s">
        <v>12</v>
      </c>
      <c r="E6" s="6">
        <v>120.53</v>
      </c>
      <c r="F6" s="5">
        <f>ROUND(C6*E6,0)</f>
        <v>2952</v>
      </c>
    </row>
    <row r="7" spans="1:9" ht="126">
      <c r="A7" s="3" t="s">
        <v>172</v>
      </c>
      <c r="B7" s="3" t="s">
        <v>14</v>
      </c>
      <c r="C7" s="5">
        <v>6.37</v>
      </c>
      <c r="D7" s="6" t="s">
        <v>12</v>
      </c>
      <c r="E7" s="6">
        <v>223.35</v>
      </c>
      <c r="F7" s="5">
        <f>ROUND(C7*E7,0)</f>
        <v>1423</v>
      </c>
    </row>
    <row r="8" spans="1:9" ht="110.25">
      <c r="A8" s="3" t="s">
        <v>173</v>
      </c>
      <c r="B8" s="3" t="s">
        <v>16</v>
      </c>
      <c r="C8" s="5">
        <v>10.63</v>
      </c>
      <c r="D8" s="6" t="s">
        <v>12</v>
      </c>
      <c r="E8" s="3">
        <v>1149.1199999999999</v>
      </c>
      <c r="F8" s="4">
        <f>ROUND(C8*E8,0)</f>
        <v>12215</v>
      </c>
      <c r="I8" s="13"/>
    </row>
    <row r="9" spans="1:9" ht="141.75">
      <c r="A9" s="3" t="s">
        <v>174</v>
      </c>
      <c r="B9" s="3" t="s">
        <v>168</v>
      </c>
      <c r="C9" s="43">
        <v>53.81</v>
      </c>
      <c r="D9" s="3" t="s">
        <v>12</v>
      </c>
      <c r="E9" s="4">
        <v>5829</v>
      </c>
      <c r="F9" s="4">
        <f>C9*E9</f>
        <v>313658.49</v>
      </c>
    </row>
    <row r="10" spans="1:9" ht="15.75">
      <c r="A10" s="3">
        <v>6</v>
      </c>
      <c r="B10" s="3" t="s">
        <v>26</v>
      </c>
      <c r="C10" s="7"/>
      <c r="D10" s="7"/>
      <c r="E10" s="3"/>
      <c r="F10" s="5"/>
    </row>
    <row r="11" spans="1:9" ht="28.5" customHeight="1">
      <c r="A11" s="3" t="s">
        <v>27</v>
      </c>
      <c r="B11" s="3" t="s">
        <v>92</v>
      </c>
      <c r="C11" s="3">
        <v>23.14</v>
      </c>
      <c r="D11" s="6" t="s">
        <v>12</v>
      </c>
      <c r="E11" s="3">
        <v>813.85</v>
      </c>
      <c r="F11" s="3">
        <f>C11*E11</f>
        <v>18832.489000000001</v>
      </c>
    </row>
    <row r="12" spans="1:9" ht="28.5" customHeight="1">
      <c r="A12" s="3" t="s">
        <v>30</v>
      </c>
      <c r="B12" s="3" t="s">
        <v>93</v>
      </c>
      <c r="C12" s="3">
        <v>6.37</v>
      </c>
      <c r="D12" s="6" t="s">
        <v>12</v>
      </c>
      <c r="E12" s="3">
        <v>482.08</v>
      </c>
      <c r="F12" s="3">
        <f t="shared" ref="F12:F15" si="0">C12*E12</f>
        <v>3070.8496</v>
      </c>
    </row>
    <row r="13" spans="1:9" ht="28.5" customHeight="1">
      <c r="A13" s="3" t="s">
        <v>32</v>
      </c>
      <c r="B13" s="3" t="s">
        <v>255</v>
      </c>
      <c r="C13" s="3">
        <v>46.28</v>
      </c>
      <c r="D13" s="6" t="s">
        <v>12</v>
      </c>
      <c r="E13" s="3">
        <v>541.66999999999996</v>
      </c>
      <c r="F13" s="3">
        <f t="shared" si="0"/>
        <v>25068.4876</v>
      </c>
    </row>
    <row r="14" spans="1:9" ht="28.5" customHeight="1">
      <c r="A14" s="3" t="s">
        <v>32</v>
      </c>
      <c r="B14" s="3" t="s">
        <v>256</v>
      </c>
      <c r="C14" s="3">
        <v>10.63</v>
      </c>
      <c r="D14" s="6" t="s">
        <v>12</v>
      </c>
      <c r="E14" s="3">
        <v>752.51</v>
      </c>
      <c r="F14" s="3">
        <f t="shared" si="0"/>
        <v>7999.1813000000002</v>
      </c>
    </row>
    <row r="15" spans="1:9" ht="28.5" customHeight="1">
      <c r="A15" s="3" t="s">
        <v>34</v>
      </c>
      <c r="B15" s="3" t="s">
        <v>37</v>
      </c>
      <c r="C15" s="3">
        <v>25.49</v>
      </c>
      <c r="D15" s="6" t="s">
        <v>12</v>
      </c>
      <c r="E15" s="3">
        <v>177.16</v>
      </c>
      <c r="F15" s="3">
        <f t="shared" si="0"/>
        <v>4515.8083999999999</v>
      </c>
    </row>
    <row r="16" spans="1:9" ht="15.75">
      <c r="A16" s="3"/>
      <c r="B16" s="3"/>
      <c r="C16" s="3"/>
      <c r="D16" s="3"/>
      <c r="E16" s="3" t="s">
        <v>38</v>
      </c>
      <c r="F16" s="9">
        <f>SUM(F5:F15)</f>
        <v>390257.54589999997</v>
      </c>
    </row>
    <row r="17" spans="1:7" ht="15.75">
      <c r="A17" s="10"/>
      <c r="B17" s="10"/>
      <c r="C17" s="10"/>
      <c r="D17" s="10"/>
      <c r="E17" s="10"/>
      <c r="F17" s="11"/>
    </row>
    <row r="18" spans="1:7">
      <c r="A18" s="12"/>
      <c r="B18" s="12"/>
      <c r="C18" s="12"/>
      <c r="D18" s="12"/>
      <c r="E18" s="12"/>
      <c r="F18" s="12"/>
    </row>
    <row r="19" spans="1:7">
      <c r="A19" s="12"/>
      <c r="B19" s="101" t="s">
        <v>126</v>
      </c>
      <c r="C19" s="101"/>
      <c r="D19" s="101"/>
      <c r="E19" s="101"/>
      <c r="F19" s="101"/>
      <c r="G19" s="13"/>
    </row>
    <row r="25" spans="1:7">
      <c r="F25" s="44"/>
    </row>
    <row r="28" spans="1:7">
      <c r="F28" s="44"/>
    </row>
  </sheetData>
  <mergeCells count="4">
    <mergeCell ref="A1:F1"/>
    <mergeCell ref="A2:F2"/>
    <mergeCell ref="A3:F3"/>
    <mergeCell ref="B19:F19"/>
  </mergeCells>
  <pageMargins left="0.7" right="0.7" top="0.75" bottom="0.75" header="0.3" footer="0.3"/>
</worksheet>
</file>

<file path=xl/worksheets/sheet44.xml><?xml version="1.0" encoding="utf-8"?>
<worksheet xmlns="http://schemas.openxmlformats.org/spreadsheetml/2006/main" xmlns:r="http://schemas.openxmlformats.org/officeDocument/2006/relationships">
  <sheetPr codeName="Sheet44"/>
  <dimension ref="A1:V19"/>
  <sheetViews>
    <sheetView workbookViewId="0">
      <selection activeCell="G5" sqref="G5"/>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86"/>
    <col min="8" max="8" width="9.5703125" style="86" bestFit="1" customWidth="1"/>
    <col min="9" max="22" width="9.140625" style="86"/>
    <col min="23" max="16384" width="9.140625" style="12"/>
  </cols>
  <sheetData>
    <row r="1" spans="1:22" ht="18.75">
      <c r="A1" s="97" t="s">
        <v>0</v>
      </c>
      <c r="B1" s="97"/>
      <c r="C1" s="97"/>
      <c r="D1" s="97"/>
      <c r="E1" s="97"/>
      <c r="F1" s="97"/>
    </row>
    <row r="2" spans="1:22" ht="18.75">
      <c r="A2" s="97" t="s">
        <v>1</v>
      </c>
      <c r="B2" s="97"/>
      <c r="C2" s="97"/>
      <c r="D2" s="97"/>
      <c r="E2" s="97"/>
      <c r="F2" s="97"/>
    </row>
    <row r="3" spans="1:22" ht="49.5" customHeight="1">
      <c r="A3" s="145" t="s">
        <v>393</v>
      </c>
      <c r="B3" s="145"/>
      <c r="C3" s="145"/>
      <c r="D3" s="145"/>
      <c r="E3" s="145"/>
      <c r="F3" s="145"/>
    </row>
    <row r="4" spans="1:22" ht="15.75">
      <c r="A4" s="5" t="s">
        <v>40</v>
      </c>
      <c r="B4" s="5" t="s">
        <v>41</v>
      </c>
      <c r="C4" s="5" t="s">
        <v>102</v>
      </c>
      <c r="D4" s="5" t="s">
        <v>5</v>
      </c>
      <c r="E4" s="5" t="s">
        <v>6</v>
      </c>
      <c r="F4" s="5" t="s">
        <v>7</v>
      </c>
    </row>
    <row r="5" spans="1:22" s="2" customFormat="1" ht="46.5" customHeight="1">
      <c r="A5" s="45">
        <v>1</v>
      </c>
      <c r="B5" s="4" t="s">
        <v>8</v>
      </c>
      <c r="C5" s="5">
        <v>2</v>
      </c>
      <c r="D5" s="5" t="s">
        <v>9</v>
      </c>
      <c r="E5" s="5">
        <v>261.12</v>
      </c>
      <c r="F5" s="5">
        <f>C5*E5</f>
        <v>522.24</v>
      </c>
      <c r="G5" s="94"/>
      <c r="H5" s="94"/>
      <c r="I5" s="94"/>
      <c r="J5" s="94"/>
      <c r="K5" s="94"/>
      <c r="L5" s="94"/>
      <c r="M5" s="94"/>
      <c r="N5" s="94"/>
      <c r="O5" s="94"/>
      <c r="P5" s="94"/>
      <c r="Q5" s="94"/>
      <c r="R5" s="94"/>
      <c r="S5" s="94"/>
      <c r="T5" s="94"/>
      <c r="U5" s="94"/>
      <c r="V5" s="94"/>
    </row>
    <row r="6" spans="1:22" ht="173.25">
      <c r="A6" s="4" t="s">
        <v>190</v>
      </c>
      <c r="B6" s="4" t="s">
        <v>11</v>
      </c>
      <c r="C6" s="5">
        <v>15.11</v>
      </c>
      <c r="D6" s="5" t="s">
        <v>12</v>
      </c>
      <c r="E6" s="5">
        <v>120.53</v>
      </c>
      <c r="F6" s="5">
        <f t="shared" ref="F6:F9" si="0">C6*E6</f>
        <v>1821.2083</v>
      </c>
    </row>
    <row r="7" spans="1:22" s="1" customFormat="1" ht="110.25">
      <c r="A7" s="3" t="s">
        <v>13</v>
      </c>
      <c r="B7" s="3" t="s">
        <v>14</v>
      </c>
      <c r="C7" s="5">
        <v>5.66</v>
      </c>
      <c r="D7" s="6" t="s">
        <v>12</v>
      </c>
      <c r="E7" s="6">
        <v>223.35</v>
      </c>
      <c r="F7" s="5">
        <f>ROUND(C7*E7,0)</f>
        <v>1264</v>
      </c>
      <c r="G7" s="95"/>
      <c r="H7" s="95"/>
      <c r="I7" s="95"/>
      <c r="J7" s="95"/>
      <c r="K7" s="95"/>
      <c r="L7" s="95"/>
      <c r="M7" s="95"/>
      <c r="N7" s="95"/>
      <c r="O7" s="95"/>
      <c r="P7" s="95"/>
      <c r="Q7" s="95"/>
      <c r="R7" s="95"/>
      <c r="S7" s="95"/>
      <c r="T7" s="95"/>
      <c r="U7" s="95"/>
      <c r="V7" s="95"/>
    </row>
    <row r="8" spans="1:22" ht="110.25">
      <c r="A8" s="3" t="s">
        <v>191</v>
      </c>
      <c r="B8" s="3" t="s">
        <v>16</v>
      </c>
      <c r="C8" s="3">
        <v>9.44</v>
      </c>
      <c r="D8" s="3" t="s">
        <v>12</v>
      </c>
      <c r="E8" s="3">
        <v>1149.1199999999999</v>
      </c>
      <c r="F8" s="4">
        <f t="shared" si="0"/>
        <v>10847.692799999999</v>
      </c>
    </row>
    <row r="9" spans="1:22" ht="141.75">
      <c r="A9" s="3" t="s">
        <v>192</v>
      </c>
      <c r="B9" s="3" t="s">
        <v>168</v>
      </c>
      <c r="C9" s="3">
        <v>67.97</v>
      </c>
      <c r="D9" s="3" t="s">
        <v>12</v>
      </c>
      <c r="E9" s="3">
        <v>5829</v>
      </c>
      <c r="F9" s="3">
        <f t="shared" si="0"/>
        <v>396197.13</v>
      </c>
    </row>
    <row r="10" spans="1:22" ht="15.75">
      <c r="A10" s="3">
        <v>10</v>
      </c>
      <c r="B10" s="3" t="s">
        <v>26</v>
      </c>
      <c r="C10" s="3"/>
      <c r="D10" s="3"/>
      <c r="E10" s="3"/>
      <c r="F10" s="3"/>
    </row>
    <row r="11" spans="1:22" ht="16.5">
      <c r="A11" s="3" t="s">
        <v>114</v>
      </c>
      <c r="B11" s="3" t="s">
        <v>115</v>
      </c>
      <c r="C11" s="3">
        <v>29.23</v>
      </c>
      <c r="D11" s="3" t="s">
        <v>116</v>
      </c>
      <c r="E11" s="3">
        <v>813.85</v>
      </c>
      <c r="F11" s="4">
        <f>C11*E11</f>
        <v>23788.835500000001</v>
      </c>
    </row>
    <row r="12" spans="1:22" ht="16.5">
      <c r="A12" s="3" t="s">
        <v>117</v>
      </c>
      <c r="B12" s="3" t="s">
        <v>118</v>
      </c>
      <c r="C12" s="3">
        <v>5.66</v>
      </c>
      <c r="D12" s="3" t="s">
        <v>116</v>
      </c>
      <c r="E12" s="3">
        <v>482.08</v>
      </c>
      <c r="F12" s="4">
        <f t="shared" ref="F12:F15" si="1">C12*E12</f>
        <v>2728.5727999999999</v>
      </c>
    </row>
    <row r="13" spans="1:22" ht="16.5">
      <c r="A13" s="3" t="s">
        <v>119</v>
      </c>
      <c r="B13" s="3" t="s">
        <v>120</v>
      </c>
      <c r="C13" s="3">
        <v>9.44</v>
      </c>
      <c r="D13" s="3" t="s">
        <v>116</v>
      </c>
      <c r="E13" s="3">
        <v>752.51</v>
      </c>
      <c r="F13" s="4">
        <f t="shared" si="1"/>
        <v>7103.6943999999994</v>
      </c>
    </row>
    <row r="14" spans="1:22" ht="16.5">
      <c r="A14" s="3" t="s">
        <v>121</v>
      </c>
      <c r="B14" s="3" t="s">
        <v>122</v>
      </c>
      <c r="C14" s="3">
        <v>58.45</v>
      </c>
      <c r="D14" s="3" t="s">
        <v>116</v>
      </c>
      <c r="E14" s="3">
        <v>434.67</v>
      </c>
      <c r="F14" s="4">
        <f t="shared" si="1"/>
        <v>25406.461500000001</v>
      </c>
    </row>
    <row r="15" spans="1:22" ht="16.5">
      <c r="A15" s="3" t="s">
        <v>123</v>
      </c>
      <c r="B15" s="3" t="s">
        <v>124</v>
      </c>
      <c r="C15" s="3">
        <v>15.11</v>
      </c>
      <c r="D15" s="3" t="s">
        <v>116</v>
      </c>
      <c r="E15" s="3">
        <v>177.16</v>
      </c>
      <c r="F15" s="4">
        <f t="shared" si="1"/>
        <v>2676.8876</v>
      </c>
    </row>
    <row r="16" spans="1:22" ht="15.75">
      <c r="A16" s="3"/>
      <c r="B16" s="3" t="s">
        <v>125</v>
      </c>
      <c r="C16" s="3"/>
      <c r="D16" s="3"/>
      <c r="E16" s="3"/>
      <c r="F16" s="4">
        <f>SUM(F5:F15)</f>
        <v>472356.72289999999</v>
      </c>
    </row>
    <row r="19" spans="2:22" s="1" customFormat="1" ht="50.25" customHeight="1">
      <c r="B19" s="101" t="s">
        <v>126</v>
      </c>
      <c r="C19" s="101"/>
      <c r="D19" s="101"/>
      <c r="E19" s="101"/>
      <c r="F19" s="101"/>
      <c r="G19" s="95"/>
      <c r="H19" s="96"/>
      <c r="I19" s="95"/>
      <c r="J19" s="95"/>
      <c r="K19" s="95"/>
      <c r="L19" s="95"/>
      <c r="M19" s="95"/>
      <c r="N19" s="95"/>
      <c r="O19" s="95"/>
      <c r="P19" s="95"/>
      <c r="Q19" s="95"/>
      <c r="R19" s="95"/>
      <c r="S19" s="95"/>
      <c r="T19" s="95"/>
      <c r="U19" s="95"/>
      <c r="V19" s="95"/>
    </row>
  </sheetData>
  <mergeCells count="4">
    <mergeCell ref="A1:F1"/>
    <mergeCell ref="A2:F2"/>
    <mergeCell ref="A3:F3"/>
    <mergeCell ref="B19:F19"/>
  </mergeCells>
  <pageMargins left="0.7" right="0.7" top="0.75" bottom="0.75" header="0.3" footer="0.3"/>
</worksheet>
</file>

<file path=xl/worksheets/sheet45.xml><?xml version="1.0" encoding="utf-8"?>
<worksheet xmlns="http://schemas.openxmlformats.org/spreadsheetml/2006/main" xmlns:r="http://schemas.openxmlformats.org/officeDocument/2006/relationships">
  <sheetPr codeName="Sheet45"/>
  <dimension ref="A1:H22"/>
  <sheetViews>
    <sheetView topLeftCell="A13" workbookViewId="0">
      <selection activeCell="F19" sqref="F19"/>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33.75" customHeight="1">
      <c r="A3" s="146" t="s">
        <v>101</v>
      </c>
      <c r="B3" s="147"/>
      <c r="C3" s="147"/>
      <c r="D3" s="147"/>
      <c r="E3" s="147"/>
      <c r="F3" s="148"/>
    </row>
    <row r="4" spans="1:6" ht="15.75">
      <c r="A4" s="5" t="s">
        <v>40</v>
      </c>
      <c r="B4" s="5" t="s">
        <v>41</v>
      </c>
      <c r="C4" s="5" t="s">
        <v>102</v>
      </c>
      <c r="D4" s="5" t="s">
        <v>5</v>
      </c>
      <c r="E4" s="5" t="s">
        <v>6</v>
      </c>
      <c r="F4" s="5" t="s">
        <v>7</v>
      </c>
    </row>
    <row r="5" spans="1:6" ht="173.25">
      <c r="A5" s="4" t="s">
        <v>103</v>
      </c>
      <c r="B5" s="4" t="s">
        <v>11</v>
      </c>
      <c r="C5" s="5">
        <v>43.28</v>
      </c>
      <c r="D5" s="5" t="s">
        <v>12</v>
      </c>
      <c r="E5" s="5">
        <v>120.53</v>
      </c>
      <c r="F5" s="5">
        <f t="shared" ref="F5:F7" si="0">C5*E5</f>
        <v>5216.5384000000004</v>
      </c>
    </row>
    <row r="6" spans="1:6" s="1" customFormat="1" ht="110.25">
      <c r="A6" s="3" t="s">
        <v>70</v>
      </c>
      <c r="B6" s="3" t="s">
        <v>14</v>
      </c>
      <c r="C6" s="5">
        <v>3.83</v>
      </c>
      <c r="D6" s="6" t="s">
        <v>12</v>
      </c>
      <c r="E6" s="6">
        <v>223.35</v>
      </c>
      <c r="F6" s="5">
        <f>ROUND(C6*E6,0)</f>
        <v>855</v>
      </c>
    </row>
    <row r="7" spans="1:6" ht="110.25">
      <c r="A7" s="3" t="s">
        <v>104</v>
      </c>
      <c r="B7" s="3" t="s">
        <v>16</v>
      </c>
      <c r="C7" s="3">
        <v>6.43</v>
      </c>
      <c r="D7" s="3" t="s">
        <v>12</v>
      </c>
      <c r="E7" s="3">
        <v>1149.1199999999999</v>
      </c>
      <c r="F7" s="4">
        <f t="shared" si="0"/>
        <v>7388.8415999999988</v>
      </c>
    </row>
    <row r="8" spans="1:6" customFormat="1" ht="157.5">
      <c r="A8" s="4" t="s">
        <v>105</v>
      </c>
      <c r="B8" s="4" t="s">
        <v>106</v>
      </c>
      <c r="C8" s="4">
        <v>6.78</v>
      </c>
      <c r="D8" s="4" t="s">
        <v>29</v>
      </c>
      <c r="E8" s="4">
        <v>5358.83</v>
      </c>
      <c r="F8" s="4">
        <f t="shared" ref="F8:F9" si="1">E8*C8</f>
        <v>36332.867400000003</v>
      </c>
    </row>
    <row r="9" spans="1:6" customFormat="1" ht="141.75">
      <c r="A9" s="4" t="s">
        <v>107</v>
      </c>
      <c r="B9" s="4" t="s">
        <v>108</v>
      </c>
      <c r="C9" s="4">
        <v>13.56</v>
      </c>
      <c r="D9" s="4" t="s">
        <v>29</v>
      </c>
      <c r="E9" s="4">
        <v>2502.12</v>
      </c>
      <c r="F9" s="4">
        <f t="shared" si="1"/>
        <v>33928.747199999998</v>
      </c>
    </row>
    <row r="10" spans="1:6" customFormat="1" ht="110.25">
      <c r="A10" s="4" t="s">
        <v>109</v>
      </c>
      <c r="B10" s="4" t="s">
        <v>110</v>
      </c>
      <c r="C10" s="4">
        <v>97.58</v>
      </c>
      <c r="D10" s="4" t="s">
        <v>53</v>
      </c>
      <c r="E10" s="4">
        <v>245.79</v>
      </c>
      <c r="F10" s="4">
        <f>E10*C10</f>
        <v>23984.188200000001</v>
      </c>
    </row>
    <row r="11" spans="1:6" customFormat="1" ht="157.5">
      <c r="A11" s="4" t="s">
        <v>111</v>
      </c>
      <c r="B11" s="4" t="s">
        <v>22</v>
      </c>
      <c r="C11" s="4">
        <v>5.05</v>
      </c>
      <c r="D11" s="4" t="s">
        <v>29</v>
      </c>
      <c r="E11" s="4">
        <v>5489.86</v>
      </c>
      <c r="F11" s="4">
        <f t="shared" ref="F11:F12" si="2">E11*C11</f>
        <v>27723.792999999998</v>
      </c>
    </row>
    <row r="12" spans="1:6" customFormat="1" ht="141.75">
      <c r="A12" s="4" t="s">
        <v>112</v>
      </c>
      <c r="B12" s="4" t="s">
        <v>24</v>
      </c>
      <c r="C12" s="4">
        <v>0.45</v>
      </c>
      <c r="D12" s="4" t="s">
        <v>113</v>
      </c>
      <c r="E12" s="4">
        <v>65841.84</v>
      </c>
      <c r="F12" s="4">
        <f t="shared" si="2"/>
        <v>29628.827999999998</v>
      </c>
    </row>
    <row r="13" spans="1:6" ht="15.75">
      <c r="A13" s="3">
        <v>9</v>
      </c>
      <c r="B13" s="3" t="s">
        <v>26</v>
      </c>
      <c r="C13" s="3"/>
      <c r="D13" s="3"/>
      <c r="E13" s="3"/>
      <c r="F13" s="3"/>
    </row>
    <row r="14" spans="1:6" ht="16.5">
      <c r="A14" s="3" t="s">
        <v>114</v>
      </c>
      <c r="B14" s="3" t="s">
        <v>115</v>
      </c>
      <c r="C14" s="3">
        <v>13.48</v>
      </c>
      <c r="D14" s="3" t="s">
        <v>116</v>
      </c>
      <c r="E14" s="3">
        <v>813.85</v>
      </c>
      <c r="F14" s="4">
        <f>C14*E14</f>
        <v>10970.698</v>
      </c>
    </row>
    <row r="15" spans="1:6" ht="16.5">
      <c r="A15" s="3" t="s">
        <v>117</v>
      </c>
      <c r="B15" s="3" t="s">
        <v>118</v>
      </c>
      <c r="C15" s="3">
        <v>3.83</v>
      </c>
      <c r="D15" s="3" t="s">
        <v>116</v>
      </c>
      <c r="E15" s="3">
        <v>482.08</v>
      </c>
      <c r="F15" s="4">
        <f t="shared" ref="F15:F18" si="3">C15*E15</f>
        <v>1846.3663999999999</v>
      </c>
    </row>
    <row r="16" spans="1:6" ht="16.5">
      <c r="A16" s="3" t="s">
        <v>119</v>
      </c>
      <c r="B16" s="3" t="s">
        <v>120</v>
      </c>
      <c r="C16" s="3">
        <v>19.989999999999998</v>
      </c>
      <c r="D16" s="3" t="s">
        <v>116</v>
      </c>
      <c r="E16" s="3">
        <v>752.51</v>
      </c>
      <c r="F16" s="4">
        <f t="shared" si="3"/>
        <v>15042.674899999998</v>
      </c>
    </row>
    <row r="17" spans="1:8" ht="16.5">
      <c r="A17" s="3" t="s">
        <v>121</v>
      </c>
      <c r="B17" s="3" t="s">
        <v>122</v>
      </c>
      <c r="C17" s="3">
        <v>10.46</v>
      </c>
      <c r="D17" s="3" t="s">
        <v>116</v>
      </c>
      <c r="E17" s="3">
        <v>434.67</v>
      </c>
      <c r="F17" s="4">
        <f t="shared" si="3"/>
        <v>4546.6482000000005</v>
      </c>
    </row>
    <row r="18" spans="1:8" ht="16.5">
      <c r="A18" s="3" t="s">
        <v>123</v>
      </c>
      <c r="B18" s="3" t="s">
        <v>124</v>
      </c>
      <c r="C18" s="3">
        <v>43.28</v>
      </c>
      <c r="D18" s="3" t="s">
        <v>116</v>
      </c>
      <c r="E18" s="3">
        <v>177.16</v>
      </c>
      <c r="F18" s="4">
        <f t="shared" si="3"/>
        <v>7667.4848000000002</v>
      </c>
    </row>
    <row r="19" spans="1:8" ht="15.75">
      <c r="A19" s="3"/>
      <c r="B19" s="3" t="s">
        <v>125</v>
      </c>
      <c r="C19" s="3"/>
      <c r="D19" s="3"/>
      <c r="E19" s="3"/>
      <c r="F19" s="4">
        <f>SUM(F5:F18)</f>
        <v>205132.67610000001</v>
      </c>
    </row>
    <row r="22" spans="1:8" s="1" customFormat="1" ht="50.25" customHeight="1">
      <c r="B22" s="101" t="s">
        <v>126</v>
      </c>
      <c r="C22" s="101"/>
      <c r="D22" s="101"/>
      <c r="E22" s="101"/>
      <c r="F22" s="101"/>
      <c r="H22" s="13"/>
    </row>
  </sheetData>
  <mergeCells count="4">
    <mergeCell ref="A1:F1"/>
    <mergeCell ref="A2:F2"/>
    <mergeCell ref="A3:F3"/>
    <mergeCell ref="B22:F22"/>
  </mergeCells>
  <pageMargins left="0.7" right="0.7" top="0.75" bottom="0.75" header="0.3" footer="0.3"/>
</worksheet>
</file>

<file path=xl/worksheets/sheet46.xml><?xml version="1.0" encoding="utf-8"?>
<worksheet xmlns="http://schemas.openxmlformats.org/spreadsheetml/2006/main" xmlns:r="http://schemas.openxmlformats.org/officeDocument/2006/relationships">
  <sheetPr codeName="Sheet46"/>
  <dimension ref="A1:H19"/>
  <sheetViews>
    <sheetView workbookViewId="0">
      <selection activeCell="A3" sqref="A3:F3"/>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38.25" customHeight="1">
      <c r="A3" s="106" t="s">
        <v>189</v>
      </c>
      <c r="B3" s="107"/>
      <c r="C3" s="107"/>
      <c r="D3" s="107"/>
      <c r="E3" s="107"/>
      <c r="F3" s="108"/>
    </row>
    <row r="4" spans="1:6" ht="15.75">
      <c r="A4" s="5" t="s">
        <v>40</v>
      </c>
      <c r="B4" s="5" t="s">
        <v>41</v>
      </c>
      <c r="C4" s="5" t="s">
        <v>102</v>
      </c>
      <c r="D4" s="5" t="s">
        <v>5</v>
      </c>
      <c r="E4" s="5" t="s">
        <v>6</v>
      </c>
      <c r="F4" s="5" t="s">
        <v>7</v>
      </c>
    </row>
    <row r="5" spans="1:6" s="2" customFormat="1" ht="46.5" customHeight="1">
      <c r="A5" s="45">
        <v>1</v>
      </c>
      <c r="B5" s="4" t="s">
        <v>8</v>
      </c>
      <c r="C5" s="5">
        <v>2</v>
      </c>
      <c r="D5" s="5" t="s">
        <v>9</v>
      </c>
      <c r="E5" s="5">
        <v>261.12</v>
      </c>
      <c r="F5" s="5">
        <f>C5*E5</f>
        <v>522.24</v>
      </c>
    </row>
    <row r="6" spans="1:6" ht="173.25">
      <c r="A6" s="4" t="s">
        <v>190</v>
      </c>
      <c r="B6" s="4" t="s">
        <v>11</v>
      </c>
      <c r="C6" s="5">
        <v>15.11</v>
      </c>
      <c r="D6" s="5" t="s">
        <v>12</v>
      </c>
      <c r="E6" s="5">
        <v>120.53</v>
      </c>
      <c r="F6" s="5">
        <f t="shared" ref="F6:F9" si="0">C6*E6</f>
        <v>1821.2083</v>
      </c>
    </row>
    <row r="7" spans="1:6" s="1" customFormat="1" ht="110.25">
      <c r="A7" s="3" t="s">
        <v>13</v>
      </c>
      <c r="B7" s="3" t="s">
        <v>14</v>
      </c>
      <c r="C7" s="5">
        <v>5.66</v>
      </c>
      <c r="D7" s="6" t="s">
        <v>12</v>
      </c>
      <c r="E7" s="6">
        <v>223.35</v>
      </c>
      <c r="F7" s="5">
        <f>ROUND(C7*E7,0)</f>
        <v>1264</v>
      </c>
    </row>
    <row r="8" spans="1:6" ht="110.25">
      <c r="A8" s="3" t="s">
        <v>191</v>
      </c>
      <c r="B8" s="3" t="s">
        <v>16</v>
      </c>
      <c r="C8" s="3">
        <v>9.44</v>
      </c>
      <c r="D8" s="3" t="s">
        <v>12</v>
      </c>
      <c r="E8" s="3">
        <v>1149.1199999999999</v>
      </c>
      <c r="F8" s="4">
        <f t="shared" si="0"/>
        <v>10847.692799999999</v>
      </c>
    </row>
    <row r="9" spans="1:6" ht="141.75">
      <c r="A9" s="3" t="s">
        <v>192</v>
      </c>
      <c r="B9" s="3" t="s">
        <v>168</v>
      </c>
      <c r="C9" s="3">
        <v>67.97</v>
      </c>
      <c r="D9" s="3" t="s">
        <v>12</v>
      </c>
      <c r="E9" s="3">
        <v>5829</v>
      </c>
      <c r="F9" s="3">
        <f t="shared" si="0"/>
        <v>396197.13</v>
      </c>
    </row>
    <row r="10" spans="1:6" ht="15.75">
      <c r="A10" s="3">
        <v>6</v>
      </c>
      <c r="B10" s="3" t="s">
        <v>26</v>
      </c>
      <c r="C10" s="3"/>
      <c r="D10" s="3"/>
      <c r="E10" s="3"/>
      <c r="F10" s="3"/>
    </row>
    <row r="11" spans="1:6" ht="16.5">
      <c r="A11" s="3" t="s">
        <v>114</v>
      </c>
      <c r="B11" s="3" t="s">
        <v>115</v>
      </c>
      <c r="C11" s="3">
        <v>29.23</v>
      </c>
      <c r="D11" s="3" t="s">
        <v>116</v>
      </c>
      <c r="E11" s="3">
        <v>813.85</v>
      </c>
      <c r="F11" s="4">
        <f>C11*E11</f>
        <v>23788.835500000001</v>
      </c>
    </row>
    <row r="12" spans="1:6" ht="16.5">
      <c r="A12" s="3" t="s">
        <v>117</v>
      </c>
      <c r="B12" s="3" t="s">
        <v>118</v>
      </c>
      <c r="C12" s="3">
        <v>5.66</v>
      </c>
      <c r="D12" s="3" t="s">
        <v>116</v>
      </c>
      <c r="E12" s="3">
        <v>482.08</v>
      </c>
      <c r="F12" s="4">
        <f t="shared" ref="F12:F15" si="1">C12*E12</f>
        <v>2728.5727999999999</v>
      </c>
    </row>
    <row r="13" spans="1:6" ht="16.5">
      <c r="A13" s="3" t="s">
        <v>119</v>
      </c>
      <c r="B13" s="3" t="s">
        <v>120</v>
      </c>
      <c r="C13" s="3">
        <v>9.44</v>
      </c>
      <c r="D13" s="3" t="s">
        <v>116</v>
      </c>
      <c r="E13" s="3">
        <v>752.51</v>
      </c>
      <c r="F13" s="4">
        <f t="shared" si="1"/>
        <v>7103.6943999999994</v>
      </c>
    </row>
    <row r="14" spans="1:6" ht="16.5">
      <c r="A14" s="3" t="s">
        <v>121</v>
      </c>
      <c r="B14" s="3" t="s">
        <v>122</v>
      </c>
      <c r="C14" s="3">
        <v>58.45</v>
      </c>
      <c r="D14" s="3" t="s">
        <v>116</v>
      </c>
      <c r="E14" s="3">
        <v>434.67</v>
      </c>
      <c r="F14" s="4">
        <f t="shared" si="1"/>
        <v>25406.461500000001</v>
      </c>
    </row>
    <row r="15" spans="1:6" ht="16.5">
      <c r="A15" s="3" t="s">
        <v>123</v>
      </c>
      <c r="B15" s="3" t="s">
        <v>124</v>
      </c>
      <c r="C15" s="3">
        <v>15.11</v>
      </c>
      <c r="D15" s="3" t="s">
        <v>116</v>
      </c>
      <c r="E15" s="3">
        <v>177.16</v>
      </c>
      <c r="F15" s="4">
        <f t="shared" si="1"/>
        <v>2676.8876</v>
      </c>
    </row>
    <row r="16" spans="1:6" ht="15.75">
      <c r="A16" s="3"/>
      <c r="B16" s="3" t="s">
        <v>125</v>
      </c>
      <c r="C16" s="3"/>
      <c r="D16" s="3"/>
      <c r="E16" s="3"/>
      <c r="F16" s="4">
        <f>SUM(F5:F15)</f>
        <v>472356.72289999999</v>
      </c>
    </row>
    <row r="19" spans="2:8" s="1" customFormat="1" ht="50.25" customHeight="1">
      <c r="B19" s="101" t="s">
        <v>126</v>
      </c>
      <c r="C19" s="101"/>
      <c r="D19" s="101"/>
      <c r="E19" s="101"/>
      <c r="F19" s="101"/>
      <c r="H19" s="13"/>
    </row>
  </sheetData>
  <mergeCells count="4">
    <mergeCell ref="A1:F1"/>
    <mergeCell ref="A2:F2"/>
    <mergeCell ref="A3:F3"/>
    <mergeCell ref="B19:F19"/>
  </mergeCells>
  <pageMargins left="0.7" right="0.7" top="0.75" bottom="0.75" header="0.3" footer="0.3"/>
</worksheet>
</file>

<file path=xl/worksheets/sheet47.xml><?xml version="1.0" encoding="utf-8"?>
<worksheet xmlns="http://schemas.openxmlformats.org/spreadsheetml/2006/main" xmlns:r="http://schemas.openxmlformats.org/officeDocument/2006/relationships">
  <sheetPr codeName="Sheet47"/>
  <dimension ref="A1:H19"/>
  <sheetViews>
    <sheetView workbookViewId="0">
      <selection activeCell="A3" sqref="A3:F3"/>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42" customHeight="1">
      <c r="A3" s="106" t="s">
        <v>394</v>
      </c>
      <c r="B3" s="107"/>
      <c r="C3" s="107"/>
      <c r="D3" s="107"/>
      <c r="E3" s="107"/>
      <c r="F3" s="108"/>
    </row>
    <row r="4" spans="1:6" ht="15.75">
      <c r="A4" s="5" t="s">
        <v>40</v>
      </c>
      <c r="B4" s="5" t="s">
        <v>41</v>
      </c>
      <c r="C4" s="5" t="s">
        <v>102</v>
      </c>
      <c r="D4" s="5" t="s">
        <v>5</v>
      </c>
      <c r="E4" s="5" t="s">
        <v>6</v>
      </c>
      <c r="F4" s="5" t="s">
        <v>7</v>
      </c>
    </row>
    <row r="5" spans="1:6" s="2" customFormat="1" ht="46.5" customHeight="1">
      <c r="A5" s="45">
        <v>1</v>
      </c>
      <c r="B5" s="4" t="s">
        <v>8</v>
      </c>
      <c r="C5" s="5">
        <v>3</v>
      </c>
      <c r="D5" s="5" t="s">
        <v>9</v>
      </c>
      <c r="E5" s="5">
        <v>261.12</v>
      </c>
      <c r="F5" s="5">
        <f>C5*E5</f>
        <v>783.36</v>
      </c>
    </row>
    <row r="6" spans="1:6" ht="173.25">
      <c r="A6" s="4" t="s">
        <v>190</v>
      </c>
      <c r="B6" s="4" t="s">
        <v>11</v>
      </c>
      <c r="C6" s="5">
        <v>7.55</v>
      </c>
      <c r="D6" s="5" t="s">
        <v>12</v>
      </c>
      <c r="E6" s="5">
        <v>120.53</v>
      </c>
      <c r="F6" s="5">
        <f t="shared" ref="F6:F9" si="0">C6*E6</f>
        <v>910.00149999999996</v>
      </c>
    </row>
    <row r="7" spans="1:6" ht="78.75">
      <c r="A7" s="4" t="s">
        <v>257</v>
      </c>
      <c r="B7" s="4" t="s">
        <v>258</v>
      </c>
      <c r="C7" s="5">
        <v>9.6300000000000008</v>
      </c>
      <c r="D7" s="5" t="s">
        <v>12</v>
      </c>
      <c r="E7" s="5">
        <v>351.48</v>
      </c>
      <c r="F7" s="5">
        <f t="shared" si="0"/>
        <v>3384.7524000000003</v>
      </c>
    </row>
    <row r="8" spans="1:6" ht="110.25">
      <c r="A8" s="3" t="s">
        <v>191</v>
      </c>
      <c r="B8" s="3" t="s">
        <v>16</v>
      </c>
      <c r="C8" s="3">
        <v>23.6</v>
      </c>
      <c r="D8" s="3" t="s">
        <v>12</v>
      </c>
      <c r="E8" s="3">
        <v>1149.1199999999999</v>
      </c>
      <c r="F8" s="4">
        <f t="shared" si="0"/>
        <v>27119.232</v>
      </c>
    </row>
    <row r="9" spans="1:6" ht="141.75">
      <c r="A9" s="3" t="s">
        <v>192</v>
      </c>
      <c r="B9" s="3" t="s">
        <v>168</v>
      </c>
      <c r="C9" s="3">
        <v>43.9</v>
      </c>
      <c r="D9" s="3" t="s">
        <v>12</v>
      </c>
      <c r="E9" s="3">
        <v>5829</v>
      </c>
      <c r="F9" s="3">
        <f t="shared" si="0"/>
        <v>255893.1</v>
      </c>
    </row>
    <row r="10" spans="1:6" ht="15.75">
      <c r="A10" s="3">
        <v>10</v>
      </c>
      <c r="B10" s="3" t="s">
        <v>26</v>
      </c>
      <c r="C10" s="3"/>
      <c r="D10" s="3"/>
      <c r="E10" s="3"/>
      <c r="F10" s="3"/>
    </row>
    <row r="11" spans="1:6" ht="16.5">
      <c r="A11" s="3" t="s">
        <v>114</v>
      </c>
      <c r="B11" s="3" t="s">
        <v>115</v>
      </c>
      <c r="C11" s="3">
        <v>18.88</v>
      </c>
      <c r="D11" s="3" t="s">
        <v>116</v>
      </c>
      <c r="E11" s="3">
        <v>813.85</v>
      </c>
      <c r="F11" s="4">
        <f>C11*E11</f>
        <v>15365.487999999999</v>
      </c>
    </row>
    <row r="12" spans="1:6" ht="16.5">
      <c r="A12" s="3" t="s">
        <v>117</v>
      </c>
      <c r="B12" s="3" t="s">
        <v>259</v>
      </c>
      <c r="C12" s="3">
        <v>9.6300000000000008</v>
      </c>
      <c r="D12" s="3" t="s">
        <v>116</v>
      </c>
      <c r="E12" s="3">
        <v>434.67</v>
      </c>
      <c r="F12" s="4">
        <f t="shared" ref="F12:F15" si="1">C12*E12</f>
        <v>4185.8721000000005</v>
      </c>
    </row>
    <row r="13" spans="1:6" ht="16.5">
      <c r="A13" s="3" t="s">
        <v>119</v>
      </c>
      <c r="B13" s="3" t="s">
        <v>120</v>
      </c>
      <c r="C13" s="3">
        <v>23.6</v>
      </c>
      <c r="D13" s="3" t="s">
        <v>116</v>
      </c>
      <c r="E13" s="3">
        <v>752.51</v>
      </c>
      <c r="F13" s="4">
        <f t="shared" si="1"/>
        <v>17759.236000000001</v>
      </c>
    </row>
    <row r="14" spans="1:6" ht="16.5">
      <c r="A14" s="3" t="s">
        <v>121</v>
      </c>
      <c r="B14" s="3" t="s">
        <v>122</v>
      </c>
      <c r="C14" s="3">
        <v>37.75</v>
      </c>
      <c r="D14" s="3" t="s">
        <v>116</v>
      </c>
      <c r="E14" s="3">
        <v>434.67</v>
      </c>
      <c r="F14" s="4">
        <f t="shared" si="1"/>
        <v>16408.7925</v>
      </c>
    </row>
    <row r="15" spans="1:6" ht="16.5">
      <c r="A15" s="3" t="s">
        <v>123</v>
      </c>
      <c r="B15" s="3" t="s">
        <v>124</v>
      </c>
      <c r="C15" s="3">
        <v>7.55</v>
      </c>
      <c r="D15" s="3" t="s">
        <v>116</v>
      </c>
      <c r="E15" s="3">
        <v>177.16</v>
      </c>
      <c r="F15" s="4">
        <f t="shared" si="1"/>
        <v>1337.558</v>
      </c>
    </row>
    <row r="16" spans="1:6" ht="15.75">
      <c r="A16" s="3"/>
      <c r="B16" s="3" t="s">
        <v>125</v>
      </c>
      <c r="C16" s="3"/>
      <c r="D16" s="3"/>
      <c r="E16" s="3"/>
      <c r="F16" s="4">
        <f>SUM(F5:F15)</f>
        <v>343147.39249999996</v>
      </c>
    </row>
    <row r="19" spans="2:8" s="1" customFormat="1" ht="50.25" customHeight="1">
      <c r="B19" s="101" t="s">
        <v>126</v>
      </c>
      <c r="C19" s="101"/>
      <c r="D19" s="101"/>
      <c r="E19" s="101"/>
      <c r="F19" s="101"/>
      <c r="H19" s="13"/>
    </row>
  </sheetData>
  <mergeCells count="4">
    <mergeCell ref="A1:F1"/>
    <mergeCell ref="A2:F2"/>
    <mergeCell ref="A3:F3"/>
    <mergeCell ref="B19:F19"/>
  </mergeCells>
  <pageMargins left="0.7" right="0.7" top="0.75" bottom="0.75" header="0.3" footer="0.3"/>
</worksheet>
</file>

<file path=xl/worksheets/sheet48.xml><?xml version="1.0" encoding="utf-8"?>
<worksheet xmlns="http://schemas.openxmlformats.org/spreadsheetml/2006/main" xmlns:r="http://schemas.openxmlformats.org/officeDocument/2006/relationships">
  <sheetPr codeName="Sheet48"/>
  <dimension ref="A1:G24"/>
  <sheetViews>
    <sheetView topLeftCell="A19" workbookViewId="0">
      <selection activeCell="F21" sqref="F21"/>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26" t="s">
        <v>0</v>
      </c>
      <c r="B1" s="127"/>
      <c r="C1" s="127"/>
      <c r="D1" s="127"/>
      <c r="E1" s="127"/>
      <c r="F1" s="127"/>
      <c r="G1" s="59"/>
    </row>
    <row r="2" spans="1:7" ht="18.75">
      <c r="A2" s="128" t="s">
        <v>1</v>
      </c>
      <c r="B2" s="129"/>
      <c r="C2" s="129"/>
      <c r="D2" s="129"/>
      <c r="E2" s="129"/>
      <c r="F2" s="129"/>
      <c r="G2" s="59"/>
    </row>
    <row r="3" spans="1:7" ht="30" customHeight="1">
      <c r="A3" s="149" t="s">
        <v>328</v>
      </c>
      <c r="B3" s="149"/>
      <c r="C3" s="149"/>
      <c r="D3" s="149"/>
      <c r="E3" s="149"/>
      <c r="F3" s="149"/>
      <c r="G3" s="60"/>
    </row>
    <row r="4" spans="1:7">
      <c r="A4" s="16" t="s">
        <v>40</v>
      </c>
      <c r="B4" s="16" t="s">
        <v>41</v>
      </c>
      <c r="C4" s="16" t="s">
        <v>102</v>
      </c>
      <c r="D4" s="16" t="s">
        <v>5</v>
      </c>
      <c r="E4" s="16" t="s">
        <v>6</v>
      </c>
      <c r="F4" s="16" t="s">
        <v>7</v>
      </c>
    </row>
    <row r="5" spans="1:7" ht="27.75" customHeight="1">
      <c r="A5" s="18">
        <v>1</v>
      </c>
      <c r="B5" s="84" t="s">
        <v>329</v>
      </c>
      <c r="C5" s="18">
        <v>2</v>
      </c>
      <c r="D5" s="18" t="s">
        <v>9</v>
      </c>
      <c r="E5" s="18">
        <v>261.12</v>
      </c>
      <c r="F5" s="38">
        <f>E5*C5</f>
        <v>522.24</v>
      </c>
    </row>
    <row r="6" spans="1:7" ht="27.75" customHeight="1">
      <c r="A6" s="18" t="s">
        <v>330</v>
      </c>
      <c r="B6" s="84" t="s">
        <v>331</v>
      </c>
      <c r="C6" s="18">
        <v>21.23</v>
      </c>
      <c r="D6" s="18" t="s">
        <v>129</v>
      </c>
      <c r="E6" s="18">
        <v>390.16</v>
      </c>
      <c r="F6" s="38">
        <f t="shared" ref="F6:F20" si="0">E6*C6</f>
        <v>8283.0968000000012</v>
      </c>
    </row>
    <row r="7" spans="1:7" ht="27.75" customHeight="1">
      <c r="A7" s="18" t="s">
        <v>332</v>
      </c>
      <c r="B7" s="84" t="s">
        <v>333</v>
      </c>
      <c r="C7" s="18">
        <v>2.23</v>
      </c>
      <c r="D7" s="18" t="s">
        <v>129</v>
      </c>
      <c r="E7" s="18">
        <v>688.52</v>
      </c>
      <c r="F7" s="38">
        <f t="shared" si="0"/>
        <v>1535.3996</v>
      </c>
    </row>
    <row r="8" spans="1:7" ht="27.75" customHeight="1">
      <c r="A8" s="18" t="s">
        <v>334</v>
      </c>
      <c r="B8" s="84" t="s">
        <v>335</v>
      </c>
      <c r="C8" s="18">
        <v>0.98</v>
      </c>
      <c r="D8" s="18" t="s">
        <v>129</v>
      </c>
      <c r="E8" s="18">
        <v>1435.57</v>
      </c>
      <c r="F8" s="38">
        <f t="shared" si="0"/>
        <v>1406.8586</v>
      </c>
    </row>
    <row r="9" spans="1:7" ht="114.75">
      <c r="A9" s="21" t="s">
        <v>336</v>
      </c>
      <c r="B9" s="24" t="s">
        <v>337</v>
      </c>
      <c r="C9" s="38">
        <v>49.8</v>
      </c>
      <c r="D9" s="18" t="s">
        <v>129</v>
      </c>
      <c r="E9" s="18">
        <v>120.53</v>
      </c>
      <c r="F9" s="38">
        <f t="shared" si="0"/>
        <v>6002.3939999999993</v>
      </c>
    </row>
    <row r="10" spans="1:7" ht="78" customHeight="1">
      <c r="A10" s="21" t="s">
        <v>338</v>
      </c>
      <c r="B10" s="24" t="s">
        <v>295</v>
      </c>
      <c r="C10" s="38">
        <v>2.38</v>
      </c>
      <c r="D10" s="18" t="s">
        <v>129</v>
      </c>
      <c r="E10" s="18">
        <v>223.35</v>
      </c>
      <c r="F10" s="38">
        <f t="shared" si="0"/>
        <v>531.57299999999998</v>
      </c>
    </row>
    <row r="11" spans="1:7" ht="63.75">
      <c r="A11" s="21" t="s">
        <v>339</v>
      </c>
      <c r="B11" s="24" t="s">
        <v>130</v>
      </c>
      <c r="C11" s="38">
        <v>12.48</v>
      </c>
      <c r="D11" s="18" t="s">
        <v>29</v>
      </c>
      <c r="E11" s="18">
        <v>1149.1199999999999</v>
      </c>
      <c r="F11" s="38">
        <f t="shared" si="0"/>
        <v>14341.017599999999</v>
      </c>
    </row>
    <row r="12" spans="1:7" ht="102">
      <c r="A12" s="21" t="s">
        <v>340</v>
      </c>
      <c r="B12" s="24" t="s">
        <v>18</v>
      </c>
      <c r="C12" s="38">
        <v>25.71</v>
      </c>
      <c r="D12" s="18" t="s">
        <v>29</v>
      </c>
      <c r="E12" s="18">
        <v>5829</v>
      </c>
      <c r="F12" s="38">
        <f t="shared" si="0"/>
        <v>149863.59</v>
      </c>
    </row>
    <row r="13" spans="1:7" ht="102">
      <c r="A13" s="39" t="s">
        <v>341</v>
      </c>
      <c r="B13" s="24" t="s">
        <v>22</v>
      </c>
      <c r="C13" s="38">
        <v>14.85</v>
      </c>
      <c r="D13" s="18" t="s">
        <v>29</v>
      </c>
      <c r="E13" s="18">
        <v>5489.86</v>
      </c>
      <c r="F13" s="38">
        <f t="shared" si="0"/>
        <v>81524.420999999988</v>
      </c>
    </row>
    <row r="14" spans="1:7" ht="89.25">
      <c r="A14" s="39" t="s">
        <v>323</v>
      </c>
      <c r="B14" s="24" t="s">
        <v>24</v>
      </c>
      <c r="C14" s="38">
        <v>3.58</v>
      </c>
      <c r="D14" s="18" t="s">
        <v>113</v>
      </c>
      <c r="E14" s="18">
        <v>65841.84</v>
      </c>
      <c r="F14" s="38">
        <f t="shared" si="0"/>
        <v>235713.78719999999</v>
      </c>
    </row>
    <row r="15" spans="1:7" ht="18.75">
      <c r="A15" s="61">
        <v>11</v>
      </c>
      <c r="B15" s="22" t="s">
        <v>61</v>
      </c>
      <c r="C15" s="38"/>
      <c r="D15" s="18"/>
      <c r="E15" s="18"/>
      <c r="F15" s="38">
        <f t="shared" si="0"/>
        <v>0</v>
      </c>
    </row>
    <row r="16" spans="1:7" ht="15.75" customHeight="1">
      <c r="A16" s="61" t="s">
        <v>27</v>
      </c>
      <c r="B16" s="24" t="s">
        <v>243</v>
      </c>
      <c r="C16" s="38">
        <v>17.440000000000001</v>
      </c>
      <c r="D16" s="18" t="s">
        <v>129</v>
      </c>
      <c r="E16" s="18">
        <v>813.85</v>
      </c>
      <c r="F16" s="38">
        <f t="shared" si="0"/>
        <v>14193.544000000002</v>
      </c>
    </row>
    <row r="17" spans="1:6" ht="15.75" customHeight="1">
      <c r="A17" s="61" t="s">
        <v>30</v>
      </c>
      <c r="B17" s="24" t="s">
        <v>324</v>
      </c>
      <c r="C17" s="38">
        <v>2.38</v>
      </c>
      <c r="D17" s="18" t="s">
        <v>129</v>
      </c>
      <c r="E17" s="18">
        <v>482.08</v>
      </c>
      <c r="F17" s="38">
        <f t="shared" si="0"/>
        <v>1147.3503999999998</v>
      </c>
    </row>
    <row r="18" spans="1:6" ht="15.75" customHeight="1">
      <c r="A18" s="61" t="s">
        <v>32</v>
      </c>
      <c r="B18" s="24" t="s">
        <v>325</v>
      </c>
      <c r="C18" s="38">
        <v>12.48</v>
      </c>
      <c r="D18" s="18" t="s">
        <v>129</v>
      </c>
      <c r="E18" s="18">
        <v>752.51</v>
      </c>
      <c r="F18" s="38">
        <f t="shared" si="0"/>
        <v>9391.3248000000003</v>
      </c>
    </row>
    <row r="19" spans="1:6">
      <c r="A19" s="61" t="s">
        <v>34</v>
      </c>
      <c r="B19" s="24" t="s">
        <v>245</v>
      </c>
      <c r="C19" s="38">
        <v>34.869999999999997</v>
      </c>
      <c r="D19" s="18" t="s">
        <v>129</v>
      </c>
      <c r="E19" s="18">
        <v>434.67</v>
      </c>
      <c r="F19" s="38">
        <f t="shared" si="0"/>
        <v>15156.9429</v>
      </c>
    </row>
    <row r="20" spans="1:6">
      <c r="A20" s="61" t="s">
        <v>36</v>
      </c>
      <c r="B20" s="24" t="s">
        <v>326</v>
      </c>
      <c r="C20" s="38">
        <v>49.8</v>
      </c>
      <c r="D20" s="18" t="s">
        <v>129</v>
      </c>
      <c r="E20" s="18">
        <v>177.16</v>
      </c>
      <c r="F20" s="38">
        <f t="shared" si="0"/>
        <v>8822.5679999999993</v>
      </c>
    </row>
    <row r="21" spans="1:6">
      <c r="A21" s="41"/>
      <c r="B21" s="112"/>
      <c r="C21" s="112"/>
      <c r="D21" s="112"/>
      <c r="E21" s="112"/>
      <c r="F21" s="76">
        <f>SUM(F5:F20)</f>
        <v>548436.10789999994</v>
      </c>
    </row>
    <row r="22" spans="1:6">
      <c r="A22" s="85"/>
      <c r="B22" s="86"/>
      <c r="C22" s="86"/>
      <c r="D22" s="86"/>
      <c r="E22" s="86"/>
      <c r="F22" s="87"/>
    </row>
    <row r="23" spans="1:6">
      <c r="A23" s="85"/>
      <c r="B23" s="86"/>
      <c r="C23" s="86"/>
      <c r="D23" s="86"/>
      <c r="E23" s="86"/>
      <c r="F23" s="87"/>
    </row>
    <row r="24" spans="1:6" ht="50.25" customHeight="1">
      <c r="B24" s="101" t="s">
        <v>342</v>
      </c>
      <c r="C24" s="101"/>
      <c r="D24" s="101"/>
      <c r="E24" s="101"/>
      <c r="F24" s="101"/>
    </row>
  </sheetData>
  <mergeCells count="5">
    <mergeCell ref="A1:F1"/>
    <mergeCell ref="A2:F2"/>
    <mergeCell ref="A3:F3"/>
    <mergeCell ref="B21:E21"/>
    <mergeCell ref="B24:F24"/>
  </mergeCells>
  <pageMargins left="0.7" right="0.7" top="0.75" bottom="0.75" header="0.3" footer="0.3"/>
</worksheet>
</file>

<file path=xl/worksheets/sheet49.xml><?xml version="1.0" encoding="utf-8"?>
<worksheet xmlns="http://schemas.openxmlformats.org/spreadsheetml/2006/main" xmlns:r="http://schemas.openxmlformats.org/officeDocument/2006/relationships">
  <sheetPr codeName="Sheet49"/>
  <dimension ref="A1:H23"/>
  <sheetViews>
    <sheetView topLeftCell="A16" workbookViewId="0">
      <selection activeCell="F20" sqref="F20"/>
    </sheetView>
  </sheetViews>
  <sheetFormatPr defaultRowHeight="15"/>
  <cols>
    <col min="1" max="1" width="8" style="12" customWidth="1"/>
    <col min="2" max="2" width="54.7109375" style="12" customWidth="1"/>
    <col min="3" max="3" width="9.140625" style="12"/>
    <col min="4" max="5" width="10" style="12" customWidth="1"/>
    <col min="6" max="6" width="22.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43.5" customHeight="1">
      <c r="A3" s="150" t="s">
        <v>317</v>
      </c>
      <c r="B3" s="151"/>
      <c r="C3" s="151"/>
      <c r="D3" s="151"/>
      <c r="E3" s="151"/>
      <c r="F3" s="152"/>
    </row>
    <row r="4" spans="1:6">
      <c r="A4" s="68" t="s">
        <v>40</v>
      </c>
      <c r="B4" s="68" t="s">
        <v>41</v>
      </c>
      <c r="C4" s="68" t="s">
        <v>102</v>
      </c>
      <c r="D4" s="68" t="s">
        <v>5</v>
      </c>
      <c r="E4" s="68" t="s">
        <v>6</v>
      </c>
      <c r="F4" s="68" t="s">
        <v>7</v>
      </c>
    </row>
    <row r="5" spans="1:6" ht="121.5">
      <c r="A5" s="77" t="s">
        <v>69</v>
      </c>
      <c r="B5" s="65" t="s">
        <v>11</v>
      </c>
      <c r="C5" s="69">
        <v>68.819999999999993</v>
      </c>
      <c r="D5" s="71" t="s">
        <v>12</v>
      </c>
      <c r="E5" s="71">
        <v>120.53</v>
      </c>
      <c r="F5" s="76">
        <f>C5*E5</f>
        <v>8294.8745999999992</v>
      </c>
    </row>
    <row r="6" spans="1:6" s="78" customFormat="1" ht="81">
      <c r="A6" s="65" t="s">
        <v>70</v>
      </c>
      <c r="B6" s="65" t="s">
        <v>14</v>
      </c>
      <c r="C6" s="65">
        <v>5.74</v>
      </c>
      <c r="D6" s="65" t="s">
        <v>12</v>
      </c>
      <c r="E6" s="65">
        <v>223.35</v>
      </c>
      <c r="F6" s="65">
        <f t="shared" ref="F6:F19" si="0">C6*E6</f>
        <v>1282.029</v>
      </c>
    </row>
    <row r="7" spans="1:6" ht="63.75">
      <c r="A7" s="77" t="s">
        <v>318</v>
      </c>
      <c r="B7" s="2" t="s">
        <v>16</v>
      </c>
      <c r="C7" s="69">
        <v>9.64</v>
      </c>
      <c r="D7" s="2" t="s">
        <v>12</v>
      </c>
      <c r="E7" s="2">
        <v>1149.1199999999999</v>
      </c>
      <c r="F7" s="76">
        <f t="shared" si="0"/>
        <v>11077.516799999999</v>
      </c>
    </row>
    <row r="8" spans="1:6" ht="77.25" thickBot="1">
      <c r="A8" s="77" t="s">
        <v>319</v>
      </c>
      <c r="B8" s="79" t="s">
        <v>108</v>
      </c>
      <c r="C8" s="38">
        <v>8.32</v>
      </c>
      <c r="D8" s="80" t="s">
        <v>230</v>
      </c>
      <c r="E8" s="80">
        <v>5358.83</v>
      </c>
      <c r="F8" s="76">
        <f t="shared" si="0"/>
        <v>44585.465600000003</v>
      </c>
    </row>
    <row r="9" spans="1:6" ht="78" customHeight="1" thickBot="1">
      <c r="A9" s="77" t="s">
        <v>107</v>
      </c>
      <c r="B9" s="81" t="s">
        <v>108</v>
      </c>
      <c r="C9" s="38">
        <v>22.77</v>
      </c>
      <c r="D9" s="80" t="s">
        <v>230</v>
      </c>
      <c r="E9" s="80">
        <v>2502.14</v>
      </c>
      <c r="F9" s="76">
        <f t="shared" si="0"/>
        <v>56973.727799999993</v>
      </c>
    </row>
    <row r="10" spans="1:6" customFormat="1" ht="51">
      <c r="A10" s="82" t="s">
        <v>109</v>
      </c>
      <c r="B10" s="24" t="s">
        <v>110</v>
      </c>
      <c r="C10" s="18">
        <v>132.01</v>
      </c>
      <c r="D10" s="18" t="s">
        <v>53</v>
      </c>
      <c r="E10" s="18">
        <v>245.79</v>
      </c>
      <c r="F10" s="76">
        <f t="shared" si="0"/>
        <v>32446.737899999996</v>
      </c>
    </row>
    <row r="11" spans="1:6" customFormat="1" ht="89.25">
      <c r="A11" s="82" t="s">
        <v>320</v>
      </c>
      <c r="B11" s="24" t="s">
        <v>22</v>
      </c>
      <c r="C11" s="38">
        <v>7.86</v>
      </c>
      <c r="D11" s="18" t="s">
        <v>29</v>
      </c>
      <c r="E11" s="18">
        <v>5489.86</v>
      </c>
      <c r="F11" s="76">
        <f t="shared" si="0"/>
        <v>43150.299599999998</v>
      </c>
    </row>
    <row r="12" spans="1:6" customFormat="1" ht="102">
      <c r="A12" s="82" t="s">
        <v>321</v>
      </c>
      <c r="B12" s="24" t="s">
        <v>55</v>
      </c>
      <c r="C12" s="38">
        <v>84</v>
      </c>
      <c r="D12" s="18" t="s">
        <v>322</v>
      </c>
      <c r="E12" s="18">
        <v>97.07</v>
      </c>
      <c r="F12" s="76">
        <f t="shared" si="0"/>
        <v>8153.8799999999992</v>
      </c>
    </row>
    <row r="13" spans="1:6" customFormat="1" ht="76.5">
      <c r="A13" s="82" t="s">
        <v>323</v>
      </c>
      <c r="B13" s="24" t="s">
        <v>24</v>
      </c>
      <c r="C13" s="38">
        <v>0.7</v>
      </c>
      <c r="D13" s="18" t="s">
        <v>113</v>
      </c>
      <c r="E13" s="18">
        <v>65841.84</v>
      </c>
      <c r="F13" s="76">
        <f t="shared" si="0"/>
        <v>46089.287999999993</v>
      </c>
    </row>
    <row r="14" spans="1:6" customFormat="1" ht="18.75">
      <c r="A14" s="83">
        <v>11</v>
      </c>
      <c r="B14" s="22" t="s">
        <v>61</v>
      </c>
      <c r="C14" s="38"/>
      <c r="D14" s="18"/>
      <c r="E14" s="18"/>
      <c r="F14" s="76">
        <f t="shared" si="0"/>
        <v>0</v>
      </c>
    </row>
    <row r="15" spans="1:6" customFormat="1" ht="15.75" customHeight="1">
      <c r="A15" s="83" t="s">
        <v>27</v>
      </c>
      <c r="B15" s="24" t="s">
        <v>243</v>
      </c>
      <c r="C15" s="38">
        <v>20.059999999999999</v>
      </c>
      <c r="D15" s="18" t="s">
        <v>129</v>
      </c>
      <c r="E15" s="18">
        <v>813.85</v>
      </c>
      <c r="F15" s="76">
        <f t="shared" si="0"/>
        <v>16325.831</v>
      </c>
    </row>
    <row r="16" spans="1:6" customFormat="1" ht="15.75" customHeight="1">
      <c r="A16" s="83" t="s">
        <v>30</v>
      </c>
      <c r="B16" s="24" t="s">
        <v>324</v>
      </c>
      <c r="C16" s="38">
        <v>5.7</v>
      </c>
      <c r="D16" s="18" t="s">
        <v>129</v>
      </c>
      <c r="E16" s="18">
        <v>482.08</v>
      </c>
      <c r="F16" s="76">
        <f t="shared" si="0"/>
        <v>2747.8560000000002</v>
      </c>
    </row>
    <row r="17" spans="1:8" customFormat="1" ht="15.75" customHeight="1">
      <c r="A17" s="83" t="s">
        <v>32</v>
      </c>
      <c r="B17" s="24" t="s">
        <v>325</v>
      </c>
      <c r="C17" s="38">
        <v>32.409999999999997</v>
      </c>
      <c r="D17" s="18" t="s">
        <v>129</v>
      </c>
      <c r="E17" s="18">
        <v>752.51</v>
      </c>
      <c r="F17" s="76">
        <f t="shared" si="0"/>
        <v>24388.849099999996</v>
      </c>
    </row>
    <row r="18" spans="1:8" customFormat="1">
      <c r="A18" s="83" t="s">
        <v>34</v>
      </c>
      <c r="B18" s="24" t="s">
        <v>245</v>
      </c>
      <c r="C18" s="38">
        <v>14.247999999999999</v>
      </c>
      <c r="D18" s="18" t="s">
        <v>129</v>
      </c>
      <c r="E18" s="18">
        <v>434.67</v>
      </c>
      <c r="F18" s="76">
        <f t="shared" si="0"/>
        <v>6193.1781600000004</v>
      </c>
    </row>
    <row r="19" spans="1:8" customFormat="1">
      <c r="A19" s="83" t="s">
        <v>36</v>
      </c>
      <c r="B19" s="24" t="s">
        <v>326</v>
      </c>
      <c r="C19" s="38">
        <v>68.819999999999993</v>
      </c>
      <c r="D19" s="18" t="s">
        <v>129</v>
      </c>
      <c r="E19" s="18">
        <v>177.16</v>
      </c>
      <c r="F19" s="76">
        <f t="shared" si="0"/>
        <v>12192.151199999998</v>
      </c>
    </row>
    <row r="20" spans="1:8" customFormat="1">
      <c r="A20" s="41"/>
      <c r="B20" s="109" t="s">
        <v>327</v>
      </c>
      <c r="C20" s="110"/>
      <c r="D20" s="110"/>
      <c r="E20" s="111"/>
      <c r="F20" s="76">
        <f>SUM(F1:F19)</f>
        <v>313901.68476000003</v>
      </c>
    </row>
    <row r="23" spans="1:8" s="1" customFormat="1" ht="50.25" customHeight="1">
      <c r="B23" s="101" t="s">
        <v>152</v>
      </c>
      <c r="C23" s="101"/>
      <c r="D23" s="101"/>
      <c r="E23" s="101"/>
      <c r="F23" s="101"/>
      <c r="H23" s="13"/>
    </row>
  </sheetData>
  <mergeCells count="5">
    <mergeCell ref="A1:F1"/>
    <mergeCell ref="A2:F2"/>
    <mergeCell ref="A3:F3"/>
    <mergeCell ref="B20:E20"/>
    <mergeCell ref="B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H13"/>
  <sheetViews>
    <sheetView workbookViewId="0">
      <selection activeCell="F10" sqref="F10"/>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26.85546875" style="1" customWidth="1"/>
    <col min="9" max="16384" width="9.140625" style="1"/>
  </cols>
  <sheetData>
    <row r="1" spans="1:8" ht="18.75">
      <c r="A1" s="97" t="s">
        <v>0</v>
      </c>
      <c r="B1" s="97"/>
      <c r="C1" s="97"/>
      <c r="D1" s="97"/>
      <c r="E1" s="97"/>
      <c r="F1" s="97"/>
    </row>
    <row r="2" spans="1:8" ht="18.75">
      <c r="A2" s="113" t="s">
        <v>1</v>
      </c>
      <c r="B2" s="113"/>
      <c r="C2" s="113"/>
      <c r="D2" s="113"/>
      <c r="E2" s="113"/>
      <c r="F2" s="113"/>
    </row>
    <row r="3" spans="1:8" ht="34.5" customHeight="1">
      <c r="A3" s="114" t="s">
        <v>238</v>
      </c>
      <c r="B3" s="115"/>
      <c r="C3" s="115"/>
      <c r="D3" s="115"/>
      <c r="E3" s="115"/>
      <c r="F3" s="116"/>
    </row>
    <row r="4" spans="1:8">
      <c r="A4" s="17" t="s">
        <v>40</v>
      </c>
      <c r="B4" s="17" t="s">
        <v>41</v>
      </c>
      <c r="C4" s="17" t="s">
        <v>102</v>
      </c>
      <c r="D4" s="17" t="s">
        <v>5</v>
      </c>
      <c r="E4" s="17" t="s">
        <v>6</v>
      </c>
      <c r="F4" s="17" t="s">
        <v>7</v>
      </c>
    </row>
    <row r="5" spans="1:8" ht="45.75" customHeight="1">
      <c r="A5" s="18">
        <v>1</v>
      </c>
      <c r="B5" s="18" t="s">
        <v>8</v>
      </c>
      <c r="C5" s="18">
        <v>5</v>
      </c>
      <c r="D5" s="18" t="s">
        <v>9</v>
      </c>
      <c r="E5" s="18">
        <v>261.22000000000003</v>
      </c>
      <c r="F5" s="18">
        <f>C5*E5</f>
        <v>1306.1000000000001</v>
      </c>
    </row>
    <row r="6" spans="1:8" ht="110.25" customHeight="1">
      <c r="A6" s="21" t="s">
        <v>237</v>
      </c>
      <c r="B6" s="18" t="s">
        <v>155</v>
      </c>
      <c r="C6" s="38">
        <v>64.2</v>
      </c>
      <c r="D6" s="18" t="s">
        <v>129</v>
      </c>
      <c r="E6" s="18">
        <v>5829</v>
      </c>
      <c r="F6" s="20">
        <f t="shared" ref="F6" si="0">E6*C6</f>
        <v>374221.8</v>
      </c>
    </row>
    <row r="7" spans="1:8" ht="18.75">
      <c r="A7" s="21">
        <v>3</v>
      </c>
      <c r="B7" s="40" t="s">
        <v>61</v>
      </c>
      <c r="C7" s="38"/>
      <c r="D7" s="18"/>
      <c r="E7" s="18"/>
      <c r="F7" s="20"/>
    </row>
    <row r="8" spans="1:8" ht="15.75">
      <c r="A8" s="21" t="s">
        <v>27</v>
      </c>
      <c r="B8" s="18" t="s">
        <v>92</v>
      </c>
      <c r="C8" s="38">
        <v>27.6</v>
      </c>
      <c r="D8" s="18" t="s">
        <v>29</v>
      </c>
      <c r="E8" s="18">
        <v>778.47</v>
      </c>
      <c r="F8" s="20">
        <f t="shared" ref="F8:F9" si="1">C8*E8</f>
        <v>21485.772000000001</v>
      </c>
    </row>
    <row r="9" spans="1:8" ht="15.75">
      <c r="A9" s="21" t="s">
        <v>30</v>
      </c>
      <c r="B9" s="18" t="s">
        <v>222</v>
      </c>
      <c r="C9" s="38">
        <v>55.21</v>
      </c>
      <c r="D9" s="18" t="s">
        <v>29</v>
      </c>
      <c r="E9" s="18">
        <v>415.78</v>
      </c>
      <c r="F9" s="20">
        <f t="shared" si="1"/>
        <v>22955.213799999998</v>
      </c>
    </row>
    <row r="10" spans="1:8">
      <c r="A10" s="41"/>
      <c r="B10" s="112" t="s">
        <v>125</v>
      </c>
      <c r="C10" s="112"/>
      <c r="D10" s="112"/>
      <c r="E10" s="112"/>
      <c r="F10" s="20">
        <f>SUM(F5:F9)</f>
        <v>419968.88579999993</v>
      </c>
    </row>
    <row r="13" spans="1:8" ht="50.25" customHeight="1">
      <c r="B13" s="101" t="s">
        <v>126</v>
      </c>
      <c r="C13" s="101"/>
      <c r="D13" s="101"/>
      <c r="E13" s="101"/>
      <c r="F13" s="101"/>
      <c r="H13" s="13"/>
    </row>
  </sheetData>
  <mergeCells count="5">
    <mergeCell ref="A1:F1"/>
    <mergeCell ref="A2:F2"/>
    <mergeCell ref="A3:F3"/>
    <mergeCell ref="B10:E10"/>
    <mergeCell ref="B13:F13"/>
  </mergeCells>
  <pageMargins left="0.7" right="0.7" top="0.75" bottom="0.75" header="0.3" footer="0.3"/>
</worksheet>
</file>

<file path=xl/worksheets/sheet50.xml><?xml version="1.0" encoding="utf-8"?>
<worksheet xmlns="http://schemas.openxmlformats.org/spreadsheetml/2006/main" xmlns:r="http://schemas.openxmlformats.org/officeDocument/2006/relationships">
  <sheetPr codeName="Sheet50"/>
  <dimension ref="A1:H20"/>
  <sheetViews>
    <sheetView topLeftCell="A16" workbookViewId="0">
      <selection activeCell="A20" sqref="A20:XFD20"/>
    </sheetView>
  </sheetViews>
  <sheetFormatPr defaultRowHeight="38.25" customHeight="1"/>
  <cols>
    <col min="1" max="1" width="8" style="12" customWidth="1"/>
    <col min="2" max="2" width="54.7109375" style="12" customWidth="1"/>
    <col min="3" max="3" width="9.140625" style="12"/>
    <col min="4" max="5" width="10" style="12" customWidth="1"/>
    <col min="6" max="6" width="22.85546875" style="12" customWidth="1"/>
    <col min="7" max="7" width="9.140625" style="12"/>
    <col min="8" max="8" width="9.5703125" style="12" bestFit="1" customWidth="1"/>
    <col min="9" max="16384" width="9.140625" style="12"/>
  </cols>
  <sheetData>
    <row r="1" spans="1:6" ht="38.25" customHeight="1">
      <c r="A1" s="97" t="s">
        <v>0</v>
      </c>
      <c r="B1" s="97"/>
      <c r="C1" s="97"/>
      <c r="D1" s="97"/>
      <c r="E1" s="97"/>
      <c r="F1" s="97"/>
    </row>
    <row r="2" spans="1:6" ht="38.25" customHeight="1">
      <c r="A2" s="97" t="s">
        <v>1</v>
      </c>
      <c r="B2" s="97"/>
      <c r="C2" s="97"/>
      <c r="D2" s="97"/>
      <c r="E2" s="97"/>
      <c r="F2" s="97"/>
    </row>
    <row r="3" spans="1:6" ht="38.25" customHeight="1">
      <c r="A3" s="150" t="s">
        <v>308</v>
      </c>
      <c r="B3" s="151"/>
      <c r="C3" s="151"/>
      <c r="D3" s="151"/>
      <c r="E3" s="151"/>
      <c r="F3" s="152"/>
    </row>
    <row r="4" spans="1:6" ht="38.25" customHeight="1">
      <c r="A4" s="68" t="s">
        <v>40</v>
      </c>
      <c r="B4" s="68" t="s">
        <v>41</v>
      </c>
      <c r="C4" s="68" t="s">
        <v>102</v>
      </c>
      <c r="D4" s="68" t="s">
        <v>5</v>
      </c>
      <c r="E4" s="68" t="s">
        <v>6</v>
      </c>
      <c r="F4" s="68" t="s">
        <v>7</v>
      </c>
    </row>
    <row r="5" spans="1:6" ht="38.25" customHeight="1">
      <c r="A5" s="2">
        <v>1</v>
      </c>
      <c r="B5" s="2" t="s">
        <v>8</v>
      </c>
      <c r="C5" s="69">
        <v>2</v>
      </c>
      <c r="D5" s="2" t="s">
        <v>9</v>
      </c>
      <c r="E5" s="2">
        <v>261.12</v>
      </c>
      <c r="F5" s="69">
        <f>C5*E5</f>
        <v>522.24</v>
      </c>
    </row>
    <row r="6" spans="1:6" ht="38.25" customHeight="1">
      <c r="A6" s="70" t="s">
        <v>309</v>
      </c>
      <c r="B6" s="2" t="s">
        <v>310</v>
      </c>
      <c r="C6" s="69">
        <v>2.5499999999999998</v>
      </c>
      <c r="D6" s="2" t="s">
        <v>12</v>
      </c>
      <c r="E6" s="2">
        <v>688.52</v>
      </c>
      <c r="F6" s="69">
        <f t="shared" ref="F6:F18" si="0">C6*E6</f>
        <v>1755.7259999999999</v>
      </c>
    </row>
    <row r="7" spans="1:6" ht="38.25" customHeight="1">
      <c r="A7" s="65" t="s">
        <v>311</v>
      </c>
      <c r="B7" s="65" t="s">
        <v>11</v>
      </c>
      <c r="C7" s="69">
        <v>52.39</v>
      </c>
      <c r="D7" s="71" t="s">
        <v>12</v>
      </c>
      <c r="E7" s="71">
        <v>120.53</v>
      </c>
      <c r="F7" s="69">
        <f t="shared" si="0"/>
        <v>6314.5667000000003</v>
      </c>
    </row>
    <row r="8" spans="1:6" ht="38.25" customHeight="1">
      <c r="A8" s="2">
        <v>4</v>
      </c>
      <c r="B8" s="2" t="s">
        <v>208</v>
      </c>
      <c r="C8" s="69">
        <v>3.5</v>
      </c>
      <c r="D8" s="2" t="s">
        <v>12</v>
      </c>
      <c r="E8" s="2">
        <v>351.48</v>
      </c>
      <c r="F8" s="69">
        <f t="shared" si="0"/>
        <v>1230.18</v>
      </c>
    </row>
    <row r="9" spans="1:6" ht="38.25" customHeight="1">
      <c r="A9" s="2" t="s">
        <v>312</v>
      </c>
      <c r="B9" s="2" t="s">
        <v>16</v>
      </c>
      <c r="C9" s="69">
        <v>8.65</v>
      </c>
      <c r="D9" s="2" t="s">
        <v>12</v>
      </c>
      <c r="E9" s="2">
        <v>1149.1199999999999</v>
      </c>
      <c r="F9" s="69">
        <f t="shared" si="0"/>
        <v>9939.887999999999</v>
      </c>
    </row>
    <row r="10" spans="1:6" ht="38.25" customHeight="1">
      <c r="A10" s="2" t="s">
        <v>313</v>
      </c>
      <c r="B10" s="2" t="s">
        <v>20</v>
      </c>
      <c r="C10" s="69">
        <v>22.84</v>
      </c>
      <c r="D10" s="2" t="s">
        <v>12</v>
      </c>
      <c r="E10" s="42">
        <v>5829</v>
      </c>
      <c r="F10" s="69">
        <f t="shared" si="0"/>
        <v>133134.35999999999</v>
      </c>
    </row>
    <row r="11" spans="1:6" ht="38.25" customHeight="1">
      <c r="A11" s="2" t="s">
        <v>314</v>
      </c>
      <c r="B11" s="2" t="s">
        <v>218</v>
      </c>
      <c r="C11" s="69">
        <v>10.61</v>
      </c>
      <c r="D11" s="2" t="s">
        <v>12</v>
      </c>
      <c r="E11" s="69">
        <v>5489.86</v>
      </c>
      <c r="F11" s="69">
        <f t="shared" si="0"/>
        <v>58247.414599999996</v>
      </c>
    </row>
    <row r="12" spans="1:6" ht="38.25" customHeight="1">
      <c r="A12" s="2" t="s">
        <v>315</v>
      </c>
      <c r="B12" s="2" t="s">
        <v>316</v>
      </c>
      <c r="C12" s="69">
        <v>2.95</v>
      </c>
      <c r="D12" s="2" t="s">
        <v>220</v>
      </c>
      <c r="E12" s="2">
        <v>65841.84</v>
      </c>
      <c r="F12" s="69">
        <f t="shared" si="0"/>
        <v>194233.42800000001</v>
      </c>
    </row>
    <row r="13" spans="1:6" ht="38.25" customHeight="1">
      <c r="A13" s="2">
        <v>69</v>
      </c>
      <c r="B13" s="72" t="s">
        <v>26</v>
      </c>
      <c r="C13" s="69"/>
      <c r="D13" s="2"/>
      <c r="E13" s="2"/>
      <c r="F13" s="69">
        <f t="shared" si="0"/>
        <v>0</v>
      </c>
    </row>
    <row r="14" spans="1:6" ht="38.25" customHeight="1">
      <c r="A14" s="73" t="s">
        <v>114</v>
      </c>
      <c r="B14" s="2" t="s">
        <v>115</v>
      </c>
      <c r="C14" s="69">
        <v>14.38</v>
      </c>
      <c r="D14" s="74" t="s">
        <v>116</v>
      </c>
      <c r="E14" s="75">
        <v>813.85</v>
      </c>
      <c r="F14" s="69">
        <f t="shared" si="0"/>
        <v>11703.163</v>
      </c>
    </row>
    <row r="15" spans="1:6" ht="38.25" customHeight="1">
      <c r="A15" s="2" t="s">
        <v>117</v>
      </c>
      <c r="B15" s="2" t="s">
        <v>214</v>
      </c>
      <c r="C15" s="69">
        <v>3.5</v>
      </c>
      <c r="D15" s="74" t="s">
        <v>116</v>
      </c>
      <c r="E15" s="75">
        <f>E17</f>
        <v>434.67</v>
      </c>
      <c r="F15" s="69">
        <f t="shared" si="0"/>
        <v>1521.345</v>
      </c>
    </row>
    <row r="16" spans="1:6" ht="38.25" customHeight="1">
      <c r="A16" s="2" t="s">
        <v>119</v>
      </c>
      <c r="B16" s="2" t="s">
        <v>120</v>
      </c>
      <c r="C16" s="69">
        <v>8.65</v>
      </c>
      <c r="D16" s="74" t="s">
        <v>116</v>
      </c>
      <c r="E16" s="75">
        <v>752.51</v>
      </c>
      <c r="F16" s="69">
        <f t="shared" si="0"/>
        <v>6509.2115000000003</v>
      </c>
    </row>
    <row r="17" spans="1:8" ht="38.25" customHeight="1">
      <c r="A17" s="2" t="s">
        <v>121</v>
      </c>
      <c r="B17" s="2" t="s">
        <v>122</v>
      </c>
      <c r="C17" s="69">
        <v>28.76</v>
      </c>
      <c r="D17" s="74" t="s">
        <v>116</v>
      </c>
      <c r="E17" s="75">
        <v>434.67</v>
      </c>
      <c r="F17" s="69">
        <f t="shared" si="0"/>
        <v>12501.109200000001</v>
      </c>
    </row>
    <row r="18" spans="1:8" ht="38.25" customHeight="1">
      <c r="A18" s="2" t="s">
        <v>123</v>
      </c>
      <c r="B18" s="2" t="s">
        <v>124</v>
      </c>
      <c r="C18" s="69">
        <v>52.39</v>
      </c>
      <c r="D18" s="74" t="s">
        <v>116</v>
      </c>
      <c r="E18" s="70">
        <v>177.16</v>
      </c>
      <c r="F18" s="69">
        <f t="shared" si="0"/>
        <v>9281.4123999999993</v>
      </c>
    </row>
    <row r="19" spans="1:8" ht="38.25" customHeight="1">
      <c r="A19" s="41"/>
      <c r="B19" s="112" t="s">
        <v>125</v>
      </c>
      <c r="C19" s="112"/>
      <c r="D19" s="112"/>
      <c r="E19" s="112"/>
      <c r="F19" s="76">
        <f>SUM(F5:F18)</f>
        <v>446894.04439999996</v>
      </c>
    </row>
    <row r="20" spans="1:8" s="1" customFormat="1" ht="48.75" customHeight="1">
      <c r="B20" s="101" t="s">
        <v>152</v>
      </c>
      <c r="C20" s="101"/>
      <c r="D20" s="101"/>
      <c r="E20" s="101"/>
      <c r="F20" s="101"/>
      <c r="H20" s="13"/>
    </row>
  </sheetData>
  <mergeCells count="5">
    <mergeCell ref="A1:F1"/>
    <mergeCell ref="A2:F2"/>
    <mergeCell ref="A3:F3"/>
    <mergeCell ref="B19:E19"/>
    <mergeCell ref="B20:F20"/>
  </mergeCells>
  <pageMargins left="0.7" right="0.7" top="0.75" bottom="0.75" header="0.3" footer="0.3"/>
</worksheet>
</file>

<file path=xl/worksheets/sheet51.xml><?xml version="1.0" encoding="utf-8"?>
<worksheet xmlns="http://schemas.openxmlformats.org/spreadsheetml/2006/main" xmlns:r="http://schemas.openxmlformats.org/officeDocument/2006/relationships">
  <sheetPr codeName="Sheet51"/>
  <dimension ref="A1:G19"/>
  <sheetViews>
    <sheetView workbookViewId="0">
      <selection activeCell="F16" sqref="F16"/>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97" t="s">
        <v>0</v>
      </c>
      <c r="B1" s="97"/>
      <c r="C1" s="97"/>
      <c r="D1" s="97"/>
      <c r="E1" s="97"/>
      <c r="F1" s="97"/>
    </row>
    <row r="2" spans="1:6" ht="18.75">
      <c r="A2" s="97" t="s">
        <v>1</v>
      </c>
      <c r="B2" s="97"/>
      <c r="C2" s="97"/>
      <c r="D2" s="97"/>
      <c r="E2" s="97"/>
      <c r="F2" s="97"/>
    </row>
    <row r="3" spans="1:6" ht="15.75">
      <c r="A3" s="120" t="s">
        <v>401</v>
      </c>
      <c r="B3" s="121"/>
      <c r="C3" s="121"/>
      <c r="D3" s="121"/>
      <c r="E3" s="121"/>
      <c r="F3" s="122"/>
    </row>
    <row r="4" spans="1:6">
      <c r="A4" s="2" t="s">
        <v>2</v>
      </c>
      <c r="B4" s="2" t="s">
        <v>3</v>
      </c>
      <c r="C4" s="2" t="s">
        <v>4</v>
      </c>
      <c r="D4" s="2" t="s">
        <v>5</v>
      </c>
      <c r="E4" s="2" t="s">
        <v>6</v>
      </c>
      <c r="F4" s="2" t="s">
        <v>7</v>
      </c>
    </row>
    <row r="5" spans="1:6" ht="41.25" customHeight="1">
      <c r="A5" s="3">
        <v>1</v>
      </c>
      <c r="B5" s="3" t="s">
        <v>8</v>
      </c>
      <c r="C5" s="3">
        <v>1</v>
      </c>
      <c r="D5" s="3" t="s">
        <v>9</v>
      </c>
      <c r="E5" s="3">
        <v>261.12</v>
      </c>
      <c r="F5" s="4">
        <f>C5*E5</f>
        <v>261.12</v>
      </c>
    </row>
    <row r="6" spans="1:6" ht="189">
      <c r="A6" s="3" t="s">
        <v>10</v>
      </c>
      <c r="B6" s="3" t="s">
        <v>11</v>
      </c>
      <c r="C6" s="5">
        <v>138.88</v>
      </c>
      <c r="D6" s="6" t="s">
        <v>12</v>
      </c>
      <c r="E6" s="6">
        <v>120.53</v>
      </c>
      <c r="F6" s="5">
        <f>ROUND(C6*E6,0)</f>
        <v>16739</v>
      </c>
    </row>
    <row r="7" spans="1:6" ht="126">
      <c r="A7" s="3" t="s">
        <v>13</v>
      </c>
      <c r="B7" s="3" t="s">
        <v>14</v>
      </c>
      <c r="C7" s="5">
        <v>16.579999999999998</v>
      </c>
      <c r="D7" s="6" t="s">
        <v>12</v>
      </c>
      <c r="E7" s="6">
        <v>223.35</v>
      </c>
      <c r="F7" s="5">
        <f>ROUND(C7*E7,0)</f>
        <v>3703</v>
      </c>
    </row>
    <row r="8" spans="1:6" ht="110.25">
      <c r="A8" s="3" t="s">
        <v>15</v>
      </c>
      <c r="B8" s="3" t="s">
        <v>16</v>
      </c>
      <c r="C8" s="5">
        <v>86.37</v>
      </c>
      <c r="D8" s="6" t="s">
        <v>12</v>
      </c>
      <c r="E8" s="3">
        <v>1149.1199999999999</v>
      </c>
      <c r="F8" s="4">
        <f>ROUND(C8*E8,0)</f>
        <v>99249</v>
      </c>
    </row>
    <row r="9" spans="1:6" ht="173.25">
      <c r="A9" s="3" t="s">
        <v>17</v>
      </c>
      <c r="B9" s="3" t="s">
        <v>18</v>
      </c>
      <c r="C9" s="4">
        <v>103.64</v>
      </c>
      <c r="D9" s="3" t="s">
        <v>12</v>
      </c>
      <c r="E9" s="4">
        <v>5829</v>
      </c>
      <c r="F9" s="4">
        <f>C9*E9</f>
        <v>604117.56000000006</v>
      </c>
    </row>
    <row r="10" spans="1:6" ht="15.75">
      <c r="A10" s="3">
        <v>6</v>
      </c>
      <c r="B10" s="3" t="s">
        <v>26</v>
      </c>
      <c r="C10" s="7"/>
      <c r="D10" s="7"/>
      <c r="E10" s="3"/>
      <c r="F10" s="5"/>
    </row>
    <row r="11" spans="1:6" ht="15.75">
      <c r="A11" s="8" t="s">
        <v>27</v>
      </c>
      <c r="B11" s="3" t="s">
        <v>137</v>
      </c>
      <c r="C11" s="4">
        <v>44.57</v>
      </c>
      <c r="D11" s="3" t="s">
        <v>12</v>
      </c>
      <c r="E11" s="3">
        <v>813.85</v>
      </c>
      <c r="F11" s="5">
        <f>C11*E11</f>
        <v>36273.294500000004</v>
      </c>
    </row>
    <row r="12" spans="1:6" ht="15.75">
      <c r="A12" s="3" t="s">
        <v>30</v>
      </c>
      <c r="B12" s="3" t="s">
        <v>389</v>
      </c>
      <c r="C12" s="4">
        <v>16.579999999999998</v>
      </c>
      <c r="D12" s="3" t="s">
        <v>12</v>
      </c>
      <c r="E12" s="3">
        <v>482.08</v>
      </c>
      <c r="F12" s="5">
        <f t="shared" ref="F12:F15" si="0">C12*E12</f>
        <v>7992.8863999999985</v>
      </c>
    </row>
    <row r="13" spans="1:6" ht="15.75">
      <c r="A13" s="3" t="s">
        <v>32</v>
      </c>
      <c r="B13" s="3" t="s">
        <v>139</v>
      </c>
      <c r="C13" s="4">
        <v>86.37</v>
      </c>
      <c r="D13" s="3" t="s">
        <v>12</v>
      </c>
      <c r="E13" s="3">
        <v>752.51</v>
      </c>
      <c r="F13" s="5">
        <f t="shared" si="0"/>
        <v>64994.288700000005</v>
      </c>
    </row>
    <row r="14" spans="1:6" ht="15.75">
      <c r="A14" s="3" t="s">
        <v>34</v>
      </c>
      <c r="B14" s="3" t="s">
        <v>140</v>
      </c>
      <c r="C14" s="4">
        <v>89.13</v>
      </c>
      <c r="D14" s="3" t="s">
        <v>12</v>
      </c>
      <c r="E14" s="3">
        <v>434.67</v>
      </c>
      <c r="F14" s="5">
        <f t="shared" si="0"/>
        <v>38742.1371</v>
      </c>
    </row>
    <row r="15" spans="1:6" ht="15.75">
      <c r="A15" s="3" t="s">
        <v>36</v>
      </c>
      <c r="B15" s="3" t="s">
        <v>141</v>
      </c>
      <c r="C15" s="4">
        <v>138.88</v>
      </c>
      <c r="D15" s="3" t="s">
        <v>12</v>
      </c>
      <c r="E15" s="3">
        <v>177.16</v>
      </c>
      <c r="F15" s="5">
        <f t="shared" si="0"/>
        <v>24603.980799999998</v>
      </c>
    </row>
    <row r="16" spans="1:6" ht="15.75">
      <c r="A16" s="3"/>
      <c r="B16" s="3"/>
      <c r="C16" s="3"/>
      <c r="D16" s="3"/>
      <c r="E16" s="3" t="s">
        <v>38</v>
      </c>
      <c r="F16" s="9">
        <f>SUM(F5:F15)</f>
        <v>896676.26750000007</v>
      </c>
    </row>
    <row r="17" spans="1:7" ht="15.75">
      <c r="A17" s="10"/>
      <c r="B17" s="10"/>
      <c r="C17" s="10"/>
      <c r="D17" s="10"/>
      <c r="E17" s="10"/>
      <c r="F17" s="11"/>
    </row>
    <row r="18" spans="1:7" ht="21" customHeight="1">
      <c r="A18" s="12"/>
      <c r="B18" s="12"/>
      <c r="C18" s="12"/>
      <c r="D18" s="12"/>
      <c r="E18" s="12"/>
      <c r="F18" s="12"/>
    </row>
    <row r="19" spans="1:7" ht="50.25" customHeight="1">
      <c r="A19" s="12"/>
      <c r="B19" s="101" t="s">
        <v>402</v>
      </c>
      <c r="C19" s="101"/>
      <c r="D19" s="101"/>
      <c r="E19" s="101"/>
      <c r="F19" s="101"/>
      <c r="G19" s="13"/>
    </row>
  </sheetData>
  <mergeCells count="4">
    <mergeCell ref="A1:F1"/>
    <mergeCell ref="A2:F2"/>
    <mergeCell ref="A3:F3"/>
    <mergeCell ref="B19:F19"/>
  </mergeCells>
  <pageMargins left="0.7" right="0.7" top="0.75" bottom="0.75" header="0.3" footer="0.3"/>
</worksheet>
</file>

<file path=xl/worksheets/sheet52.xml><?xml version="1.0" encoding="utf-8"?>
<worksheet xmlns="http://schemas.openxmlformats.org/spreadsheetml/2006/main" xmlns:r="http://schemas.openxmlformats.org/officeDocument/2006/relationships">
  <sheetPr codeName="Sheet52"/>
  <dimension ref="A1:G18"/>
  <sheetViews>
    <sheetView topLeftCell="A16" workbookViewId="0">
      <selection activeCell="F16" sqref="F16"/>
    </sheetView>
  </sheetViews>
  <sheetFormatPr defaultRowHeight="15"/>
  <cols>
    <col min="1" max="1" width="8.5703125" style="49" customWidth="1"/>
    <col min="2" max="2" width="50.28515625" style="49" customWidth="1"/>
    <col min="3" max="3" width="12.42578125" style="49" customWidth="1"/>
    <col min="4" max="4" width="7.5703125" style="49" customWidth="1"/>
    <col min="5" max="5" width="15" style="49" customWidth="1"/>
    <col min="6" max="6" width="13.5703125" style="49" customWidth="1"/>
    <col min="7" max="16384" width="9.140625" style="1"/>
  </cols>
  <sheetData>
    <row r="1" spans="1:6">
      <c r="A1" s="153" t="s">
        <v>0</v>
      </c>
      <c r="B1" s="154"/>
      <c r="C1" s="154"/>
      <c r="D1" s="154"/>
      <c r="E1" s="154"/>
      <c r="F1" s="155"/>
    </row>
    <row r="2" spans="1:6">
      <c r="A2" s="153" t="s">
        <v>1</v>
      </c>
      <c r="B2" s="154"/>
      <c r="C2" s="154"/>
      <c r="D2" s="154"/>
      <c r="E2" s="154"/>
      <c r="F2" s="155"/>
    </row>
    <row r="3" spans="1:6" ht="45.75" customHeight="1">
      <c r="A3" s="120" t="s">
        <v>288</v>
      </c>
      <c r="B3" s="121"/>
      <c r="C3" s="121"/>
      <c r="D3" s="121"/>
      <c r="E3" s="121"/>
      <c r="F3" s="122"/>
    </row>
    <row r="4" spans="1:6" ht="32.25" customHeight="1">
      <c r="A4" s="50" t="s">
        <v>2</v>
      </c>
      <c r="B4" s="50" t="s">
        <v>3</v>
      </c>
      <c r="C4" s="50" t="s">
        <v>4</v>
      </c>
      <c r="D4" s="50" t="s">
        <v>5</v>
      </c>
      <c r="E4" s="50" t="s">
        <v>6</v>
      </c>
      <c r="F4" s="50" t="s">
        <v>7</v>
      </c>
    </row>
    <row r="5" spans="1:6" ht="32.25" customHeight="1">
      <c r="A5" s="50">
        <v>1</v>
      </c>
      <c r="B5" s="50" t="s">
        <v>8</v>
      </c>
      <c r="C5" s="50">
        <v>1</v>
      </c>
      <c r="D5" s="50" t="s">
        <v>9</v>
      </c>
      <c r="E5" s="50">
        <v>261.12</v>
      </c>
      <c r="F5" s="51">
        <f>C5*E5</f>
        <v>261.12</v>
      </c>
    </row>
    <row r="6" spans="1:6" ht="84">
      <c r="A6" s="50" t="s">
        <v>10</v>
      </c>
      <c r="B6" s="50" t="s">
        <v>11</v>
      </c>
      <c r="C6" s="52">
        <v>36.049999999999997</v>
      </c>
      <c r="D6" s="53" t="s">
        <v>12</v>
      </c>
      <c r="E6" s="53">
        <v>120.53</v>
      </c>
      <c r="F6" s="51">
        <f t="shared" ref="F6:F15" si="0">C6*E6</f>
        <v>4345.1064999999999</v>
      </c>
    </row>
    <row r="7" spans="1:6" ht="60">
      <c r="A7" s="50" t="s">
        <v>13</v>
      </c>
      <c r="B7" s="50" t="s">
        <v>14</v>
      </c>
      <c r="C7" s="52">
        <v>4.3</v>
      </c>
      <c r="D7" s="53" t="s">
        <v>12</v>
      </c>
      <c r="E7" s="53">
        <v>223.35</v>
      </c>
      <c r="F7" s="51">
        <f t="shared" si="0"/>
        <v>960.40499999999997</v>
      </c>
    </row>
    <row r="8" spans="1:6" ht="48">
      <c r="A8" s="50" t="s">
        <v>289</v>
      </c>
      <c r="B8" s="50" t="s">
        <v>16</v>
      </c>
      <c r="C8" s="52">
        <v>22.42</v>
      </c>
      <c r="D8" s="53" t="s">
        <v>12</v>
      </c>
      <c r="E8" s="50">
        <v>1149.1199999999999</v>
      </c>
      <c r="F8" s="51">
        <f t="shared" si="0"/>
        <v>25763.270400000001</v>
      </c>
    </row>
    <row r="9" spans="1:6" ht="24">
      <c r="A9" s="50" t="s">
        <v>201</v>
      </c>
      <c r="B9" s="50" t="s">
        <v>290</v>
      </c>
      <c r="C9" s="52">
        <v>35.4</v>
      </c>
      <c r="D9" s="53" t="s">
        <v>12</v>
      </c>
      <c r="E9" s="50">
        <v>5829</v>
      </c>
      <c r="F9" s="51">
        <f t="shared" si="0"/>
        <v>206346.6</v>
      </c>
    </row>
    <row r="10" spans="1:6">
      <c r="A10" s="50">
        <v>6</v>
      </c>
      <c r="B10" s="50" t="s">
        <v>26</v>
      </c>
      <c r="C10" s="53"/>
      <c r="D10" s="53"/>
      <c r="E10" s="50"/>
      <c r="F10" s="51">
        <f t="shared" si="0"/>
        <v>0</v>
      </c>
    </row>
    <row r="11" spans="1:6">
      <c r="A11" s="54" t="s">
        <v>27</v>
      </c>
      <c r="B11" s="50" t="s">
        <v>92</v>
      </c>
      <c r="C11" s="50">
        <v>15.22</v>
      </c>
      <c r="D11" s="50" t="s">
        <v>291</v>
      </c>
      <c r="E11" s="50">
        <v>813.85</v>
      </c>
      <c r="F11" s="51">
        <f t="shared" si="0"/>
        <v>12386.797</v>
      </c>
    </row>
    <row r="12" spans="1:6">
      <c r="A12" s="50" t="s">
        <v>30</v>
      </c>
      <c r="B12" s="50" t="s">
        <v>93</v>
      </c>
      <c r="C12" s="50">
        <v>4.3</v>
      </c>
      <c r="D12" s="50" t="s">
        <v>291</v>
      </c>
      <c r="E12" s="50">
        <v>482.08</v>
      </c>
      <c r="F12" s="51">
        <f t="shared" si="0"/>
        <v>2072.944</v>
      </c>
    </row>
    <row r="13" spans="1:6">
      <c r="A13" s="50" t="s">
        <v>32</v>
      </c>
      <c r="B13" s="50" t="s">
        <v>222</v>
      </c>
      <c r="C13" s="50">
        <v>30.44</v>
      </c>
      <c r="D13" s="50" t="s">
        <v>291</v>
      </c>
      <c r="E13" s="50">
        <v>434.67</v>
      </c>
      <c r="F13" s="51">
        <f t="shared" si="0"/>
        <v>13231.354800000001</v>
      </c>
    </row>
    <row r="14" spans="1:6">
      <c r="A14" s="50" t="s">
        <v>34</v>
      </c>
      <c r="B14" s="50" t="s">
        <v>223</v>
      </c>
      <c r="C14" s="50">
        <v>22.42</v>
      </c>
      <c r="D14" s="50" t="s">
        <v>291</v>
      </c>
      <c r="E14" s="50">
        <v>752.51</v>
      </c>
      <c r="F14" s="51">
        <f t="shared" si="0"/>
        <v>16871.2742</v>
      </c>
    </row>
    <row r="15" spans="1:6">
      <c r="A15" s="50" t="s">
        <v>36</v>
      </c>
      <c r="B15" s="50" t="s">
        <v>37</v>
      </c>
      <c r="C15" s="50">
        <v>36.049999999999997</v>
      </c>
      <c r="D15" s="50" t="s">
        <v>291</v>
      </c>
      <c r="E15" s="50">
        <v>177.16</v>
      </c>
      <c r="F15" s="51">
        <f t="shared" si="0"/>
        <v>6386.6179999999995</v>
      </c>
    </row>
    <row r="16" spans="1:6">
      <c r="A16" s="50"/>
      <c r="B16" s="50"/>
      <c r="C16" s="50"/>
      <c r="D16" s="50"/>
      <c r="E16" s="50" t="s">
        <v>38</v>
      </c>
      <c r="F16" s="55">
        <f>SUM(F5:F15)</f>
        <v>288625.48989999999</v>
      </c>
    </row>
    <row r="17" spans="1:7">
      <c r="A17" s="56"/>
      <c r="B17" s="56"/>
      <c r="C17" s="56"/>
      <c r="D17" s="56"/>
      <c r="E17" s="56"/>
      <c r="F17" s="57"/>
    </row>
    <row r="18" spans="1:7" ht="50.25" customHeight="1">
      <c r="A18" s="58"/>
      <c r="B18" s="156" t="s">
        <v>156</v>
      </c>
      <c r="C18" s="156"/>
      <c r="D18" s="156"/>
      <c r="E18" s="156"/>
      <c r="F18" s="156"/>
      <c r="G18" s="13"/>
    </row>
  </sheetData>
  <mergeCells count="4">
    <mergeCell ref="A1:F1"/>
    <mergeCell ref="A2:F2"/>
    <mergeCell ref="A3:F3"/>
    <mergeCell ref="B18:F18"/>
  </mergeCells>
  <pageMargins left="0.7" right="0.7" top="0.75" bottom="0.75" header="0.3" footer="0.3"/>
</worksheet>
</file>

<file path=xl/worksheets/sheet53.xml><?xml version="1.0" encoding="utf-8"?>
<worksheet xmlns="http://schemas.openxmlformats.org/spreadsheetml/2006/main" xmlns:r="http://schemas.openxmlformats.org/officeDocument/2006/relationships">
  <sheetPr codeName="Sheet53"/>
  <dimension ref="A1:H19"/>
  <sheetViews>
    <sheetView workbookViewId="0">
      <selection activeCell="A3" sqref="A3:F3"/>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57" customHeight="1">
      <c r="A3" s="114" t="s">
        <v>372</v>
      </c>
      <c r="B3" s="115"/>
      <c r="C3" s="115"/>
      <c r="D3" s="115"/>
      <c r="E3" s="115"/>
      <c r="F3" s="116"/>
    </row>
    <row r="4" spans="1:6" ht="15.75">
      <c r="A4" s="5" t="s">
        <v>40</v>
      </c>
      <c r="B4" s="5" t="s">
        <v>41</v>
      </c>
      <c r="C4" s="5" t="s">
        <v>102</v>
      </c>
      <c r="D4" s="5" t="s">
        <v>5</v>
      </c>
      <c r="E4" s="5" t="s">
        <v>6</v>
      </c>
      <c r="F4" s="5" t="s">
        <v>7</v>
      </c>
    </row>
    <row r="5" spans="1:6" s="1" customFormat="1" ht="32.25" customHeight="1">
      <c r="A5" s="3">
        <v>1</v>
      </c>
      <c r="B5" s="3" t="s">
        <v>8</v>
      </c>
      <c r="C5" s="3">
        <v>1</v>
      </c>
      <c r="D5" s="3" t="s">
        <v>9</v>
      </c>
      <c r="E5" s="3">
        <v>261.12</v>
      </c>
      <c r="F5" s="4">
        <f>C5*E5</f>
        <v>261.12</v>
      </c>
    </row>
    <row r="6" spans="1:6" ht="173.25">
      <c r="A6" s="4" t="s">
        <v>370</v>
      </c>
      <c r="B6" s="4" t="s">
        <v>11</v>
      </c>
      <c r="C6" s="5">
        <v>53.1</v>
      </c>
      <c r="D6" s="5" t="s">
        <v>12</v>
      </c>
      <c r="E6" s="5">
        <v>120.53</v>
      </c>
      <c r="F6" s="5">
        <f t="shared" ref="F6:F8" si="0">C6*E6</f>
        <v>6400.143</v>
      </c>
    </row>
    <row r="7" spans="1:6" s="1" customFormat="1" ht="110.25">
      <c r="A7" s="3" t="s">
        <v>13</v>
      </c>
      <c r="B7" s="3" t="s">
        <v>14</v>
      </c>
      <c r="C7" s="5">
        <v>26.55</v>
      </c>
      <c r="D7" s="6" t="s">
        <v>12</v>
      </c>
      <c r="E7" s="6">
        <v>223.35</v>
      </c>
      <c r="F7" s="5">
        <f>ROUND(C7*E7,0)</f>
        <v>5930</v>
      </c>
    </row>
    <row r="8" spans="1:6" ht="110.25">
      <c r="A8" s="3" t="s">
        <v>145</v>
      </c>
      <c r="B8" s="3" t="s">
        <v>16</v>
      </c>
      <c r="C8" s="3">
        <v>44.25</v>
      </c>
      <c r="D8" s="3" t="s">
        <v>12</v>
      </c>
      <c r="E8" s="3">
        <v>1149.1199999999999</v>
      </c>
      <c r="F8" s="4">
        <f t="shared" si="0"/>
        <v>50848.56</v>
      </c>
    </row>
    <row r="9" spans="1:6" customFormat="1" ht="157.5">
      <c r="A9" s="3" t="s">
        <v>296</v>
      </c>
      <c r="B9" s="3" t="s">
        <v>106</v>
      </c>
      <c r="C9" s="3">
        <v>53.1</v>
      </c>
      <c r="D9" s="3" t="s">
        <v>29</v>
      </c>
      <c r="E9" s="3">
        <v>5829</v>
      </c>
      <c r="F9" s="3">
        <f t="shared" ref="F9" si="1">E9*C9</f>
        <v>309519.90000000002</v>
      </c>
    </row>
    <row r="10" spans="1:6" ht="15.75">
      <c r="A10" s="3">
        <v>6</v>
      </c>
      <c r="B10" s="3" t="s">
        <v>26</v>
      </c>
      <c r="C10" s="3"/>
      <c r="D10" s="3"/>
      <c r="E10" s="3"/>
      <c r="F10" s="3"/>
    </row>
    <row r="11" spans="1:6" ht="16.5">
      <c r="A11" s="3" t="s">
        <v>114</v>
      </c>
      <c r="B11" s="3" t="s">
        <v>115</v>
      </c>
      <c r="C11" s="3">
        <v>22.83</v>
      </c>
      <c r="D11" s="3" t="s">
        <v>116</v>
      </c>
      <c r="E11" s="3">
        <v>813.85</v>
      </c>
      <c r="F11" s="4">
        <f>C11*E11</f>
        <v>18580.195499999998</v>
      </c>
    </row>
    <row r="12" spans="1:6" ht="16.5">
      <c r="A12" s="3" t="s">
        <v>117</v>
      </c>
      <c r="B12" s="3" t="s">
        <v>118</v>
      </c>
      <c r="C12" s="3">
        <v>26.55</v>
      </c>
      <c r="D12" s="3" t="s">
        <v>116</v>
      </c>
      <c r="E12" s="3">
        <v>482.08</v>
      </c>
      <c r="F12" s="4">
        <f t="shared" ref="F12:F15" si="2">C12*E12</f>
        <v>12799.224</v>
      </c>
    </row>
    <row r="13" spans="1:6" ht="16.5">
      <c r="A13" s="3" t="s">
        <v>119</v>
      </c>
      <c r="B13" s="3" t="s">
        <v>120</v>
      </c>
      <c r="C13" s="3">
        <v>44.25</v>
      </c>
      <c r="D13" s="3" t="s">
        <v>116</v>
      </c>
      <c r="E13" s="3">
        <v>752.51</v>
      </c>
      <c r="F13" s="4">
        <f t="shared" si="2"/>
        <v>33298.567499999997</v>
      </c>
    </row>
    <row r="14" spans="1:6" ht="16.5">
      <c r="A14" s="3" t="s">
        <v>121</v>
      </c>
      <c r="B14" s="3" t="s">
        <v>122</v>
      </c>
      <c r="C14" s="3">
        <v>45.67</v>
      </c>
      <c r="D14" s="3" t="s">
        <v>116</v>
      </c>
      <c r="E14" s="3">
        <v>434.67</v>
      </c>
      <c r="F14" s="4">
        <f t="shared" si="2"/>
        <v>19851.3789</v>
      </c>
    </row>
    <row r="15" spans="1:6" ht="16.5">
      <c r="A15" s="3" t="s">
        <v>123</v>
      </c>
      <c r="B15" s="3" t="s">
        <v>124</v>
      </c>
      <c r="C15" s="3">
        <v>53.1</v>
      </c>
      <c r="D15" s="3" t="s">
        <v>116</v>
      </c>
      <c r="E15" s="3">
        <v>177.16</v>
      </c>
      <c r="F15" s="4">
        <f t="shared" si="2"/>
        <v>9407.1959999999999</v>
      </c>
    </row>
    <row r="16" spans="1:6" ht="15.75">
      <c r="A16" s="3"/>
      <c r="B16" s="3" t="s">
        <v>125</v>
      </c>
      <c r="C16" s="3"/>
      <c r="D16" s="157" t="s">
        <v>125</v>
      </c>
      <c r="E16" s="158"/>
      <c r="F16" s="90">
        <f>SUM(F5:F15)</f>
        <v>466896.28489999997</v>
      </c>
    </row>
    <row r="19" spans="2:8" s="1" customFormat="1" ht="50.25" customHeight="1">
      <c r="B19" s="101" t="s">
        <v>371</v>
      </c>
      <c r="C19" s="101"/>
      <c r="D19" s="101"/>
      <c r="E19" s="101"/>
      <c r="F19" s="101"/>
      <c r="H19" s="13"/>
    </row>
  </sheetData>
  <mergeCells count="5">
    <mergeCell ref="A1:F1"/>
    <mergeCell ref="A2:F2"/>
    <mergeCell ref="A3:F3"/>
    <mergeCell ref="B19:F19"/>
    <mergeCell ref="D16:E16"/>
  </mergeCells>
  <pageMargins left="0.7" right="0.7" top="0.75" bottom="0.75" header="0.3" footer="0.3"/>
</worksheet>
</file>

<file path=xl/worksheets/sheet54.xml><?xml version="1.0" encoding="utf-8"?>
<worksheet xmlns="http://schemas.openxmlformats.org/spreadsheetml/2006/main" xmlns:r="http://schemas.openxmlformats.org/officeDocument/2006/relationships">
  <sheetPr codeName="Sheet54"/>
  <dimension ref="A1:H19"/>
  <sheetViews>
    <sheetView topLeftCell="A7" workbookViewId="0">
      <selection activeCell="A3" sqref="A3:F3"/>
    </sheetView>
  </sheetViews>
  <sheetFormatPr defaultRowHeight="15"/>
  <cols>
    <col min="1" max="1" width="10.85546875" style="12" customWidth="1"/>
    <col min="2" max="2" width="54.7109375" style="12" customWidth="1"/>
    <col min="3" max="3" width="13" style="12" customWidth="1"/>
    <col min="4" max="4" width="10" style="12" customWidth="1"/>
    <col min="5" max="5" width="13.5703125" style="12" customWidth="1"/>
    <col min="6" max="6" width="19.85546875" style="12" customWidth="1"/>
    <col min="7" max="7" width="9.140625" style="12"/>
    <col min="8" max="8" width="9.5703125" style="12" bestFit="1" customWidth="1"/>
    <col min="9" max="16384" width="9.140625" style="12"/>
  </cols>
  <sheetData>
    <row r="1" spans="1:6" ht="18.75">
      <c r="A1" s="97" t="s">
        <v>0</v>
      </c>
      <c r="B1" s="97"/>
      <c r="C1" s="97"/>
      <c r="D1" s="97"/>
      <c r="E1" s="97"/>
      <c r="F1" s="97"/>
    </row>
    <row r="2" spans="1:6" ht="18.75">
      <c r="A2" s="97" t="s">
        <v>1</v>
      </c>
      <c r="B2" s="97"/>
      <c r="C2" s="97"/>
      <c r="D2" s="97"/>
      <c r="E2" s="97"/>
      <c r="F2" s="97"/>
    </row>
    <row r="3" spans="1:6" ht="45.75" customHeight="1">
      <c r="A3" s="114" t="s">
        <v>395</v>
      </c>
      <c r="B3" s="115"/>
      <c r="C3" s="115"/>
      <c r="D3" s="115"/>
      <c r="E3" s="115"/>
      <c r="F3" s="116"/>
    </row>
    <row r="4" spans="1:6" ht="15.75">
      <c r="A4" s="5" t="s">
        <v>40</v>
      </c>
      <c r="B4" s="5" t="s">
        <v>41</v>
      </c>
      <c r="C4" s="5" t="s">
        <v>102</v>
      </c>
      <c r="D4" s="5" t="s">
        <v>5</v>
      </c>
      <c r="E4" s="5" t="s">
        <v>6</v>
      </c>
      <c r="F4" s="5" t="s">
        <v>7</v>
      </c>
    </row>
    <row r="5" spans="1:6" s="1" customFormat="1" ht="32.25" customHeight="1">
      <c r="A5" s="3">
        <v>1</v>
      </c>
      <c r="B5" s="3" t="s">
        <v>8</v>
      </c>
      <c r="C5" s="3">
        <v>1</v>
      </c>
      <c r="D5" s="3" t="s">
        <v>9</v>
      </c>
      <c r="E5" s="3">
        <v>261.12</v>
      </c>
      <c r="F5" s="4">
        <f>C5*E5</f>
        <v>261.12</v>
      </c>
    </row>
    <row r="6" spans="1:6" ht="173.25">
      <c r="A6" s="4" t="s">
        <v>370</v>
      </c>
      <c r="B6" s="4" t="s">
        <v>11</v>
      </c>
      <c r="C6" s="5">
        <v>130.84</v>
      </c>
      <c r="D6" s="5" t="s">
        <v>12</v>
      </c>
      <c r="E6" s="5">
        <v>120.53</v>
      </c>
      <c r="F6" s="5">
        <f t="shared" ref="F6:F8" si="0">C6*E6</f>
        <v>15770.145200000001</v>
      </c>
    </row>
    <row r="7" spans="1:6" s="1" customFormat="1" ht="110.25">
      <c r="A7" s="3" t="s">
        <v>13</v>
      </c>
      <c r="B7" s="3" t="s">
        <v>14</v>
      </c>
      <c r="C7" s="5">
        <v>50.98</v>
      </c>
      <c r="D7" s="6" t="s">
        <v>12</v>
      </c>
      <c r="E7" s="6">
        <v>223.35</v>
      </c>
      <c r="F7" s="5">
        <f>ROUND(C7*E7,0)</f>
        <v>11386</v>
      </c>
    </row>
    <row r="8" spans="1:6" ht="110.25">
      <c r="A8" s="3" t="s">
        <v>145</v>
      </c>
      <c r="B8" s="3" t="s">
        <v>16</v>
      </c>
      <c r="C8" s="3">
        <v>84.96</v>
      </c>
      <c r="D8" s="3" t="s">
        <v>12</v>
      </c>
      <c r="E8" s="3">
        <v>1149.1199999999999</v>
      </c>
      <c r="F8" s="4">
        <f t="shared" si="0"/>
        <v>97629.235199999981</v>
      </c>
    </row>
    <row r="9" spans="1:6" customFormat="1" ht="157.5">
      <c r="A9" s="3" t="s">
        <v>296</v>
      </c>
      <c r="B9" s="3" t="s">
        <v>106</v>
      </c>
      <c r="C9" s="3">
        <v>84.96</v>
      </c>
      <c r="D9" s="3" t="s">
        <v>29</v>
      </c>
      <c r="E9" s="3">
        <v>5829</v>
      </c>
      <c r="F9" s="3">
        <f t="shared" ref="F9" si="1">E9*C9</f>
        <v>495231.83999999997</v>
      </c>
    </row>
    <row r="10" spans="1:6" ht="15.75">
      <c r="A10" s="3">
        <v>6</v>
      </c>
      <c r="B10" s="3" t="s">
        <v>26</v>
      </c>
      <c r="C10" s="3"/>
      <c r="D10" s="3"/>
      <c r="E10" s="3"/>
      <c r="F10" s="3"/>
    </row>
    <row r="11" spans="1:6" ht="16.5">
      <c r="A11" s="3" t="s">
        <v>114</v>
      </c>
      <c r="B11" s="3" t="s">
        <v>115</v>
      </c>
      <c r="C11" s="3">
        <v>36.53</v>
      </c>
      <c r="D11" s="3" t="s">
        <v>116</v>
      </c>
      <c r="E11" s="3">
        <v>813.85</v>
      </c>
      <c r="F11" s="4">
        <f>C11*E11</f>
        <v>29729.940500000001</v>
      </c>
    </row>
    <row r="12" spans="1:6" ht="16.5">
      <c r="A12" s="3" t="s">
        <v>117</v>
      </c>
      <c r="B12" s="3" t="s">
        <v>118</v>
      </c>
      <c r="C12" s="3">
        <v>50.98</v>
      </c>
      <c r="D12" s="3" t="s">
        <v>116</v>
      </c>
      <c r="E12" s="3">
        <v>482.08</v>
      </c>
      <c r="F12" s="4">
        <f t="shared" ref="F12:F15" si="2">C12*E12</f>
        <v>24576.438399999999</v>
      </c>
    </row>
    <row r="13" spans="1:6" ht="16.5">
      <c r="A13" s="3" t="s">
        <v>119</v>
      </c>
      <c r="B13" s="3" t="s">
        <v>120</v>
      </c>
      <c r="C13" s="3">
        <v>84.96</v>
      </c>
      <c r="D13" s="3" t="s">
        <v>116</v>
      </c>
      <c r="E13" s="3">
        <v>752.51</v>
      </c>
      <c r="F13" s="4">
        <f t="shared" si="2"/>
        <v>63933.249599999996</v>
      </c>
    </row>
    <row r="14" spans="1:6" ht="16.5">
      <c r="A14" s="3" t="s">
        <v>121</v>
      </c>
      <c r="B14" s="3" t="s">
        <v>122</v>
      </c>
      <c r="C14" s="3">
        <v>73.069999999999993</v>
      </c>
      <c r="D14" s="3" t="s">
        <v>116</v>
      </c>
      <c r="E14" s="3">
        <v>434.67</v>
      </c>
      <c r="F14" s="4">
        <f t="shared" si="2"/>
        <v>31761.336899999998</v>
      </c>
    </row>
    <row r="15" spans="1:6" ht="16.5">
      <c r="A15" s="3" t="s">
        <v>123</v>
      </c>
      <c r="B15" s="3" t="s">
        <v>124</v>
      </c>
      <c r="C15" s="3">
        <v>130.84</v>
      </c>
      <c r="D15" s="3" t="s">
        <v>116</v>
      </c>
      <c r="E15" s="3">
        <v>177.16</v>
      </c>
      <c r="F15" s="4">
        <f t="shared" si="2"/>
        <v>23179.614399999999</v>
      </c>
    </row>
    <row r="16" spans="1:6" ht="15.75">
      <c r="A16" s="3"/>
      <c r="B16" s="3" t="s">
        <v>125</v>
      </c>
      <c r="C16" s="3"/>
      <c r="D16" s="123" t="s">
        <v>125</v>
      </c>
      <c r="E16" s="125"/>
      <c r="F16" s="90">
        <f>SUM(F5:F15)</f>
        <v>793458.92019999993</v>
      </c>
    </row>
    <row r="19" spans="2:8" s="1" customFormat="1" ht="50.25" customHeight="1">
      <c r="B19" s="101" t="s">
        <v>371</v>
      </c>
      <c r="C19" s="101"/>
      <c r="D19" s="101"/>
      <c r="E19" s="101"/>
      <c r="F19" s="101"/>
      <c r="H19" s="13"/>
    </row>
  </sheetData>
  <mergeCells count="5">
    <mergeCell ref="A1:F1"/>
    <mergeCell ref="A2:F2"/>
    <mergeCell ref="A3:F3"/>
    <mergeCell ref="B19:F19"/>
    <mergeCell ref="D16:E16"/>
  </mergeCells>
  <pageMargins left="0.7" right="0.7" top="0.75" bottom="0.75" header="0.3" footer="0.3"/>
</worksheet>
</file>

<file path=xl/worksheets/sheet55.xml><?xml version="1.0" encoding="utf-8"?>
<worksheet xmlns="http://schemas.openxmlformats.org/spreadsheetml/2006/main" xmlns:r="http://schemas.openxmlformats.org/officeDocument/2006/relationships">
  <sheetPr codeName="Sheet55"/>
  <dimension ref="A1:G19"/>
  <sheetViews>
    <sheetView topLeftCell="A7" workbookViewId="0">
      <selection activeCell="A3" sqref="A3:F3"/>
    </sheetView>
  </sheetViews>
  <sheetFormatPr defaultRowHeight="15"/>
  <cols>
    <col min="1" max="1" width="8" style="1" customWidth="1"/>
    <col min="2" max="2" width="48.7109375" style="1" customWidth="1"/>
    <col min="3" max="3" width="9.140625" style="1"/>
    <col min="4" max="4" width="10" style="1" customWidth="1"/>
    <col min="5" max="5" width="12" style="1" customWidth="1"/>
    <col min="6" max="6" width="22.85546875" style="1" customWidth="1"/>
    <col min="7" max="7" width="26.85546875" style="1" customWidth="1"/>
    <col min="8" max="16384" width="9.140625" style="1"/>
  </cols>
  <sheetData>
    <row r="1" spans="1:7" ht="18.75">
      <c r="A1" s="117" t="s">
        <v>0</v>
      </c>
      <c r="B1" s="118"/>
      <c r="C1" s="118"/>
      <c r="D1" s="118"/>
      <c r="E1" s="118"/>
      <c r="F1" s="119"/>
    </row>
    <row r="2" spans="1:7" ht="18.75">
      <c r="A2" s="117" t="s">
        <v>1</v>
      </c>
      <c r="B2" s="118"/>
      <c r="C2" s="118"/>
      <c r="D2" s="118"/>
      <c r="E2" s="118"/>
      <c r="F2" s="119"/>
    </row>
    <row r="3" spans="1:7" ht="40.5" customHeight="1">
      <c r="A3" s="120" t="s">
        <v>369</v>
      </c>
      <c r="B3" s="121"/>
      <c r="C3" s="121"/>
      <c r="D3" s="121"/>
      <c r="E3" s="121"/>
      <c r="F3" s="122"/>
    </row>
    <row r="4" spans="1:7" ht="32.25" customHeight="1">
      <c r="A4" s="2" t="s">
        <v>2</v>
      </c>
      <c r="B4" s="2" t="s">
        <v>3</v>
      </c>
      <c r="C4" s="2" t="s">
        <v>4</v>
      </c>
      <c r="D4" s="2" t="s">
        <v>5</v>
      </c>
      <c r="E4" s="2" t="s">
        <v>6</v>
      </c>
      <c r="F4" s="2" t="s">
        <v>7</v>
      </c>
    </row>
    <row r="5" spans="1:7" ht="25.5">
      <c r="A5" s="2">
        <v>1</v>
      </c>
      <c r="B5" s="2" t="s">
        <v>143</v>
      </c>
      <c r="C5" s="2">
        <v>4</v>
      </c>
      <c r="D5" s="2" t="s">
        <v>9</v>
      </c>
      <c r="E5" s="2">
        <v>261.12</v>
      </c>
      <c r="F5" s="2">
        <f>C5*E5</f>
        <v>1044.48</v>
      </c>
    </row>
    <row r="6" spans="1:7" ht="127.5">
      <c r="A6" s="2" t="s">
        <v>144</v>
      </c>
      <c r="B6" s="2" t="s">
        <v>128</v>
      </c>
      <c r="C6" s="2">
        <v>119.92</v>
      </c>
      <c r="D6" s="2" t="s">
        <v>129</v>
      </c>
      <c r="E6" s="2">
        <v>120.53</v>
      </c>
      <c r="F6" s="42">
        <f t="shared" ref="F6:F9" si="0">E6*C6</f>
        <v>14453.9576</v>
      </c>
    </row>
    <row r="7" spans="1:7" ht="102">
      <c r="A7" s="2" t="s">
        <v>271</v>
      </c>
      <c r="B7" s="2" t="s">
        <v>158</v>
      </c>
      <c r="C7" s="2">
        <v>46.72</v>
      </c>
      <c r="D7" s="2" t="s">
        <v>129</v>
      </c>
      <c r="E7" s="2">
        <v>223.35</v>
      </c>
      <c r="F7" s="42">
        <f t="shared" si="0"/>
        <v>10434.912</v>
      </c>
    </row>
    <row r="8" spans="1:7" ht="76.5">
      <c r="A8" s="2" t="s">
        <v>145</v>
      </c>
      <c r="B8" s="2" t="s">
        <v>130</v>
      </c>
      <c r="C8" s="2">
        <v>77.87</v>
      </c>
      <c r="D8" s="2" t="s">
        <v>129</v>
      </c>
      <c r="E8" s="2">
        <v>1149.1199999999999</v>
      </c>
      <c r="F8" s="42">
        <f t="shared" si="0"/>
        <v>89481.974399999992</v>
      </c>
    </row>
    <row r="9" spans="1:7" customFormat="1" ht="114.75">
      <c r="A9" s="2" t="s">
        <v>296</v>
      </c>
      <c r="B9" s="2" t="s">
        <v>18</v>
      </c>
      <c r="C9" s="2">
        <v>77.87</v>
      </c>
      <c r="D9" s="2" t="s">
        <v>29</v>
      </c>
      <c r="E9" s="2">
        <v>5829</v>
      </c>
      <c r="F9" s="2">
        <f t="shared" si="0"/>
        <v>453904.23000000004</v>
      </c>
    </row>
    <row r="10" spans="1:7">
      <c r="A10" s="2">
        <v>6</v>
      </c>
      <c r="B10" s="2" t="s">
        <v>61</v>
      </c>
      <c r="C10" s="2"/>
      <c r="D10" s="2"/>
      <c r="E10" s="2"/>
      <c r="F10" s="2"/>
    </row>
    <row r="11" spans="1:7" ht="15.75">
      <c r="A11" s="2" t="s">
        <v>27</v>
      </c>
      <c r="B11" s="2" t="s">
        <v>92</v>
      </c>
      <c r="C11" s="2">
        <v>33.479999999999997</v>
      </c>
      <c r="D11" s="2" t="s">
        <v>29</v>
      </c>
      <c r="E11" s="2">
        <v>813.85</v>
      </c>
      <c r="F11" s="42">
        <f t="shared" ref="F11:F15" si="1">C11*E11</f>
        <v>27247.697999999997</v>
      </c>
    </row>
    <row r="12" spans="1:7" ht="27.75" customHeight="1">
      <c r="A12" s="2" t="s">
        <v>30</v>
      </c>
      <c r="B12" s="2" t="s">
        <v>93</v>
      </c>
      <c r="C12" s="2">
        <v>46.72</v>
      </c>
      <c r="D12" s="2" t="s">
        <v>29</v>
      </c>
      <c r="E12" s="2">
        <v>482.08</v>
      </c>
      <c r="F12" s="2">
        <f t="shared" si="1"/>
        <v>22522.777599999998</v>
      </c>
    </row>
    <row r="13" spans="1:7" ht="15.75">
      <c r="A13" s="2" t="s">
        <v>32</v>
      </c>
      <c r="B13" s="2" t="s">
        <v>222</v>
      </c>
      <c r="C13" s="2">
        <v>66.97</v>
      </c>
      <c r="D13" s="2" t="s">
        <v>29</v>
      </c>
      <c r="E13" s="2">
        <v>434.67</v>
      </c>
      <c r="F13" s="42">
        <f t="shared" si="1"/>
        <v>29109.849900000001</v>
      </c>
    </row>
    <row r="14" spans="1:7" ht="15.75">
      <c r="A14" s="2" t="s">
        <v>34</v>
      </c>
      <c r="B14" s="2" t="s">
        <v>223</v>
      </c>
      <c r="C14" s="2">
        <v>77.87</v>
      </c>
      <c r="D14" s="2" t="s">
        <v>29</v>
      </c>
      <c r="E14" s="2">
        <v>752.51</v>
      </c>
      <c r="F14" s="42">
        <f t="shared" si="1"/>
        <v>58597.953700000005</v>
      </c>
    </row>
    <row r="15" spans="1:7" ht="27.75" customHeight="1">
      <c r="A15" s="2" t="s">
        <v>36</v>
      </c>
      <c r="B15" s="2" t="s">
        <v>37</v>
      </c>
      <c r="C15" s="2">
        <v>119.92</v>
      </c>
      <c r="D15" s="2" t="s">
        <v>29</v>
      </c>
      <c r="E15" s="2">
        <v>177.16</v>
      </c>
      <c r="F15" s="42">
        <f t="shared" si="1"/>
        <v>21245.0272</v>
      </c>
      <c r="G15" s="13"/>
    </row>
    <row r="16" spans="1:7">
      <c r="A16" s="2"/>
      <c r="B16" s="2" t="s">
        <v>125</v>
      </c>
      <c r="C16" s="2"/>
      <c r="D16" s="2"/>
      <c r="E16" s="2"/>
      <c r="F16" s="42">
        <f>SUM(F5:F15)</f>
        <v>728042.86040000001</v>
      </c>
    </row>
    <row r="19" spans="2:7" ht="50.25" customHeight="1">
      <c r="B19" s="101" t="s">
        <v>142</v>
      </c>
      <c r="C19" s="101"/>
      <c r="D19" s="101"/>
      <c r="E19" s="101"/>
      <c r="F19" s="101"/>
      <c r="G19" s="13"/>
    </row>
  </sheetData>
  <mergeCells count="4">
    <mergeCell ref="A1:F1"/>
    <mergeCell ref="A2:F2"/>
    <mergeCell ref="A3:F3"/>
    <mergeCell ref="B19:F19"/>
  </mergeCells>
  <pageMargins left="0.7" right="0.7" top="0.75" bottom="0.75" header="0.3" footer="0.3"/>
</worksheet>
</file>

<file path=xl/worksheets/sheet56.xml><?xml version="1.0" encoding="utf-8"?>
<worksheet xmlns="http://schemas.openxmlformats.org/spreadsheetml/2006/main" xmlns:r="http://schemas.openxmlformats.org/officeDocument/2006/relationships">
  <sheetPr codeName="Sheet56"/>
  <dimension ref="A1:G19"/>
  <sheetViews>
    <sheetView topLeftCell="A10" workbookViewId="0">
      <selection activeCell="B19" sqref="B19:F19"/>
    </sheetView>
  </sheetViews>
  <sheetFormatPr defaultRowHeight="15"/>
  <cols>
    <col min="1" max="1" width="8" style="1" customWidth="1"/>
    <col min="2" max="2" width="48.7109375" style="1" customWidth="1"/>
    <col min="3" max="3" width="9.140625" style="1"/>
    <col min="4" max="4" width="10" style="1" customWidth="1"/>
    <col min="5" max="5" width="12" style="1" customWidth="1"/>
    <col min="6" max="6" width="22.85546875" style="1" customWidth="1"/>
    <col min="7" max="7" width="26.85546875" style="1" customWidth="1"/>
    <col min="8" max="16384" width="9.140625" style="1"/>
  </cols>
  <sheetData>
    <row r="1" spans="1:7" ht="18.75">
      <c r="A1" s="117" t="s">
        <v>0</v>
      </c>
      <c r="B1" s="118"/>
      <c r="C1" s="118"/>
      <c r="D1" s="118"/>
      <c r="E1" s="118"/>
      <c r="F1" s="119"/>
    </row>
    <row r="2" spans="1:7" ht="18.75">
      <c r="A2" s="117" t="s">
        <v>1</v>
      </c>
      <c r="B2" s="118"/>
      <c r="C2" s="118"/>
      <c r="D2" s="118"/>
      <c r="E2" s="118"/>
      <c r="F2" s="119"/>
    </row>
    <row r="3" spans="1:7" ht="59.25" customHeight="1">
      <c r="A3" s="98" t="s">
        <v>396</v>
      </c>
      <c r="B3" s="99"/>
      <c r="C3" s="99"/>
      <c r="D3" s="99"/>
      <c r="E3" s="99"/>
      <c r="F3" s="100"/>
    </row>
    <row r="4" spans="1:7" ht="32.25" customHeight="1">
      <c r="A4" s="2" t="s">
        <v>2</v>
      </c>
      <c r="B4" s="2" t="s">
        <v>3</v>
      </c>
      <c r="C4" s="2" t="s">
        <v>4</v>
      </c>
      <c r="D4" s="2" t="s">
        <v>5</v>
      </c>
      <c r="E4" s="2" t="s">
        <v>6</v>
      </c>
      <c r="F4" s="2" t="s">
        <v>7</v>
      </c>
    </row>
    <row r="5" spans="1:7" ht="25.5">
      <c r="A5" s="2">
        <v>1</v>
      </c>
      <c r="B5" s="2" t="s">
        <v>143</v>
      </c>
      <c r="C5" s="2">
        <v>1</v>
      </c>
      <c r="D5" s="2" t="s">
        <v>9</v>
      </c>
      <c r="E5" s="2">
        <v>261.12</v>
      </c>
      <c r="F5" s="2">
        <f>C5*E5</f>
        <v>261.12</v>
      </c>
    </row>
    <row r="6" spans="1:7" ht="127.5">
      <c r="A6" s="2" t="s">
        <v>265</v>
      </c>
      <c r="B6" s="2" t="s">
        <v>128</v>
      </c>
      <c r="C6" s="2">
        <v>14.87</v>
      </c>
      <c r="D6" s="2" t="s">
        <v>129</v>
      </c>
      <c r="E6" s="2">
        <v>120.53</v>
      </c>
      <c r="F6" s="42">
        <f t="shared" ref="F6:F9" si="0">E6*C6</f>
        <v>1792.2810999999999</v>
      </c>
    </row>
    <row r="7" spans="1:7" ht="102">
      <c r="A7" s="2" t="s">
        <v>266</v>
      </c>
      <c r="B7" s="2" t="s">
        <v>158</v>
      </c>
      <c r="C7" s="2">
        <v>10.11</v>
      </c>
      <c r="D7" s="2" t="s">
        <v>129</v>
      </c>
      <c r="E7" s="2">
        <v>223.35</v>
      </c>
      <c r="F7" s="42">
        <f t="shared" si="0"/>
        <v>2258.0684999999999</v>
      </c>
    </row>
    <row r="8" spans="1:7" ht="76.5">
      <c r="A8" s="2" t="s">
        <v>267</v>
      </c>
      <c r="B8" s="2" t="s">
        <v>130</v>
      </c>
      <c r="C8" s="2">
        <v>24.78</v>
      </c>
      <c r="D8" s="2" t="s">
        <v>129</v>
      </c>
      <c r="E8" s="2">
        <v>1149.1199999999999</v>
      </c>
      <c r="F8" s="42">
        <f t="shared" si="0"/>
        <v>28475.193599999999</v>
      </c>
    </row>
    <row r="9" spans="1:7" customFormat="1" ht="114.75">
      <c r="A9" s="2" t="s">
        <v>268</v>
      </c>
      <c r="B9" s="2" t="s">
        <v>18</v>
      </c>
      <c r="C9" s="2">
        <v>19.62</v>
      </c>
      <c r="D9" s="2" t="s">
        <v>29</v>
      </c>
      <c r="E9" s="2">
        <v>5829</v>
      </c>
      <c r="F9" s="2">
        <f t="shared" si="0"/>
        <v>114364.98000000001</v>
      </c>
    </row>
    <row r="10" spans="1:7">
      <c r="A10" s="2">
        <v>11</v>
      </c>
      <c r="B10" s="2" t="s">
        <v>61</v>
      </c>
      <c r="C10" s="2"/>
      <c r="D10" s="2"/>
      <c r="E10" s="2"/>
      <c r="F10" s="2"/>
    </row>
    <row r="11" spans="1:7" ht="15.75">
      <c r="A11" s="2" t="s">
        <v>27</v>
      </c>
      <c r="B11" s="2" t="s">
        <v>92</v>
      </c>
      <c r="C11" s="2">
        <v>8.44</v>
      </c>
      <c r="D11" s="2" t="s">
        <v>29</v>
      </c>
      <c r="E11" s="2">
        <v>813.85</v>
      </c>
      <c r="F11" s="42">
        <f t="shared" ref="F11:F15" si="1">C11*E11</f>
        <v>6868.8940000000002</v>
      </c>
    </row>
    <row r="12" spans="1:7" ht="27.75" customHeight="1">
      <c r="A12" s="2" t="s">
        <v>30</v>
      </c>
      <c r="B12" s="2" t="s">
        <v>93</v>
      </c>
      <c r="C12" s="2">
        <v>10.11</v>
      </c>
      <c r="D12" s="2" t="s">
        <v>29</v>
      </c>
      <c r="E12" s="2">
        <v>482.08</v>
      </c>
      <c r="F12" s="2">
        <f t="shared" si="1"/>
        <v>4873.8287999999993</v>
      </c>
    </row>
    <row r="13" spans="1:7" ht="15.75">
      <c r="A13" s="2" t="s">
        <v>32</v>
      </c>
      <c r="B13" s="2" t="s">
        <v>222</v>
      </c>
      <c r="C13" s="2">
        <v>16.88</v>
      </c>
      <c r="D13" s="2" t="s">
        <v>29</v>
      </c>
      <c r="E13" s="2">
        <v>434.67</v>
      </c>
      <c r="F13" s="42">
        <f t="shared" si="1"/>
        <v>7337.2295999999997</v>
      </c>
    </row>
    <row r="14" spans="1:7" ht="15.75">
      <c r="A14" s="2" t="s">
        <v>34</v>
      </c>
      <c r="B14" s="2" t="s">
        <v>223</v>
      </c>
      <c r="C14" s="2">
        <v>24.78</v>
      </c>
      <c r="D14" s="2" t="s">
        <v>29</v>
      </c>
      <c r="E14" s="2">
        <v>752.51</v>
      </c>
      <c r="F14" s="42">
        <f t="shared" si="1"/>
        <v>18647.197800000002</v>
      </c>
    </row>
    <row r="15" spans="1:7" ht="27.75" customHeight="1">
      <c r="A15" s="2" t="s">
        <v>36</v>
      </c>
      <c r="B15" s="2" t="s">
        <v>37</v>
      </c>
      <c r="C15" s="2">
        <v>14.87</v>
      </c>
      <c r="D15" s="2" t="s">
        <v>29</v>
      </c>
      <c r="E15" s="2">
        <v>177.16</v>
      </c>
      <c r="F15" s="42">
        <f t="shared" si="1"/>
        <v>2634.3691999999996</v>
      </c>
      <c r="G15" s="13"/>
    </row>
    <row r="16" spans="1:7">
      <c r="A16" s="2"/>
      <c r="B16" s="2" t="s">
        <v>125</v>
      </c>
      <c r="C16" s="2"/>
      <c r="D16" s="2"/>
      <c r="E16" s="2"/>
      <c r="F16" s="42">
        <f>SUM(F5:F15)</f>
        <v>187513.16259999995</v>
      </c>
    </row>
    <row r="19" spans="2:7" ht="50.25" customHeight="1">
      <c r="B19" s="101" t="s">
        <v>269</v>
      </c>
      <c r="C19" s="101"/>
      <c r="D19" s="101"/>
      <c r="E19" s="101"/>
      <c r="F19" s="101"/>
      <c r="G19" s="13"/>
    </row>
  </sheetData>
  <mergeCells count="4">
    <mergeCell ref="A1:F1"/>
    <mergeCell ref="A2:F2"/>
    <mergeCell ref="A3:F3"/>
    <mergeCell ref="B19:F19"/>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A1:F18"/>
  <sheetViews>
    <sheetView workbookViewId="0">
      <selection activeCell="A3" sqref="A3:F3"/>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117" t="s">
        <v>0</v>
      </c>
      <c r="B1" s="118"/>
      <c r="C1" s="118"/>
      <c r="D1" s="118"/>
      <c r="E1" s="118"/>
      <c r="F1" s="119"/>
    </row>
    <row r="2" spans="1:6" ht="39" customHeight="1">
      <c r="A2" s="117" t="s">
        <v>1</v>
      </c>
      <c r="B2" s="118"/>
      <c r="C2" s="118"/>
      <c r="D2" s="118"/>
      <c r="E2" s="118"/>
      <c r="F2" s="119"/>
    </row>
    <row r="3" spans="1:6" ht="39" customHeight="1">
      <c r="A3" s="120" t="s">
        <v>280</v>
      </c>
      <c r="B3" s="121"/>
      <c r="C3" s="121"/>
      <c r="D3" s="121"/>
      <c r="E3" s="121"/>
      <c r="F3" s="122"/>
    </row>
    <row r="4" spans="1:6">
      <c r="A4" s="2" t="s">
        <v>2</v>
      </c>
      <c r="B4" s="2" t="s">
        <v>3</v>
      </c>
      <c r="C4" s="2" t="s">
        <v>4</v>
      </c>
      <c r="D4" s="2" t="s">
        <v>5</v>
      </c>
      <c r="E4" s="2" t="s">
        <v>6</v>
      </c>
      <c r="F4" s="2" t="s">
        <v>7</v>
      </c>
    </row>
    <row r="5" spans="1:6" ht="173.25">
      <c r="A5" s="3" t="s">
        <v>127</v>
      </c>
      <c r="B5" s="3" t="s">
        <v>128</v>
      </c>
      <c r="C5" s="3">
        <v>104.07</v>
      </c>
      <c r="D5" s="3" t="s">
        <v>129</v>
      </c>
      <c r="E5" s="3">
        <v>120.53</v>
      </c>
      <c r="F5" s="4">
        <f>C5*E5</f>
        <v>12543.5571</v>
      </c>
    </row>
    <row r="6" spans="1:6" ht="110.25">
      <c r="A6" s="3" t="s">
        <v>70</v>
      </c>
      <c r="B6" s="3" t="s">
        <v>14</v>
      </c>
      <c r="C6" s="3">
        <v>34.69</v>
      </c>
      <c r="D6" s="3" t="s">
        <v>12</v>
      </c>
      <c r="E6" s="3">
        <v>223.35</v>
      </c>
      <c r="F6" s="4">
        <f>C6*E6</f>
        <v>7748.0114999999996</v>
      </c>
    </row>
    <row r="7" spans="1:6" ht="110.25">
      <c r="A7" s="3" t="s">
        <v>104</v>
      </c>
      <c r="B7" s="3" t="s">
        <v>130</v>
      </c>
      <c r="C7" s="3">
        <v>56.89</v>
      </c>
      <c r="D7" s="3" t="s">
        <v>129</v>
      </c>
      <c r="E7" s="3">
        <v>1149.1199999999999</v>
      </c>
      <c r="F7" s="4">
        <f t="shared" ref="F7:F14" si="0">C7*E7</f>
        <v>65373.436799999996</v>
      </c>
    </row>
    <row r="8" spans="1:6" ht="141.75">
      <c r="A8" s="3" t="s">
        <v>74</v>
      </c>
      <c r="B8" s="3" t="s">
        <v>20</v>
      </c>
      <c r="C8" s="4">
        <v>69.38</v>
      </c>
      <c r="D8" s="3" t="s">
        <v>12</v>
      </c>
      <c r="E8" s="4">
        <v>5829</v>
      </c>
      <c r="F8" s="4">
        <f>C8*E8</f>
        <v>404416.01999999996</v>
      </c>
    </row>
    <row r="9" spans="1:6" ht="15.75">
      <c r="A9" s="3">
        <v>5</v>
      </c>
      <c r="B9" s="3" t="s">
        <v>61</v>
      </c>
      <c r="C9" s="3"/>
      <c r="D9" s="3"/>
      <c r="E9" s="3"/>
      <c r="F9" s="43"/>
    </row>
    <row r="10" spans="1:6" ht="16.5">
      <c r="A10" s="3" t="s">
        <v>228</v>
      </c>
      <c r="B10" s="3" t="s">
        <v>242</v>
      </c>
      <c r="C10" s="3">
        <v>34.69</v>
      </c>
      <c r="D10" s="3" t="s">
        <v>230</v>
      </c>
      <c r="E10" s="3">
        <v>403.07</v>
      </c>
      <c r="F10" s="4">
        <f t="shared" si="0"/>
        <v>13982.498299999999</v>
      </c>
    </row>
    <row r="11" spans="1:6" ht="16.5">
      <c r="A11" s="3" t="s">
        <v>231</v>
      </c>
      <c r="B11" s="3" t="s">
        <v>243</v>
      </c>
      <c r="C11" s="3">
        <v>29.83</v>
      </c>
      <c r="D11" s="3" t="s">
        <v>230</v>
      </c>
      <c r="E11" s="3">
        <v>778.47</v>
      </c>
      <c r="F11" s="4">
        <f t="shared" si="0"/>
        <v>23221.7601</v>
      </c>
    </row>
    <row r="12" spans="1:6" ht="16.5">
      <c r="A12" s="3" t="s">
        <v>232</v>
      </c>
      <c r="B12" s="3" t="s">
        <v>244</v>
      </c>
      <c r="C12" s="3">
        <v>56.89</v>
      </c>
      <c r="D12" s="3" t="s">
        <v>230</v>
      </c>
      <c r="E12" s="3">
        <v>719.8</v>
      </c>
      <c r="F12" s="4">
        <f t="shared" si="0"/>
        <v>40949.421999999999</v>
      </c>
    </row>
    <row r="13" spans="1:6" ht="16.5">
      <c r="A13" s="3" t="s">
        <v>233</v>
      </c>
      <c r="B13" s="3" t="s">
        <v>245</v>
      </c>
      <c r="C13" s="3">
        <v>59.66</v>
      </c>
      <c r="D13" s="3" t="s">
        <v>230</v>
      </c>
      <c r="E13" s="3">
        <v>415.78</v>
      </c>
      <c r="F13" s="4">
        <f t="shared" si="0"/>
        <v>24805.434799999995</v>
      </c>
    </row>
    <row r="14" spans="1:6" ht="16.5">
      <c r="A14" s="3" t="s">
        <v>234</v>
      </c>
      <c r="B14" s="3" t="s">
        <v>184</v>
      </c>
      <c r="C14" s="3">
        <v>104.07</v>
      </c>
      <c r="D14" s="3" t="s">
        <v>230</v>
      </c>
      <c r="E14" s="3">
        <v>169.47</v>
      </c>
      <c r="F14" s="4">
        <f t="shared" si="0"/>
        <v>17636.742899999997</v>
      </c>
    </row>
    <row r="15" spans="1:6" ht="15.75">
      <c r="A15" s="3"/>
      <c r="B15" s="3" t="s">
        <v>125</v>
      </c>
      <c r="C15" s="3"/>
      <c r="D15" s="3"/>
      <c r="E15" s="3"/>
      <c r="F15" s="4">
        <f>SUM(F5:F14)</f>
        <v>610676.88349999988</v>
      </c>
    </row>
    <row r="18" spans="2:6" ht="56.25" customHeight="1">
      <c r="B18" s="101" t="s">
        <v>156</v>
      </c>
      <c r="C18" s="101"/>
      <c r="D18" s="101"/>
      <c r="E18" s="101"/>
      <c r="F18" s="101"/>
    </row>
  </sheetData>
  <mergeCells count="4">
    <mergeCell ref="A1:F1"/>
    <mergeCell ref="A2:F2"/>
    <mergeCell ref="A3:F3"/>
    <mergeCell ref="B18:F18"/>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F20"/>
  <sheetViews>
    <sheetView topLeftCell="A7" workbookViewId="0">
      <selection activeCell="D9" sqref="D9"/>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117" t="s">
        <v>0</v>
      </c>
      <c r="B1" s="118"/>
      <c r="C1" s="118"/>
      <c r="D1" s="118"/>
      <c r="E1" s="118"/>
      <c r="F1" s="119"/>
    </row>
    <row r="2" spans="1:6" ht="39" customHeight="1">
      <c r="A2" s="117" t="s">
        <v>1</v>
      </c>
      <c r="B2" s="118"/>
      <c r="C2" s="118"/>
      <c r="D2" s="118"/>
      <c r="E2" s="118"/>
      <c r="F2" s="119"/>
    </row>
    <row r="3" spans="1:6" ht="39" customHeight="1">
      <c r="A3" s="120" t="s">
        <v>239</v>
      </c>
      <c r="B3" s="121"/>
      <c r="C3" s="121"/>
      <c r="D3" s="121"/>
      <c r="E3" s="121"/>
      <c r="F3" s="122"/>
    </row>
    <row r="4" spans="1:6">
      <c r="A4" s="2" t="s">
        <v>2</v>
      </c>
      <c r="B4" s="2" t="s">
        <v>3</v>
      </c>
      <c r="C4" s="2" t="s">
        <v>4</v>
      </c>
      <c r="D4" s="2" t="s">
        <v>5</v>
      </c>
      <c r="E4" s="2" t="s">
        <v>6</v>
      </c>
      <c r="F4" s="2" t="s">
        <v>7</v>
      </c>
    </row>
    <row r="5" spans="1:6" ht="173.25">
      <c r="A5" s="3" t="s">
        <v>127</v>
      </c>
      <c r="B5" s="3" t="s">
        <v>128</v>
      </c>
      <c r="C5" s="3">
        <v>51.35</v>
      </c>
      <c r="D5" s="3" t="s">
        <v>129</v>
      </c>
      <c r="E5" s="3">
        <v>120.53</v>
      </c>
      <c r="F5" s="4">
        <f>C5*E5</f>
        <v>6189.2155000000002</v>
      </c>
    </row>
    <row r="6" spans="1:6" ht="110.25">
      <c r="A6" s="3" t="s">
        <v>70</v>
      </c>
      <c r="B6" s="3" t="s">
        <v>14</v>
      </c>
      <c r="C6" s="3">
        <v>4.76</v>
      </c>
      <c r="D6" s="3" t="s">
        <v>12</v>
      </c>
      <c r="E6" s="3">
        <v>223.35</v>
      </c>
      <c r="F6" s="4">
        <f>C6*E6</f>
        <v>1063.146</v>
      </c>
    </row>
    <row r="7" spans="1:6" ht="110.25">
      <c r="A7" s="3" t="s">
        <v>104</v>
      </c>
      <c r="B7" s="3" t="s">
        <v>130</v>
      </c>
      <c r="C7" s="3">
        <v>7.81</v>
      </c>
      <c r="D7" s="3" t="s">
        <v>129</v>
      </c>
      <c r="E7" s="3">
        <v>1149.1199999999999</v>
      </c>
      <c r="F7" s="4">
        <f t="shared" ref="F7:F16" si="0">C7*E7</f>
        <v>8974.627199999999</v>
      </c>
    </row>
    <row r="8" spans="1:6" ht="141.75">
      <c r="A8" s="3" t="s">
        <v>74</v>
      </c>
      <c r="B8" s="3" t="s">
        <v>20</v>
      </c>
      <c r="C8" s="4">
        <v>24.02</v>
      </c>
      <c r="D8" s="3" t="s">
        <v>12</v>
      </c>
      <c r="E8" s="4">
        <v>5829</v>
      </c>
      <c r="F8" s="4">
        <f>C8*E8</f>
        <v>140012.57999999999</v>
      </c>
    </row>
    <row r="9" spans="1:6" ht="157.5">
      <c r="A9" s="3" t="s">
        <v>240</v>
      </c>
      <c r="B9" s="3" t="s">
        <v>22</v>
      </c>
      <c r="C9" s="4">
        <v>9.68</v>
      </c>
      <c r="D9" s="3" t="s">
        <v>12</v>
      </c>
      <c r="E9" s="4">
        <v>5489.86</v>
      </c>
      <c r="F9" s="4">
        <f>C9*E9</f>
        <v>53141.844799999992</v>
      </c>
    </row>
    <row r="10" spans="1:6" ht="141.75">
      <c r="A10" s="3" t="s">
        <v>241</v>
      </c>
      <c r="B10" s="3" t="s">
        <v>24</v>
      </c>
      <c r="C10" s="4">
        <v>2.97</v>
      </c>
      <c r="D10" s="3" t="s">
        <v>25</v>
      </c>
      <c r="E10" s="4">
        <v>65841.84</v>
      </c>
      <c r="F10" s="4">
        <f>C10*E10</f>
        <v>195550.2648</v>
      </c>
    </row>
    <row r="11" spans="1:6" ht="15.75">
      <c r="A11" s="3">
        <v>7</v>
      </c>
      <c r="B11" s="3" t="s">
        <v>61</v>
      </c>
      <c r="C11" s="3"/>
      <c r="D11" s="3"/>
      <c r="E11" s="3"/>
      <c r="F11" s="43"/>
    </row>
    <row r="12" spans="1:6" ht="16.5">
      <c r="A12" s="3" t="s">
        <v>228</v>
      </c>
      <c r="B12" s="3" t="s">
        <v>242</v>
      </c>
      <c r="C12" s="3">
        <v>4.76</v>
      </c>
      <c r="D12" s="3" t="s">
        <v>230</v>
      </c>
      <c r="E12" s="3">
        <v>403.07</v>
      </c>
      <c r="F12" s="4">
        <f t="shared" si="0"/>
        <v>1918.6131999999998</v>
      </c>
    </row>
    <row r="13" spans="1:6" ht="16.5">
      <c r="A13" s="3" t="s">
        <v>231</v>
      </c>
      <c r="B13" s="3" t="s">
        <v>243</v>
      </c>
      <c r="C13" s="3">
        <v>14.49</v>
      </c>
      <c r="D13" s="3" t="s">
        <v>230</v>
      </c>
      <c r="E13" s="3">
        <v>778.47</v>
      </c>
      <c r="F13" s="4">
        <f t="shared" si="0"/>
        <v>11280.0303</v>
      </c>
    </row>
    <row r="14" spans="1:6" ht="16.5">
      <c r="A14" s="3" t="s">
        <v>232</v>
      </c>
      <c r="B14" s="3" t="s">
        <v>244</v>
      </c>
      <c r="C14" s="3">
        <v>7.81</v>
      </c>
      <c r="D14" s="3" t="s">
        <v>230</v>
      </c>
      <c r="E14" s="3">
        <v>719.8</v>
      </c>
      <c r="F14" s="4">
        <f t="shared" si="0"/>
        <v>5621.637999999999</v>
      </c>
    </row>
    <row r="15" spans="1:6" ht="16.5">
      <c r="A15" s="3" t="s">
        <v>233</v>
      </c>
      <c r="B15" s="3" t="s">
        <v>245</v>
      </c>
      <c r="C15" s="3">
        <v>28.98</v>
      </c>
      <c r="D15" s="3" t="s">
        <v>230</v>
      </c>
      <c r="E15" s="3">
        <v>415.78</v>
      </c>
      <c r="F15" s="4">
        <f t="shared" si="0"/>
        <v>12049.304399999999</v>
      </c>
    </row>
    <row r="16" spans="1:6" ht="16.5">
      <c r="A16" s="3" t="s">
        <v>234</v>
      </c>
      <c r="B16" s="3" t="s">
        <v>184</v>
      </c>
      <c r="C16" s="3">
        <v>51.35</v>
      </c>
      <c r="D16" s="3" t="s">
        <v>230</v>
      </c>
      <c r="E16" s="3">
        <v>169.47</v>
      </c>
      <c r="F16" s="4">
        <f t="shared" si="0"/>
        <v>8702.2844999999998</v>
      </c>
    </row>
    <row r="17" spans="1:6" s="78" customFormat="1">
      <c r="A17" s="72"/>
      <c r="B17" s="123" t="s">
        <v>125</v>
      </c>
      <c r="C17" s="124"/>
      <c r="D17" s="124"/>
      <c r="E17" s="125"/>
      <c r="F17" s="90">
        <f>SUM(F5:F16)</f>
        <v>444503.54869999998</v>
      </c>
    </row>
    <row r="20" spans="1:6" ht="56.25" customHeight="1">
      <c r="B20" s="101" t="s">
        <v>156</v>
      </c>
      <c r="C20" s="101"/>
      <c r="D20" s="101"/>
      <c r="E20" s="101"/>
      <c r="F20" s="101"/>
    </row>
  </sheetData>
  <mergeCells count="5">
    <mergeCell ref="A1:F1"/>
    <mergeCell ref="A2:F2"/>
    <mergeCell ref="A3:F3"/>
    <mergeCell ref="B20:F20"/>
    <mergeCell ref="B17:E17"/>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F18"/>
  <sheetViews>
    <sheetView workbookViewId="0">
      <selection activeCell="A3" sqref="A3:F3"/>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6" ht="18.75">
      <c r="A1" s="97" t="s">
        <v>0</v>
      </c>
      <c r="B1" s="97"/>
      <c r="C1" s="97"/>
      <c r="D1" s="97"/>
      <c r="E1" s="97"/>
      <c r="F1" s="97"/>
    </row>
    <row r="2" spans="1:6" ht="18.75">
      <c r="A2" s="97" t="s">
        <v>1</v>
      </c>
      <c r="B2" s="97"/>
      <c r="C2" s="97"/>
      <c r="D2" s="97"/>
      <c r="E2" s="97"/>
      <c r="F2" s="97"/>
    </row>
    <row r="3" spans="1:6" ht="33" customHeight="1">
      <c r="A3" s="106" t="s">
        <v>153</v>
      </c>
      <c r="B3" s="107"/>
      <c r="C3" s="107"/>
      <c r="D3" s="107"/>
      <c r="E3" s="107"/>
      <c r="F3" s="108"/>
    </row>
    <row r="4" spans="1:6">
      <c r="A4" s="17" t="s">
        <v>40</v>
      </c>
      <c r="B4" s="17" t="s">
        <v>41</v>
      </c>
      <c r="C4" s="17" t="s">
        <v>102</v>
      </c>
      <c r="D4" s="17" t="s">
        <v>5</v>
      </c>
      <c r="E4" s="17" t="s">
        <v>6</v>
      </c>
      <c r="F4" s="17" t="s">
        <v>7</v>
      </c>
    </row>
    <row r="5" spans="1:6" ht="102">
      <c r="A5" s="21" t="s">
        <v>127</v>
      </c>
      <c r="B5" s="18" t="s">
        <v>128</v>
      </c>
      <c r="C5" s="38">
        <v>75.819999999999993</v>
      </c>
      <c r="D5" s="18" t="s">
        <v>129</v>
      </c>
      <c r="E5" s="18">
        <v>120.53</v>
      </c>
      <c r="F5" s="20">
        <f>C5*E5</f>
        <v>9138.5846000000001</v>
      </c>
    </row>
    <row r="6" spans="1:6" ht="63.75">
      <c r="A6" s="21" t="s">
        <v>70</v>
      </c>
      <c r="B6" s="18" t="s">
        <v>14</v>
      </c>
      <c r="C6" s="38">
        <v>25.27</v>
      </c>
      <c r="D6" s="38" t="s">
        <v>12</v>
      </c>
      <c r="E6" s="38">
        <v>223.35</v>
      </c>
      <c r="F6" s="38">
        <f>C6*E6</f>
        <v>5644.0545000000002</v>
      </c>
    </row>
    <row r="7" spans="1:6" ht="51">
      <c r="A7" s="21" t="s">
        <v>104</v>
      </c>
      <c r="B7" s="18" t="s">
        <v>130</v>
      </c>
      <c r="C7" s="38">
        <v>41.45</v>
      </c>
      <c r="D7" s="18" t="s">
        <v>129</v>
      </c>
      <c r="E7" s="18">
        <v>1149.1199999999999</v>
      </c>
      <c r="F7" s="38">
        <f t="shared" ref="F7:F14" si="0">C7*E7</f>
        <v>47631.023999999998</v>
      </c>
    </row>
    <row r="8" spans="1:6" ht="89.25">
      <c r="A8" s="21" t="s">
        <v>154</v>
      </c>
      <c r="B8" s="18" t="s">
        <v>155</v>
      </c>
      <c r="C8" s="38">
        <v>50.55</v>
      </c>
      <c r="D8" s="18" t="s">
        <v>129</v>
      </c>
      <c r="E8" s="18">
        <v>5829</v>
      </c>
      <c r="F8" s="38">
        <f t="shared" si="0"/>
        <v>294655.95</v>
      </c>
    </row>
    <row r="9" spans="1:6" ht="18.75">
      <c r="A9" s="21">
        <v>5</v>
      </c>
      <c r="B9" s="40" t="s">
        <v>61</v>
      </c>
      <c r="C9" s="38"/>
      <c r="D9" s="18"/>
      <c r="E9" s="18"/>
      <c r="F9" s="38"/>
    </row>
    <row r="10" spans="1:6">
      <c r="A10" s="18" t="s">
        <v>27</v>
      </c>
      <c r="B10" s="18" t="s">
        <v>137</v>
      </c>
      <c r="C10" s="18">
        <v>21.74</v>
      </c>
      <c r="D10" s="18" t="s">
        <v>12</v>
      </c>
      <c r="E10" s="18">
        <v>778.47</v>
      </c>
      <c r="F10" s="38">
        <f t="shared" si="0"/>
        <v>16923.9378</v>
      </c>
    </row>
    <row r="11" spans="1:6">
      <c r="A11" s="18" t="s">
        <v>30</v>
      </c>
      <c r="B11" s="18" t="s">
        <v>138</v>
      </c>
      <c r="C11" s="18">
        <v>25.27</v>
      </c>
      <c r="D11" s="18" t="s">
        <v>12</v>
      </c>
      <c r="E11" s="18">
        <v>403.07</v>
      </c>
      <c r="F11" s="38">
        <f t="shared" si="0"/>
        <v>10185.5789</v>
      </c>
    </row>
    <row r="12" spans="1:6">
      <c r="A12" s="18" t="s">
        <v>32</v>
      </c>
      <c r="B12" s="18" t="s">
        <v>139</v>
      </c>
      <c r="C12" s="18">
        <v>41.45</v>
      </c>
      <c r="D12" s="18" t="s">
        <v>12</v>
      </c>
      <c r="E12" s="18">
        <v>719.8</v>
      </c>
      <c r="F12" s="38">
        <f t="shared" si="0"/>
        <v>29835.71</v>
      </c>
    </row>
    <row r="13" spans="1:6">
      <c r="A13" s="18" t="s">
        <v>34</v>
      </c>
      <c r="B13" s="18" t="s">
        <v>140</v>
      </c>
      <c r="C13" s="18">
        <v>43.47</v>
      </c>
      <c r="D13" s="18" t="s">
        <v>12</v>
      </c>
      <c r="E13" s="18">
        <v>415.78</v>
      </c>
      <c r="F13" s="38">
        <f t="shared" si="0"/>
        <v>18073.956599999998</v>
      </c>
    </row>
    <row r="14" spans="1:6">
      <c r="A14" s="18" t="s">
        <v>36</v>
      </c>
      <c r="B14" s="18" t="s">
        <v>141</v>
      </c>
      <c r="C14" s="18">
        <v>75.819999999999993</v>
      </c>
      <c r="D14" s="18" t="s">
        <v>12</v>
      </c>
      <c r="E14" s="18">
        <v>169.47</v>
      </c>
      <c r="F14" s="38">
        <f t="shared" si="0"/>
        <v>12849.215399999999</v>
      </c>
    </row>
    <row r="15" spans="1:6">
      <c r="A15" s="18"/>
      <c r="B15" s="18" t="s">
        <v>125</v>
      </c>
      <c r="C15" s="18"/>
      <c r="D15" s="18"/>
      <c r="E15" s="18"/>
      <c r="F15" s="18">
        <f>SUM(F5:F14)</f>
        <v>444938.01180000004</v>
      </c>
    </row>
    <row r="18" spans="2:6" ht="56.25" customHeight="1">
      <c r="B18" s="101" t="s">
        <v>156</v>
      </c>
      <c r="C18" s="101"/>
      <c r="D18" s="101"/>
      <c r="E18" s="101"/>
      <c r="F18" s="101"/>
    </row>
  </sheetData>
  <mergeCells count="4">
    <mergeCell ref="A1:F1"/>
    <mergeCell ref="A2:F2"/>
    <mergeCell ref="A3:F3"/>
    <mergeCell ref="B18: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dimension ref="A1:H21"/>
  <sheetViews>
    <sheetView workbookViewId="0">
      <selection activeCell="D5" sqref="D5"/>
    </sheetView>
  </sheetViews>
  <sheetFormatPr defaultRowHeight="15"/>
  <cols>
    <col min="1" max="1" width="8" style="1" customWidth="1"/>
    <col min="2" max="2" width="53.28515625" style="1" customWidth="1"/>
    <col min="3" max="3" width="9.140625" style="1" customWidth="1"/>
    <col min="4" max="4" width="10" style="1" customWidth="1"/>
    <col min="5" max="5" width="11.7109375" style="1" customWidth="1"/>
    <col min="6" max="6" width="27.28515625" style="1" customWidth="1"/>
    <col min="7" max="16384" width="9.140625" style="1"/>
  </cols>
  <sheetData>
    <row r="1" spans="1:8" ht="18.75">
      <c r="A1" s="97" t="s">
        <v>0</v>
      </c>
      <c r="B1" s="97"/>
      <c r="C1" s="97"/>
      <c r="D1" s="97"/>
      <c r="E1" s="97"/>
      <c r="F1" s="97"/>
    </row>
    <row r="2" spans="1:8" ht="18.75">
      <c r="A2" s="97" t="s">
        <v>1</v>
      </c>
      <c r="B2" s="97"/>
      <c r="C2" s="97"/>
      <c r="D2" s="97"/>
      <c r="E2" s="97"/>
      <c r="F2" s="97"/>
    </row>
    <row r="3" spans="1:8" ht="33" customHeight="1">
      <c r="A3" s="106" t="s">
        <v>379</v>
      </c>
      <c r="B3" s="107"/>
      <c r="C3" s="107"/>
      <c r="D3" s="107"/>
      <c r="E3" s="107"/>
      <c r="F3" s="108"/>
    </row>
    <row r="4" spans="1:8">
      <c r="A4" s="17" t="s">
        <v>40</v>
      </c>
      <c r="B4" s="17" t="s">
        <v>41</v>
      </c>
      <c r="C4" s="17" t="s">
        <v>102</v>
      </c>
      <c r="D4" s="17" t="s">
        <v>5</v>
      </c>
      <c r="E4" s="17" t="s">
        <v>6</v>
      </c>
      <c r="F4" s="17" t="s">
        <v>7</v>
      </c>
    </row>
    <row r="5" spans="1:8" ht="102">
      <c r="A5" s="21" t="s">
        <v>127</v>
      </c>
      <c r="B5" s="18" t="s">
        <v>128</v>
      </c>
      <c r="C5" s="38">
        <v>6.9</v>
      </c>
      <c r="D5" s="18" t="s">
        <v>129</v>
      </c>
      <c r="E5" s="18">
        <v>120.53</v>
      </c>
      <c r="F5" s="20">
        <f>C5*E5</f>
        <v>831.65700000000004</v>
      </c>
    </row>
    <row r="6" spans="1:8" ht="63.75">
      <c r="A6" s="21" t="s">
        <v>70</v>
      </c>
      <c r="B6" s="18" t="s">
        <v>14</v>
      </c>
      <c r="C6" s="38">
        <v>0.51</v>
      </c>
      <c r="D6" s="38" t="s">
        <v>12</v>
      </c>
      <c r="E6" s="38">
        <v>223.35</v>
      </c>
      <c r="F6" s="38">
        <f>C6*E6</f>
        <v>113.9085</v>
      </c>
    </row>
    <row r="7" spans="1:8" ht="51">
      <c r="A7" s="21" t="s">
        <v>104</v>
      </c>
      <c r="B7" s="18" t="s">
        <v>130</v>
      </c>
      <c r="C7" s="38">
        <v>0.85</v>
      </c>
      <c r="D7" s="18" t="s">
        <v>129</v>
      </c>
      <c r="E7" s="18">
        <v>1149.1199999999999</v>
      </c>
      <c r="F7" s="38">
        <f t="shared" ref="F7:F17" si="0">C7*E7</f>
        <v>976.75199999999984</v>
      </c>
    </row>
    <row r="8" spans="1:8" customFormat="1" ht="91.5" customHeight="1">
      <c r="A8" s="21" t="s">
        <v>131</v>
      </c>
      <c r="B8" s="24" t="s">
        <v>132</v>
      </c>
      <c r="C8" s="18">
        <v>3.01</v>
      </c>
      <c r="D8" s="18" t="s">
        <v>29</v>
      </c>
      <c r="E8" s="18">
        <v>5829</v>
      </c>
      <c r="F8" s="20">
        <f t="shared" ref="F8:F11" si="1">E8*C8</f>
        <v>17545.289999999997</v>
      </c>
    </row>
    <row r="9" spans="1:8" customFormat="1" ht="31.5">
      <c r="A9" s="39" t="s">
        <v>133</v>
      </c>
      <c r="B9" s="24" t="s">
        <v>134</v>
      </c>
      <c r="C9" s="38">
        <v>4.2</v>
      </c>
      <c r="D9" s="18" t="s">
        <v>129</v>
      </c>
      <c r="E9" s="18">
        <v>5489.86</v>
      </c>
      <c r="F9" s="38">
        <f t="shared" si="1"/>
        <v>23057.412</v>
      </c>
      <c r="G9" s="1"/>
      <c r="H9" s="1"/>
    </row>
    <row r="10" spans="1:8" customFormat="1" ht="91.5" customHeight="1">
      <c r="A10" s="21" t="s">
        <v>135</v>
      </c>
      <c r="B10" s="24" t="s">
        <v>132</v>
      </c>
      <c r="C10" s="18">
        <v>14.79</v>
      </c>
      <c r="D10" s="18" t="s">
        <v>29</v>
      </c>
      <c r="E10" s="18">
        <v>5829</v>
      </c>
      <c r="F10" s="20">
        <f t="shared" si="1"/>
        <v>86210.909999999989</v>
      </c>
    </row>
    <row r="11" spans="1:8" customFormat="1" ht="76.5">
      <c r="A11" s="39" t="s">
        <v>136</v>
      </c>
      <c r="B11" s="24" t="s">
        <v>24</v>
      </c>
      <c r="C11" s="38">
        <v>0.63600000000000001</v>
      </c>
      <c r="D11" s="18" t="s">
        <v>113</v>
      </c>
      <c r="E11" s="18">
        <v>65841.41</v>
      </c>
      <c r="F11" s="38">
        <f t="shared" si="1"/>
        <v>41875.136760000001</v>
      </c>
      <c r="G11" s="1"/>
      <c r="H11" s="1"/>
    </row>
    <row r="12" spans="1:8" ht="18.75">
      <c r="A12" s="21">
        <v>8</v>
      </c>
      <c r="B12" s="40" t="s">
        <v>61</v>
      </c>
      <c r="C12" s="38"/>
      <c r="D12" s="18"/>
      <c r="E12" s="18"/>
      <c r="F12" s="38"/>
    </row>
    <row r="13" spans="1:8">
      <c r="A13" s="18" t="s">
        <v>27</v>
      </c>
      <c r="B13" s="18" t="s">
        <v>137</v>
      </c>
      <c r="C13" s="18">
        <v>9.4600000000000009</v>
      </c>
      <c r="D13" s="18" t="s">
        <v>12</v>
      </c>
      <c r="E13" s="18">
        <v>778.47</v>
      </c>
      <c r="F13" s="38">
        <f t="shared" si="0"/>
        <v>7364.3262000000013</v>
      </c>
    </row>
    <row r="14" spans="1:8">
      <c r="A14" s="18" t="s">
        <v>30</v>
      </c>
      <c r="B14" s="18" t="s">
        <v>138</v>
      </c>
      <c r="C14" s="18">
        <v>0.51</v>
      </c>
      <c r="D14" s="18" t="s">
        <v>12</v>
      </c>
      <c r="E14" s="18">
        <v>403.07</v>
      </c>
      <c r="F14" s="38">
        <f t="shared" si="0"/>
        <v>205.56569999999999</v>
      </c>
    </row>
    <row r="15" spans="1:8">
      <c r="A15" s="18" t="s">
        <v>32</v>
      </c>
      <c r="B15" s="18" t="s">
        <v>139</v>
      </c>
      <c r="C15" s="18">
        <v>0.85</v>
      </c>
      <c r="D15" s="18" t="s">
        <v>12</v>
      </c>
      <c r="E15" s="18">
        <v>719.8</v>
      </c>
      <c r="F15" s="38">
        <f t="shared" si="0"/>
        <v>611.82999999999993</v>
      </c>
    </row>
    <row r="16" spans="1:8">
      <c r="A16" s="18" t="s">
        <v>34</v>
      </c>
      <c r="B16" s="18" t="s">
        <v>140</v>
      </c>
      <c r="C16" s="18">
        <v>18.25</v>
      </c>
      <c r="D16" s="18" t="s">
        <v>12</v>
      </c>
      <c r="E16" s="18">
        <v>415.78</v>
      </c>
      <c r="F16" s="38">
        <f t="shared" si="0"/>
        <v>7587.9849999999997</v>
      </c>
    </row>
    <row r="17" spans="1:6">
      <c r="A17" s="18" t="s">
        <v>36</v>
      </c>
      <c r="B17" s="18" t="s">
        <v>141</v>
      </c>
      <c r="C17" s="18">
        <v>6.9</v>
      </c>
      <c r="D17" s="18" t="s">
        <v>12</v>
      </c>
      <c r="E17" s="18">
        <v>169.47</v>
      </c>
      <c r="F17" s="38">
        <f t="shared" si="0"/>
        <v>1169.3430000000001</v>
      </c>
    </row>
    <row r="18" spans="1:6">
      <c r="A18" s="18"/>
      <c r="B18" s="18" t="s">
        <v>125</v>
      </c>
      <c r="C18" s="18"/>
      <c r="D18" s="18"/>
      <c r="E18" s="18"/>
      <c r="F18" s="18">
        <f>SUM(F5:F17)</f>
        <v>187550.11615999998</v>
      </c>
    </row>
    <row r="21" spans="1:6" ht="56.25" customHeight="1">
      <c r="B21" s="101" t="s">
        <v>142</v>
      </c>
      <c r="C21" s="101"/>
      <c r="D21" s="101"/>
      <c r="E21" s="101"/>
      <c r="F21" s="101"/>
    </row>
  </sheetData>
  <mergeCells count="4">
    <mergeCell ref="A1:F1"/>
    <mergeCell ref="A2:F2"/>
    <mergeCell ref="A3:F3"/>
    <mergeCell ref="B21: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Sheet13-14</vt:lpstr>
      <vt:lpstr>Sheet15</vt:lpstr>
      <vt:lpstr>Sheet16</vt:lpstr>
      <vt:lpstr>Sheet17</vt:lpstr>
      <vt:lpstr>Sheet18</vt:lpstr>
      <vt:lpstr>Sheet19</vt:lpstr>
      <vt:lpstr>Sheet20</vt:lpstr>
      <vt:lpstr>Sheet21</vt:lpstr>
      <vt:lpstr>Sheet 21(A)</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2021-04-19T06:51:34Z</dcterms:created>
  <dcterms:modified xsi:type="dcterms:W3CDTF">2021-04-19T08:51:49Z</dcterms:modified>
</cp:coreProperties>
</file>