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35" windowWidth="15015" windowHeight="7650" firstSheet="49" activeTab="52"/>
  </bookViews>
  <sheets>
    <sheet name="Scheme No-01" sheetId="54" r:id="rId1"/>
    <sheet name="Scheme NO-02" sheetId="2" r:id="rId2"/>
    <sheet name="Scheme No-03" sheetId="3" r:id="rId3"/>
    <sheet name="Scheme No-04" sheetId="4" r:id="rId4"/>
    <sheet name="Scheme No-05" sheetId="5" r:id="rId5"/>
    <sheet name="Scheme No-06" sheetId="6" r:id="rId6"/>
    <sheet name="Scheme NO-07" sheetId="1" r:id="rId7"/>
    <sheet name="Scheme NO-08" sheetId="8" r:id="rId8"/>
    <sheet name="Scheme NO-09" sheetId="9" r:id="rId9"/>
    <sheet name="Scheme No-10" sheetId="10" r:id="rId10"/>
    <sheet name="Scheme No-11" sheetId="11" r:id="rId11"/>
    <sheet name="Scheme NO-12" sheetId="12" r:id="rId12"/>
    <sheet name="Scheme No-13" sheetId="13" r:id="rId13"/>
    <sheet name="SCheme No-14" sheetId="14" r:id="rId14"/>
    <sheet name="Scheme NO-15" sheetId="15" r:id="rId15"/>
    <sheet name="Scheme NO-16" sheetId="16" r:id="rId16"/>
    <sheet name="Scheme No-17" sheetId="17" r:id="rId17"/>
    <sheet name="SCheme No-18" sheetId="18" r:id="rId18"/>
    <sheet name="Scheme No-19" sheetId="19" r:id="rId19"/>
    <sheet name="Scheme No-20" sheetId="20" r:id="rId20"/>
    <sheet name="Scheme NO-21" sheetId="21" r:id="rId21"/>
    <sheet name="Scheme No-22" sheetId="22" r:id="rId22"/>
    <sheet name="Scheme No-23" sheetId="23" r:id="rId23"/>
    <sheet name="Scheme NO-24" sheetId="24" r:id="rId24"/>
    <sheet name="Scheme No-25" sheetId="25" r:id="rId25"/>
    <sheet name="Scheme No-26" sheetId="26" r:id="rId26"/>
    <sheet name="Scheem No-27" sheetId="27" r:id="rId27"/>
    <sheet name="SCheme No-28" sheetId="28" r:id="rId28"/>
    <sheet name="Scheme No-29" sheetId="29" r:id="rId29"/>
    <sheet name="Scheme No-30" sheetId="30" r:id="rId30"/>
    <sheet name="Scheme No-31" sheetId="31" r:id="rId31"/>
    <sheet name="Scheme NO-32" sheetId="32" r:id="rId32"/>
    <sheet name="Scheme NO-33" sheetId="33" r:id="rId33"/>
    <sheet name="Scheme No-34" sheetId="34" r:id="rId34"/>
    <sheet name="Scheme No-35" sheetId="35" r:id="rId35"/>
    <sheet name="Scheme No-36" sheetId="36" r:id="rId36"/>
    <sheet name="Scheme No-37" sheetId="37" r:id="rId37"/>
    <sheet name="Scheme No-38" sheetId="38" r:id="rId38"/>
    <sheet name="Scheme No-39" sheetId="39" r:id="rId39"/>
    <sheet name="Scheme No-40" sheetId="40" r:id="rId40"/>
    <sheet name="Scheme No-41" sheetId="41" r:id="rId41"/>
    <sheet name="Scheme NO-42" sheetId="42" r:id="rId42"/>
    <sheet name="Scheme No-43" sheetId="43" r:id="rId43"/>
    <sheet name="Scheme NO-44" sheetId="44" r:id="rId44"/>
    <sheet name="Scheme No-45" sheetId="45" r:id="rId45"/>
    <sheet name="Scheme -46" sheetId="46" r:id="rId46"/>
    <sheet name="Scheme No-47" sheetId="47" r:id="rId47"/>
    <sheet name="Scheme No-48" sheetId="48" r:id="rId48"/>
    <sheet name="Scheme No-49" sheetId="49" r:id="rId49"/>
    <sheet name="Scheme No0-50" sheetId="50" r:id="rId50"/>
    <sheet name="Scheme No-51" sheetId="51" r:id="rId51"/>
    <sheet name="Scheme NO-52" sheetId="52" r:id="rId52"/>
    <sheet name="Scheme No-53" sheetId="53" r:id="rId53"/>
  </sheets>
  <calcPr calcId="124519"/>
</workbook>
</file>

<file path=xl/calcChain.xml><?xml version="1.0" encoding="utf-8"?>
<calcChain xmlns="http://schemas.openxmlformats.org/spreadsheetml/2006/main">
  <c r="I19" i="51"/>
  <c r="I18"/>
  <c r="I17"/>
  <c r="I16"/>
  <c r="I15"/>
  <c r="I13"/>
  <c r="I12"/>
  <c r="I11"/>
  <c r="I10"/>
  <c r="I9"/>
  <c r="I8"/>
  <c r="I7"/>
  <c r="I6"/>
  <c r="I5"/>
  <c r="I20" s="1"/>
  <c r="F16" i="50"/>
  <c r="F15"/>
  <c r="F14"/>
  <c r="F13"/>
  <c r="F12"/>
  <c r="F11"/>
  <c r="F9"/>
  <c r="F8"/>
  <c r="F7"/>
  <c r="F6"/>
  <c r="F5"/>
  <c r="H16" i="37"/>
  <c r="H15"/>
  <c r="H14"/>
  <c r="H13"/>
  <c r="H12"/>
  <c r="H11"/>
  <c r="H9"/>
  <c r="H8"/>
  <c r="H7"/>
  <c r="H6"/>
  <c r="H5"/>
  <c r="H16" i="38"/>
  <c r="H15"/>
  <c r="H14"/>
  <c r="H13"/>
  <c r="H12"/>
  <c r="H11"/>
  <c r="H9"/>
  <c r="H8"/>
  <c r="H7"/>
  <c r="H6"/>
  <c r="H5"/>
  <c r="H15" i="39"/>
  <c r="H14"/>
  <c r="H13"/>
  <c r="H12"/>
  <c r="H11"/>
  <c r="H9"/>
  <c r="H8"/>
  <c r="H7"/>
  <c r="H6"/>
  <c r="H5"/>
  <c r="H16" s="1"/>
  <c r="H15" i="40"/>
  <c r="H14"/>
  <c r="H13"/>
  <c r="H12"/>
  <c r="H11"/>
  <c r="H9"/>
  <c r="H8"/>
  <c r="H7"/>
  <c r="H16" s="1"/>
  <c r="H6"/>
  <c r="H5"/>
  <c r="H16" i="41"/>
  <c r="H15"/>
  <c r="H14"/>
  <c r="H13"/>
  <c r="H12"/>
  <c r="H11"/>
  <c r="H9"/>
  <c r="H8"/>
  <c r="H7"/>
  <c r="H6"/>
  <c r="H5"/>
  <c r="I19" i="45"/>
  <c r="I18"/>
  <c r="I17"/>
  <c r="I16"/>
  <c r="I15"/>
  <c r="I14"/>
  <c r="I12"/>
  <c r="I11"/>
  <c r="I10"/>
  <c r="D10"/>
  <c r="C10"/>
  <c r="I9"/>
  <c r="I8"/>
  <c r="I7"/>
  <c r="I6"/>
  <c r="I5"/>
  <c r="H14" i="44"/>
  <c r="H13"/>
  <c r="H12"/>
  <c r="H11"/>
  <c r="H10"/>
  <c r="H8"/>
  <c r="H7"/>
  <c r="H6"/>
  <c r="H5"/>
  <c r="H15" s="1"/>
  <c r="H19" i="18"/>
  <c r="H18"/>
  <c r="H17"/>
  <c r="H16"/>
  <c r="H15"/>
  <c r="H13"/>
  <c r="H12"/>
  <c r="H11"/>
  <c r="H10"/>
  <c r="H9"/>
  <c r="H8"/>
  <c r="H7"/>
  <c r="H6"/>
  <c r="H5"/>
  <c r="H20" s="1"/>
  <c r="H15" i="19"/>
  <c r="H14"/>
  <c r="H13"/>
  <c r="H12"/>
  <c r="H11"/>
  <c r="H9"/>
  <c r="H8"/>
  <c r="H7"/>
  <c r="H16" s="1"/>
  <c r="H6"/>
  <c r="H5"/>
  <c r="I26" i="21"/>
  <c r="I25"/>
  <c r="I24"/>
  <c r="I23"/>
  <c r="I22"/>
  <c r="I21"/>
  <c r="I19"/>
  <c r="I18"/>
  <c r="I17"/>
  <c r="I16"/>
  <c r="I15"/>
  <c r="I14"/>
  <c r="I13"/>
  <c r="I12"/>
  <c r="I11"/>
  <c r="I10"/>
  <c r="I9"/>
  <c r="I8"/>
  <c r="I7"/>
  <c r="I6"/>
  <c r="I5"/>
  <c r="I27" s="1"/>
  <c r="H15" i="47"/>
  <c r="H14"/>
  <c r="H13"/>
  <c r="H12"/>
  <c r="H11"/>
  <c r="H9"/>
  <c r="H8"/>
  <c r="H7"/>
  <c r="H6"/>
  <c r="H5"/>
  <c r="F10" i="22"/>
  <c r="F9"/>
  <c r="F6"/>
  <c r="F5"/>
  <c r="F11" s="1"/>
  <c r="F16" i="2"/>
  <c r="F15"/>
  <c r="F14"/>
  <c r="F13"/>
  <c r="F11"/>
  <c r="F10"/>
  <c r="F9"/>
  <c r="F8"/>
  <c r="F7"/>
  <c r="F6"/>
  <c r="F5"/>
  <c r="F17" s="1"/>
  <c r="F21" i="4"/>
  <c r="F20"/>
  <c r="F19"/>
  <c r="F18"/>
  <c r="F17"/>
  <c r="F15"/>
  <c r="F14"/>
  <c r="F13"/>
  <c r="F12"/>
  <c r="F11"/>
  <c r="F10"/>
  <c r="F9"/>
  <c r="F8"/>
  <c r="F7"/>
  <c r="F6"/>
  <c r="F5"/>
  <c r="F22" s="1"/>
  <c r="H15" i="20"/>
  <c r="H14"/>
  <c r="H13"/>
  <c r="H12"/>
  <c r="H11"/>
  <c r="H9"/>
  <c r="H8"/>
  <c r="H7"/>
  <c r="H6"/>
  <c r="H5"/>
  <c r="H16" s="1"/>
  <c r="J11" i="49"/>
  <c r="J10"/>
  <c r="E10"/>
  <c r="F10" s="1"/>
  <c r="J8"/>
  <c r="F8"/>
  <c r="E8"/>
  <c r="J7"/>
  <c r="J6"/>
  <c r="F6"/>
  <c r="E6"/>
  <c r="J5"/>
  <c r="F5"/>
  <c r="E5"/>
  <c r="K20" i="42"/>
  <c r="K19"/>
  <c r="K18"/>
  <c r="K17"/>
  <c r="K16"/>
  <c r="K14"/>
  <c r="K13"/>
  <c r="K12"/>
  <c r="K11"/>
  <c r="K10"/>
  <c r="D10"/>
  <c r="C10"/>
  <c r="K9"/>
  <c r="K8"/>
  <c r="K7"/>
  <c r="K6"/>
  <c r="K21" s="1"/>
  <c r="K5"/>
  <c r="F18" i="24"/>
  <c r="F17"/>
  <c r="C17"/>
  <c r="F16"/>
  <c r="F15"/>
  <c r="F13"/>
  <c r="F12"/>
  <c r="F11"/>
  <c r="F10"/>
  <c r="F9"/>
  <c r="F8"/>
  <c r="F7"/>
  <c r="F6"/>
  <c r="F5"/>
  <c r="F19" s="1"/>
  <c r="F18" i="25"/>
  <c r="F17"/>
  <c r="F16"/>
  <c r="F15"/>
  <c r="F13"/>
  <c r="F12"/>
  <c r="F11"/>
  <c r="F10"/>
  <c r="F9"/>
  <c r="F8"/>
  <c r="F7"/>
  <c r="F6"/>
  <c r="F5"/>
  <c r="F14" i="54"/>
  <c r="F13"/>
  <c r="F12"/>
  <c r="F11"/>
  <c r="F10"/>
  <c r="F9"/>
  <c r="F8"/>
  <c r="F7"/>
  <c r="F6"/>
  <c r="F5"/>
  <c r="F15" s="1"/>
  <c r="K19" i="52"/>
  <c r="K18"/>
  <c r="K17"/>
  <c r="K16"/>
  <c r="K15"/>
  <c r="K13"/>
  <c r="K12"/>
  <c r="K11"/>
  <c r="K10"/>
  <c r="K9"/>
  <c r="D9"/>
  <c r="C9"/>
  <c r="K8"/>
  <c r="K7"/>
  <c r="K6"/>
  <c r="K5"/>
  <c r="K20" s="1"/>
  <c r="K19" i="11"/>
  <c r="K18"/>
  <c r="K17"/>
  <c r="K16"/>
  <c r="K15"/>
  <c r="K14"/>
  <c r="K12"/>
  <c r="K11"/>
  <c r="K10"/>
  <c r="K9"/>
  <c r="K8"/>
  <c r="D8"/>
  <c r="C8"/>
  <c r="K7"/>
  <c r="K6"/>
  <c r="K5"/>
  <c r="K18" i="15"/>
  <c r="K17"/>
  <c r="K16"/>
  <c r="K15"/>
  <c r="K14"/>
  <c r="K12"/>
  <c r="K11"/>
  <c r="K10"/>
  <c r="D10"/>
  <c r="C10"/>
  <c r="K9"/>
  <c r="K8"/>
  <c r="K7"/>
  <c r="K6"/>
  <c r="K5"/>
  <c r="K9" i="16"/>
  <c r="K8"/>
  <c r="K6"/>
  <c r="D6"/>
  <c r="C6"/>
  <c r="K5"/>
  <c r="K10" s="1"/>
  <c r="F20" i="10"/>
  <c r="F19"/>
  <c r="F18"/>
  <c r="F17"/>
  <c r="F16"/>
  <c r="F15"/>
  <c r="F14"/>
  <c r="F13"/>
  <c r="F12"/>
  <c r="F11"/>
  <c r="F10"/>
  <c r="F9"/>
  <c r="F8"/>
  <c r="F7"/>
  <c r="F6"/>
  <c r="F5"/>
  <c r="F21" s="1"/>
  <c r="H11" i="14"/>
  <c r="H10"/>
  <c r="H9"/>
  <c r="H7"/>
  <c r="H12" s="1"/>
  <c r="H6"/>
  <c r="H5"/>
  <c r="H16" i="46"/>
  <c r="H6"/>
  <c r="H7"/>
  <c r="H8"/>
  <c r="H9"/>
  <c r="H10"/>
  <c r="H11"/>
  <c r="H12"/>
  <c r="H13"/>
  <c r="H14"/>
  <c r="H15"/>
  <c r="H5"/>
  <c r="F18" i="23"/>
  <c r="C17"/>
  <c r="F17" s="1"/>
  <c r="F19" s="1"/>
  <c r="F16"/>
  <c r="F15"/>
  <c r="F13"/>
  <c r="F12"/>
  <c r="F11"/>
  <c r="F10"/>
  <c r="F9"/>
  <c r="F8"/>
  <c r="F7"/>
  <c r="F6"/>
  <c r="F5"/>
  <c r="F15" i="28"/>
  <c r="F14"/>
  <c r="F13"/>
  <c r="F12"/>
  <c r="F11"/>
  <c r="F10"/>
  <c r="F9"/>
  <c r="F8"/>
  <c r="F7"/>
  <c r="F6"/>
  <c r="F5"/>
  <c r="F16" s="1"/>
  <c r="F7" i="13"/>
  <c r="F6"/>
  <c r="F8"/>
  <c r="F9"/>
  <c r="F10"/>
  <c r="F5"/>
  <c r="F16" i="34"/>
  <c r="F15"/>
  <c r="F14"/>
  <c r="F13"/>
  <c r="F12"/>
  <c r="F11"/>
  <c r="F9"/>
  <c r="F8"/>
  <c r="F7"/>
  <c r="F17" s="1"/>
  <c r="F6"/>
  <c r="F5"/>
  <c r="F18" i="36"/>
  <c r="C17"/>
  <c r="F17" s="1"/>
  <c r="F16"/>
  <c r="F15"/>
  <c r="F13"/>
  <c r="F12"/>
  <c r="F11"/>
  <c r="F10"/>
  <c r="F9"/>
  <c r="F8"/>
  <c r="F7"/>
  <c r="F6"/>
  <c r="F5"/>
  <c r="F18" i="35"/>
  <c r="F17"/>
  <c r="C17"/>
  <c r="F16"/>
  <c r="F15"/>
  <c r="F13"/>
  <c r="F12"/>
  <c r="F11"/>
  <c r="F10"/>
  <c r="F9"/>
  <c r="F8"/>
  <c r="F7"/>
  <c r="F6"/>
  <c r="F5"/>
  <c r="F19" s="1"/>
  <c r="F9" i="17"/>
  <c r="F8"/>
  <c r="F6"/>
  <c r="F5"/>
  <c r="F10" s="1"/>
  <c r="I19" i="9"/>
  <c r="I18"/>
  <c r="I17"/>
  <c r="I16"/>
  <c r="I15"/>
  <c r="I13"/>
  <c r="I12"/>
  <c r="I11"/>
  <c r="I10"/>
  <c r="I9"/>
  <c r="I8"/>
  <c r="I7"/>
  <c r="I20" s="1"/>
  <c r="I6"/>
  <c r="I5"/>
  <c r="F18" i="27"/>
  <c r="F17"/>
  <c r="C17"/>
  <c r="F16"/>
  <c r="F15"/>
  <c r="F13"/>
  <c r="F12"/>
  <c r="F11"/>
  <c r="F10"/>
  <c r="F9"/>
  <c r="F8"/>
  <c r="F7"/>
  <c r="F6"/>
  <c r="F5"/>
  <c r="F19" s="1"/>
  <c r="F18" i="26"/>
  <c r="C17"/>
  <c r="F17" s="1"/>
  <c r="F16"/>
  <c r="F15"/>
  <c r="F13"/>
  <c r="F12"/>
  <c r="F11"/>
  <c r="F10"/>
  <c r="F9"/>
  <c r="F8"/>
  <c r="F7"/>
  <c r="F6"/>
  <c r="F5"/>
  <c r="F40" i="29"/>
  <c r="F39"/>
  <c r="F38"/>
  <c r="F37"/>
  <c r="F36"/>
  <c r="F34"/>
  <c r="F33"/>
  <c r="F32"/>
  <c r="F31"/>
  <c r="F30"/>
  <c r="F29"/>
  <c r="F28"/>
  <c r="F27"/>
  <c r="F26"/>
  <c r="F25"/>
  <c r="F24"/>
  <c r="F23"/>
  <c r="F22"/>
  <c r="F21"/>
  <c r="F20"/>
  <c r="F19"/>
  <c r="F18"/>
  <c r="F17"/>
  <c r="F16"/>
  <c r="F15"/>
  <c r="F14"/>
  <c r="F13"/>
  <c r="F12"/>
  <c r="F11"/>
  <c r="F10"/>
  <c r="F9"/>
  <c r="F8"/>
  <c r="F7"/>
  <c r="F6"/>
  <c r="F5"/>
  <c r="F41" s="1"/>
  <c r="F19" i="32"/>
  <c r="F18"/>
  <c r="F17"/>
  <c r="F16"/>
  <c r="F15"/>
  <c r="F14"/>
  <c r="F13"/>
  <c r="F12"/>
  <c r="F11"/>
  <c r="F10"/>
  <c r="F9"/>
  <c r="F8"/>
  <c r="F20" s="1"/>
  <c r="F7"/>
  <c r="F6"/>
  <c r="F5"/>
  <c r="F21" i="33"/>
  <c r="F20"/>
  <c r="F19"/>
  <c r="F18"/>
  <c r="F17"/>
  <c r="F16"/>
  <c r="F15"/>
  <c r="F14"/>
  <c r="F13"/>
  <c r="F12"/>
  <c r="F11"/>
  <c r="F10"/>
  <c r="F9"/>
  <c r="F8"/>
  <c r="F7"/>
  <c r="F6"/>
  <c r="F22" s="1"/>
  <c r="F24" s="1"/>
  <c r="F5"/>
  <c r="F22" i="3"/>
  <c r="F21"/>
  <c r="F20"/>
  <c r="F19"/>
  <c r="F18"/>
  <c r="F13"/>
  <c r="F11"/>
  <c r="F10"/>
  <c r="F8"/>
  <c r="F6"/>
  <c r="F5"/>
  <c r="F23" s="1"/>
  <c r="F18" i="43"/>
  <c r="F17"/>
  <c r="F16"/>
  <c r="F15"/>
  <c r="F14"/>
  <c r="F11"/>
  <c r="F9"/>
  <c r="F7"/>
  <c r="F19" s="1"/>
  <c r="F6"/>
  <c r="F5"/>
  <c r="F19" i="31"/>
  <c r="F18"/>
  <c r="F17"/>
  <c r="F16"/>
  <c r="F15"/>
  <c r="F14"/>
  <c r="F13"/>
  <c r="F12"/>
  <c r="F11"/>
  <c r="F10"/>
  <c r="F9"/>
  <c r="F8"/>
  <c r="F20" s="1"/>
  <c r="F7"/>
  <c r="F6"/>
  <c r="F5"/>
  <c r="F20" i="30"/>
  <c r="F19"/>
  <c r="C18"/>
  <c r="F18" s="1"/>
  <c r="F17"/>
  <c r="F16"/>
  <c r="F14"/>
  <c r="F13"/>
  <c r="F12"/>
  <c r="F11"/>
  <c r="F10"/>
  <c r="F9"/>
  <c r="F8"/>
  <c r="F7"/>
  <c r="F6"/>
  <c r="F5"/>
  <c r="F21" s="1"/>
  <c r="F21" i="8"/>
  <c r="F20"/>
  <c r="F19"/>
  <c r="F18"/>
  <c r="F17"/>
  <c r="F16"/>
  <c r="F15"/>
  <c r="F14"/>
  <c r="F13"/>
  <c r="F12"/>
  <c r="F11"/>
  <c r="F10"/>
  <c r="F9"/>
  <c r="F8"/>
  <c r="F7"/>
  <c r="F6"/>
  <c r="F22" s="1"/>
  <c r="F5"/>
  <c r="H14" i="5"/>
  <c r="H13"/>
  <c r="H12"/>
  <c r="H11"/>
  <c r="H10"/>
  <c r="H8"/>
  <c r="H7"/>
  <c r="H6"/>
  <c r="H15" s="1"/>
  <c r="H5"/>
  <c r="K19" i="53"/>
  <c r="K18"/>
  <c r="K17"/>
  <c r="K16"/>
  <c r="K15"/>
  <c r="K13"/>
  <c r="K12"/>
  <c r="K11"/>
  <c r="K10"/>
  <c r="K9"/>
  <c r="D9"/>
  <c r="C9"/>
  <c r="K8"/>
  <c r="K7"/>
  <c r="K6"/>
  <c r="K5"/>
  <c r="K20" s="1"/>
  <c r="K19" i="12"/>
  <c r="K18"/>
  <c r="K17"/>
  <c r="K16"/>
  <c r="K15"/>
  <c r="K13"/>
  <c r="K12"/>
  <c r="K11"/>
  <c r="K10"/>
  <c r="K9"/>
  <c r="D9"/>
  <c r="C9"/>
  <c r="K8"/>
  <c r="D8"/>
  <c r="C8"/>
  <c r="K7"/>
  <c r="K6"/>
  <c r="K5"/>
  <c r="K20" s="1"/>
  <c r="K19" i="48"/>
  <c r="K18"/>
  <c r="K17"/>
  <c r="K16"/>
  <c r="K15"/>
  <c r="K13"/>
  <c r="K12"/>
  <c r="K11"/>
  <c r="K10"/>
  <c r="K9"/>
  <c r="D9"/>
  <c r="C9"/>
  <c r="K8"/>
  <c r="K7"/>
  <c r="K6"/>
  <c r="K5"/>
  <c r="K20" s="1"/>
  <c r="H14" i="6"/>
  <c r="H13"/>
  <c r="H12"/>
  <c r="H11"/>
  <c r="H10"/>
  <c r="H8"/>
  <c r="H7"/>
  <c r="H6"/>
  <c r="H5"/>
  <c r="H15" s="1"/>
  <c r="F19" i="1"/>
  <c r="F18"/>
  <c r="F17"/>
  <c r="F16"/>
  <c r="F15"/>
  <c r="F14"/>
  <c r="F13"/>
  <c r="F12"/>
  <c r="F11"/>
  <c r="F10"/>
  <c r="F9"/>
  <c r="F8"/>
  <c r="F7"/>
  <c r="F6"/>
  <c r="F5"/>
  <c r="F20" s="1"/>
  <c r="H16" i="47" l="1"/>
  <c r="F19" i="25"/>
  <c r="K19" i="15"/>
  <c r="F11" i="13"/>
  <c r="F19" i="36"/>
  <c r="F19" i="26"/>
</calcChain>
</file>

<file path=xl/sharedStrings.xml><?xml version="1.0" encoding="utf-8"?>
<sst xmlns="http://schemas.openxmlformats.org/spreadsheetml/2006/main" count="2479" uniqueCount="386">
  <si>
    <t>RANCHI MUNICIPAL CORPORATION, RANCHI</t>
  </si>
  <si>
    <t xml:space="preserve">BILL OF QUANTITY </t>
  </si>
  <si>
    <t xml:space="preserve">Name of Work :-Construction of Drain and Culvert from House of Subhash to H.B. Road via Manish house. </t>
  </si>
  <si>
    <t>SL.NO.</t>
  </si>
  <si>
    <t>ITEMS OF WORK</t>
  </si>
  <si>
    <t>QTY</t>
  </si>
  <si>
    <t>Unit</t>
  </si>
  <si>
    <t>Rate</t>
  </si>
  <si>
    <t>Amount</t>
  </si>
  <si>
    <t>Labour for cleaning before this site complete as per specification and direction of E/I.</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</si>
  <si>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</si>
  <si>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</si>
  <si>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</si>
  <si>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</si>
  <si>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</si>
  <si>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</si>
  <si>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color theme="1"/>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</si>
  <si>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</si>
  <si>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</si>
  <si>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</si>
  <si>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</si>
  <si>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</si>
  <si>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(1:4)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</si>
  <si>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</si>
  <si>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</si>
  <si>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</si>
  <si>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</si>
  <si>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</si>
  <si>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9.
5.3.30.1</t>
  </si>
  <si>
    <t>Providing R.C.C.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</si>
  <si>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 xml:space="preserve">Carrige of Material </t>
  </si>
  <si>
    <t>i</t>
  </si>
  <si>
    <t xml:space="preserve">Sand  49 KM </t>
  </si>
  <si>
    <t>ii</t>
  </si>
  <si>
    <t xml:space="preserve">Sand 13 KM </t>
  </si>
  <si>
    <t>iii</t>
  </si>
  <si>
    <t>Stone Boulder 36  km</t>
  </si>
  <si>
    <t>iv</t>
  </si>
  <si>
    <t>Stone Chips&amp;dust  (lead 22 KM)</t>
  </si>
  <si>
    <t>v</t>
  </si>
  <si>
    <t>Earth ( Lead upto 01 K.M )</t>
  </si>
  <si>
    <t>BOQ Cost</t>
  </si>
  <si>
    <t xml:space="preserve">                                                                                                         Executive Engineer 
                                                                                                         Ranchi Municipal Corporation
                                                                                                         Ranchi</t>
  </si>
  <si>
    <t xml:space="preserve">Name of Work :- Construction of Pcc road in Dela toli Gopal Oraon house to indar house under ward no-8
</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</si>
  <si>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</si>
  <si>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</si>
  <si>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2
5.1.10</t>
  </si>
  <si>
    <t>3
8.6.8</t>
  </si>
  <si>
    <t>4
5.3.2.1</t>
  </si>
  <si>
    <t>Providing PCC M 200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</si>
  <si>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Carriage of Materials </t>
  </si>
  <si>
    <t>A</t>
  </si>
  <si>
    <t xml:space="preserve"> Local Sand 13 KM </t>
  </si>
  <si>
    <t>A(i)</t>
  </si>
  <si>
    <t xml:space="preserve">Sand 49 KM </t>
  </si>
  <si>
    <t>B</t>
  </si>
  <si>
    <t>Stone Boulder 36 KM</t>
  </si>
  <si>
    <t>C</t>
  </si>
  <si>
    <t>Stone Chips  (lead 22 KM)</t>
  </si>
  <si>
    <t>D</t>
  </si>
  <si>
    <t>Earth ( Lead upto 1 K.M )</t>
  </si>
  <si>
    <t xml:space="preserve">                                                                                                        Assistant Engineer 
                                                                                                         Ranchi Municipal Corporation
                                                                                                         Ranchi</t>
  </si>
  <si>
    <r>
      <t xml:space="preserve">Name of work:- </t>
    </r>
    <r>
      <rPr>
        <b/>
        <sz val="11"/>
        <color theme="1"/>
        <rFont val="Kruti Dev 010"/>
      </rPr>
      <t>okMZ la0 47 ds vUrxZr xkSjh 'kadj uxj esa d`".kk ?kks"k ls Hkxoku nkl rd ,oa muds lkeus ls uhps 
                 rd ukyh fuekZ.k dk;ZA</t>
    </r>
  </si>
  <si>
    <t>3
5.1.10</t>
  </si>
  <si>
    <t>4
8.6.8</t>
  </si>
  <si>
    <t>Sqm</t>
  </si>
  <si>
    <t>5
5.3.2</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</si>
  <si>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</si>
  <si>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</si>
  <si>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</si>
  <si>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</si>
  <si>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8
5.3.30.1</t>
  </si>
  <si>
    <t>9
5.5.5
(b)</t>
  </si>
  <si>
    <t xml:space="preserve"> Local Sand 18 KM </t>
  </si>
  <si>
    <t xml:space="preserve">Sand 42 KM </t>
  </si>
  <si>
    <t>Stone Chips  (lead 15 KM)</t>
  </si>
  <si>
    <t>Stone boulder 29 km</t>
  </si>
  <si>
    <t>Name of work:-Construction of Masonry Drain from KM road to Amrit Bagh in ward no-17
                          Under ward no-17</t>
  </si>
  <si>
    <t>4
5.3.2</t>
  </si>
  <si>
    <t>5
5.3.2.1</t>
  </si>
  <si>
    <t>9
5.3.30.1</t>
  </si>
  <si>
    <t>10
5.5.5
(b)</t>
  </si>
  <si>
    <t xml:space="preserve"> Local Sand 16 KM </t>
  </si>
  <si>
    <t xml:space="preserve">Sand 47 KM </t>
  </si>
  <si>
    <t xml:space="preserve">                                                                                                         Assistant Engineer 
                                                                                                         Ranchi Municipal Corporation
                                                                                                         Ranchi</t>
  </si>
  <si>
    <r>
      <t xml:space="preserve">Name of work:- </t>
    </r>
    <r>
      <rPr>
        <b/>
        <sz val="11"/>
        <color theme="1"/>
        <rFont val="Kruti Dev 010"/>
      </rPr>
      <t>okMZ la0 52 ds vUrxZr NksVk ?kk?kjk esa e&lt;okk frdhZ ds ?kj ls dcz rd ih0lh0lh0 iFk fuekZ.k dk;ZA</t>
    </r>
  </si>
  <si>
    <t xml:space="preserve">Name of Work :- Construction of Pcc road  from house of  Mahta ji to Malti holuse under ward no-8
</t>
  </si>
  <si>
    <t xml:space="preserve">Name of Work :-Construction of  Culvert in Way at Haider Ali Road near Ravi Jee House. </t>
  </si>
  <si>
    <t>2.
5.10.1</t>
  </si>
  <si>
    <t>Dismantling pucca brick or lime work  including stacking serviceable  materials in countable  stacks within 12M. Lead and disposal of unserviceable  materials with all leads all  complete as per direction of E/I.</t>
  </si>
  <si>
    <t xml:space="preserve">3
5.10.2
</t>
  </si>
  <si>
    <t>Dismantling plain cement or lime concrete work including stacking seviceable materials in countable stacks within 15 M lead and disposal of unserviceable materials with all leads all complete as per direction of E/I.</t>
  </si>
  <si>
    <t>4.
JBCD
5.1.1
+
5.1.2</t>
  </si>
  <si>
    <r>
      <t>Per M</t>
    </r>
    <r>
      <rPr>
        <b/>
        <vertAlign val="superscript"/>
        <sz val="8"/>
        <rFont val="Times New Roman"/>
        <family val="1"/>
      </rPr>
      <t>3</t>
    </r>
  </si>
  <si>
    <t>5.
JBCD
5.1.10</t>
  </si>
  <si>
    <r>
      <t>Per M</t>
    </r>
    <r>
      <rPr>
        <b/>
        <vertAlign val="superscript"/>
        <sz val="8"/>
        <color theme="1"/>
        <rFont val="Times New Roman"/>
        <family val="1"/>
      </rPr>
      <t>3</t>
    </r>
  </si>
  <si>
    <t>6.
JBCD
8.6.8</t>
  </si>
  <si>
    <t xml:space="preserve">7
5.3.5.1
</t>
  </si>
  <si>
    <t>8.
5.3.9.1</t>
  </si>
  <si>
    <t>Providing R.C.C.M 200 (1: 1.5: 3) in roof slab with approved quality of stone chips 20mm to 6mm size graded and clean coarse sand of F.M 2.5 to 3 including screening, shuttering, mixing cement concrete in mixer and placing in position, vibrating, striking, curing, (but excluding the cosat of reinforcement) taxes and royalty all complete as per building specification and direction  of E/I</t>
  </si>
  <si>
    <t xml:space="preserve">9
5.3.2.1
</t>
  </si>
  <si>
    <t>10
JBCD
5.5.5
a</t>
  </si>
  <si>
    <t xml:space="preserve">11
5.5.12
</t>
  </si>
  <si>
    <t>Supplying , fitting  and fixing  M.S. grill made of  20x6 mm flat  as per approved  design and drawing properly fabricated  with joints  continuous  fitted  welded and  finished  smooth , hoisting as  per building specification and  direction of E/I.</t>
  </si>
  <si>
    <t>kg</t>
  </si>
  <si>
    <t xml:space="preserve">12
5.8.45
</t>
  </si>
  <si>
    <t>providing two coats of painting of approved shade and make over steel surface ------------ do---------- all complete as per specification and direction of E/I.</t>
  </si>
  <si>
    <r>
      <rPr>
        <b/>
        <sz val="11"/>
        <color theme="1"/>
        <rFont val="Times New Roman"/>
        <family val="1"/>
      </rPr>
      <t>Name of Work :- Construction of PCC road &amp; culvert in Indrapuri road no-01 from Mukesh
                            singh's house to Peepal tree Under ward no-33</t>
    </r>
    <r>
      <rPr>
        <b/>
        <sz val="11"/>
        <color theme="1"/>
        <rFont val="Kruti Dev 010"/>
      </rPr>
      <t xml:space="preserve">
</t>
    </r>
  </si>
  <si>
    <t>UNIT</t>
  </si>
  <si>
    <t>RATE</t>
  </si>
  <si>
    <t>AMOUNT</t>
  </si>
  <si>
    <t>Labour for cleaning the work site before and after work etc.</t>
  </si>
  <si>
    <t>3
P-23
JBCD</t>
  </si>
  <si>
    <t>Providing supplying and spreading of stone dust in fillling in foundation trenches or in plinth inlcluding ramming and watering in layers not exceding 150 mm thick with all leads and lifts including cost of materials, labour royalty and taxes all complete as per specification and direction of E/I.</t>
  </si>
  <si>
    <t>6
5.3.5.1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</si>
  <si>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</si>
  <si>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5.2.34</t>
  </si>
  <si>
    <t>8
5.7.11
+
5.7.12</t>
  </si>
  <si>
    <t>Providing 2.5 mm thick cement plaster (1:4) with clean Course sand of F.M 1.5 and 1.5mm cement punning including Screening curing with all leads and lifts of water, scoffing taxes as per royalty all complete as per specification and direction of E/I</t>
  </si>
  <si>
    <t>9
5.5.5</t>
  </si>
  <si>
    <t>10
JBCD
 P-29 
Sl No-15*1.1
+
P-41/
Sl No-
1*1.1/3.0</t>
  </si>
  <si>
    <t>Providing supplying and spreading of moorum in flanks at site -------------- all complete as per specification and direction of E/I. royalty Rs. 129.41/Cum+labour charge for unskilled labour/1.5 cum = Rs. 243.77/3.0)</t>
  </si>
  <si>
    <t>Cum</t>
  </si>
  <si>
    <t>Carriage of Materials</t>
  </si>
  <si>
    <t xml:space="preserve"> Sand 49 KM</t>
  </si>
  <si>
    <t>Stone Boulder 36 Km</t>
  </si>
  <si>
    <t>Stone dust &amp; Chips  (Lead 22  KM)</t>
  </si>
  <si>
    <t>Moorum lead 16 KM</t>
  </si>
  <si>
    <t>Cost of BOQ</t>
  </si>
  <si>
    <t xml:space="preserve">                                                                                                         Assistent Engineer 
                                                                                                         Ranchi Municipal Corporation
                                                                                                         Ranchi</t>
  </si>
  <si>
    <t xml:space="preserve">Name of Work :-Construction of drain with cover Slab at Ashoka Academy gali near Anand Marg school from Ajit Gupta house to Lal Bahadur singh house. </t>
  </si>
  <si>
    <t>2.
JBCD
5.1.1
+
5.1.2</t>
  </si>
  <si>
    <t>3.
JBCD
5.1.10</t>
  </si>
  <si>
    <t>4.
JBCD
8.6.8</t>
  </si>
  <si>
    <t>5.
JBCD
5.3.2</t>
  </si>
  <si>
    <t>6
JBCD
5.2.34</t>
  </si>
  <si>
    <t>Per M3</t>
  </si>
  <si>
    <t xml:space="preserve">7
5.7.11
+
5.7.12
</t>
  </si>
  <si>
    <t>8.
JBCD
5.3.30.1</t>
  </si>
  <si>
    <t>9.
JBCD
5.5.5
a</t>
  </si>
  <si>
    <t>Name of Work :-Construction of P.C.C. Road from House of Sen Das to Pathak Jee in New Colony.</t>
  </si>
  <si>
    <t>Stone Boulder 29  km</t>
  </si>
  <si>
    <t xml:space="preserve">Sand 18 KM </t>
  </si>
  <si>
    <t>Stone Chips&amp;dust  (lead 15 KM)</t>
  </si>
  <si>
    <t>E</t>
  </si>
  <si>
    <t xml:space="preserve">Name of Work :-Construction of Drain at Ararash Nagar Back of  Electric office. </t>
  </si>
  <si>
    <t>1
JBCD
5.1.1
+
5.1.2</t>
  </si>
  <si>
    <t>2.
JBCD
5.1.10</t>
  </si>
  <si>
    <t>3.
JBCD
8.6.8</t>
  </si>
  <si>
    <t>4
JBCD
5.3.2</t>
  </si>
  <si>
    <t>5
JBCD
5.2.34</t>
  </si>
  <si>
    <t>6
5.7.12
+
5.7.11</t>
  </si>
  <si>
    <t>Name orf Wrok :- Improvement of  Drain inTel Mill Gali from Radheshyam Singh's house to Umesh Mehta.</t>
  </si>
  <si>
    <t>2.
JBCD</t>
  </si>
  <si>
    <t>3.
5.10.2</t>
  </si>
  <si>
    <t>4
5.1.1
+
5.1.2</t>
  </si>
  <si>
    <t>5.
5.1.10</t>
  </si>
  <si>
    <t>6.
8.6.8</t>
  </si>
  <si>
    <t>7.
5.3.2.1</t>
  </si>
  <si>
    <t>8.
5.3.30.1</t>
  </si>
  <si>
    <t>9.
5.2.34</t>
  </si>
  <si>
    <t>10.
5.7.11
+
5.7.12</t>
  </si>
  <si>
    <t>11.
5.5.5
b</t>
  </si>
  <si>
    <t xml:space="preserve">Sand  13 KM </t>
  </si>
  <si>
    <t>Stone dust  (lead 22 KM)</t>
  </si>
  <si>
    <t xml:space="preserve">Deduct cost of boulder 60% found in dismantling </t>
  </si>
  <si>
    <t xml:space="preserve">Name of Work :-Construction of Drain from House of Mishra Jee to Banty Oroan house at Laxmi Nagar. </t>
  </si>
  <si>
    <t>2
JBCD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</si>
  <si>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</si>
  <si>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color rgb="FF000000"/>
        <rFont val="Times New Roman"/>
        <family val="1"/>
      </rPr>
      <t>3</t>
    </r>
  </si>
  <si>
    <t>5.
5.3.2.1</t>
  </si>
  <si>
    <t>6.
5.3.2.1</t>
  </si>
  <si>
    <t>7.
5.2.34</t>
  </si>
  <si>
    <t>8.
5.7.12
+
5.7.11</t>
  </si>
  <si>
    <t xml:space="preserve">iv </t>
  </si>
  <si>
    <t>Stone Boulder (lead 36 KM)</t>
  </si>
  <si>
    <r>
      <rPr>
        <b/>
        <sz val="11"/>
        <color theme="1"/>
        <rFont val="Times New Roman"/>
        <family val="1"/>
      </rPr>
      <t>Name of Work :- Beautificatio, Landscaping and Horticulture work at ward office cum community
                            building Under ward no-32</t>
    </r>
    <r>
      <rPr>
        <b/>
        <sz val="11"/>
        <color theme="1"/>
        <rFont val="Kruti Dev 010"/>
      </rPr>
      <t xml:space="preserve">
</t>
    </r>
  </si>
  <si>
    <t>Providing coarse clean sand in filling in foundation in trenches or in plinth including ramming and watering in layers not exceeding 150mm thick with lead and lift including cost of all   materials labour royalty and taxes allcomplete as per building specification  and direction of E/I.( Mode  of measurement  campacted volume)</t>
  </si>
  <si>
    <t>5
5.6.1</t>
  </si>
  <si>
    <t>Providing designation 75A one brick flat soling joints filled with local sand including cost of watering taxes royalty all complete as per building specification and direction of E/I.</t>
  </si>
  <si>
    <t>6
5.2.3</t>
  </si>
  <si>
    <t>Providing designation 75A brick work in C.M. (1:6) in foundation and plinth with approved quality of clean coarse sand of F.M. 2 to 2.5 including providing 10mm, thick mortar joints, cost of screening materials, raking out joints to 15mm depth, curing,  curring , taxes and  royalty all complete as per building specification and direction of E/I,</t>
  </si>
  <si>
    <t>7
5.7.3</t>
  </si>
  <si>
    <t>Providing 12mm thick  cement plaster (1:6) with clean coarse sand of F.M 1.5 including screening, curing with all leads and lifts of water, scaffolding taxes and royalty all complete as per building specification and direction of E/I</t>
  </si>
  <si>
    <t>8
5.8.24</t>
  </si>
  <si>
    <t xml:space="preserve">Providing two coat of snowcem  of approved shade and make over a coat of cement primer on new surface including preparing the plastered surface smooth with sand paper, scaffolding, curing and taxes all complete as per building specification and direction </t>
  </si>
  <si>
    <t>9
SOR basic rate P-20+10% cp</t>
  </si>
  <si>
    <t>providing angle section of size 50 x 50 x 6 mm for post and 25x25x5mm for framming of M.S. jali ---------- all complete as per specification and direction of E/I.</t>
  </si>
  <si>
    <t>10
MR</t>
  </si>
  <si>
    <t>supplying fitting &amp; fixing G.I wire jali for protection work ………….. Do……… all complete asper specification and direction of E/I.</t>
  </si>
  <si>
    <t>Sft</t>
  </si>
  <si>
    <t>11
5.5..28</t>
  </si>
  <si>
    <t>Labour  for  fabricating  erecting hoisting  and fixing in position structural steel work in R.S. joist, channel, angle ,Tee, flat , plate, latice member ,built up compound  section in  column girder stair case  or truss including  cost of gusset plates holding  down bolts  anchor plates at all heights and depths , bolting , welding ( Machinning wherever necessary ) with  applying  a priming coat  of red lead  paint all complete as per building specification and direction of E/I</t>
  </si>
  <si>
    <t>12
5.8.45</t>
  </si>
  <si>
    <t>Providing two coats of synthetic enamel paint of approved shade …….. Do……. All complete as per specification and direction of E/I.</t>
  </si>
  <si>
    <t>13
2.2</t>
  </si>
  <si>
    <t>supplying and stacking of good earth at site including royalty and carriage upto 5 KM complete (earth measured in stacks will be reduced by 20% payment)</t>
  </si>
  <si>
    <t>14
2.4.1</t>
  </si>
  <si>
    <t xml:space="preserve">Supplying and stacking at site dump manure from approved source including carriage upto 5 Km complete manure measured in stacks will be reduced 8% for payment)
25% of item </t>
  </si>
  <si>
    <t>15
2.8</t>
  </si>
  <si>
    <t>Spreading of sludge dump manure and /or good earth in required thickness as per direction of officer in charge (cost of sludge dump manure and /or good earth to be paid separately)
Qty as per item 10+11</t>
  </si>
  <si>
    <t>16
2.9</t>
  </si>
  <si>
    <t>Mixing earth and sludge or manure in the required proportion specified or directed by the officer in charge
Qty asper item 10+11</t>
  </si>
  <si>
    <t>17
2.34</t>
  </si>
  <si>
    <t>Providing &amp; laying selection no 1 grass turf with earth 50 mm to 60 mm thickness on existing ground prepared with proper level and ramming with required tools wooden and than rolling the surface with light make th esurface smoothen and light waterng the same as per specification and direction of officer in charge</t>
  </si>
  <si>
    <t>18
2.14.
(3)</t>
  </si>
  <si>
    <t>Digging holes in ordinary soil and refilling the same with the excavated earth mixed with manure or sludge in the ratio 2:1 by volume (2 parts of stacked volume of earth after reduction by 20% :1 part of stacked volume of manure after reduced by 8% flooding with water dressing including removal of rubbish and surplus earth if any with all leads and lifts cost of manure sludge or extra goods earth if needs to be paid separetely
Holes 60 cm dia, 60 cm deep</t>
  </si>
  <si>
    <t>2.14.4</t>
  </si>
  <si>
    <t>Holes 45 cm dia, 60 cm deep</t>
  </si>
  <si>
    <t>19
2.57
(2)</t>
  </si>
  <si>
    <t>Plantation of trees shrubs and Hedge at site I/C watering and removal of unserviceable materials as per direction of officer in charge excluding cost of plant &amp; water
shrubs plant</t>
  </si>
  <si>
    <t>2.57.3</t>
  </si>
  <si>
    <t>Hedge plant</t>
  </si>
  <si>
    <t>20
3.15</t>
  </si>
  <si>
    <t>Providing and displaying of Areca palm plant, having ht 1.20 M to 1.50 M with 5 to 6 suckers well developed fresh and healthy  with lush green foliage in 25 cm size of earthen pot/plastic pot &amp; as per direction of the officer in charge</t>
  </si>
  <si>
    <t>21
8.29</t>
  </si>
  <si>
    <t>Supplying and stacking of plant Hamelia patens of height 30-45 cm with 3-4 branches in poly bags of size 20cm as per direction of the officer in charge</t>
  </si>
  <si>
    <t>22
5.14</t>
  </si>
  <si>
    <t>Supplying and stacking of bignonlia venusta (golden shower) plant of height 30-45 cm in 20 cm size of earthen pots/plastic pots &amp; as per direction of the officer in charege</t>
  </si>
  <si>
    <t>23
5.3</t>
  </si>
  <si>
    <t>Providing and displaying of foxtail palm plant, well developed with fresh &amp; healthy foliage of ht.210 to 240 cm in big 40 cm cement pot &amp; as per direction of E/I.</t>
  </si>
  <si>
    <t>24
3.34</t>
  </si>
  <si>
    <t>Providing and displaying of specimen croton petra baglore variety plant, having 60cm to 75cm with 4 to 6 branches well developed fresh &amp; healthy foliage approximately 60-65 leaves in 30 cm size of earthen pot/plastic pot &amp; as per direction of the officer in charge</t>
  </si>
  <si>
    <t>supply and fixing of following plants all complete  asper direction of E/I.
Pitunia</t>
  </si>
  <si>
    <t>Dianthys</t>
  </si>
  <si>
    <t>Inka Marigold</t>
  </si>
  <si>
    <t>Roses</t>
  </si>
  <si>
    <t xml:space="preserve"> Local Sand 13 KM</t>
  </si>
  <si>
    <t>Stone  Chips  (Lead 22  KM)</t>
  </si>
  <si>
    <t>Brick 1Km+7 KM</t>
  </si>
  <si>
    <t>Per 1000</t>
  </si>
  <si>
    <r>
      <rPr>
        <b/>
        <sz val="11"/>
        <color theme="1"/>
        <rFont val="Times New Roman"/>
        <family val="1"/>
      </rPr>
      <t>Name of Work :- Construction of Masonry drain in New shastri nagar from vijay soni house
                            Under ward no-31</t>
    </r>
    <r>
      <rPr>
        <b/>
        <sz val="11"/>
        <color theme="1"/>
        <rFont val="Kruti Dev 010"/>
      </rPr>
      <t xml:space="preserve">
</t>
    </r>
  </si>
  <si>
    <t>Providing Precast R.C.C. M-200 in nominal mix (1:1.5:3) in slab with approved quality of stone metal grade III (50mm to 25mm size) and clean coarse sand to F.M 2.5 to 3 including screening, shuttering, mixing cement concrete in mixer and placing in position, vibrating, striking, curing, taxes and royalty all complete as per building specification and direction of E/I</t>
  </si>
  <si>
    <r>
      <rPr>
        <b/>
        <sz val="11"/>
        <color theme="1"/>
        <rFont val="Times New Roman"/>
        <family val="1"/>
      </rPr>
      <t>Name of Work :- Construction of Masonry drain in New Madhukam road no-5D from Pre shankar
                            choudhary house to munna saw house Under ward no-31</t>
    </r>
    <r>
      <rPr>
        <b/>
        <sz val="11"/>
        <color theme="1"/>
        <rFont val="Kruti Dev 010"/>
      </rPr>
      <t xml:space="preserve">
</t>
    </r>
  </si>
  <si>
    <t>Name of Work :- Construction of Masonry culvert &amp; drain in Bariyatu housing colony 
                              near Presiddh residency Under ward no-8</t>
  </si>
  <si>
    <t>Qty.</t>
  </si>
  <si>
    <t>Local sand 18 KM</t>
  </si>
  <si>
    <t>sand 42 KM</t>
  </si>
  <si>
    <t>Stone Boulder 29 Km</t>
  </si>
  <si>
    <t>Stone Chips  (Lead 15 KM)</t>
  </si>
  <si>
    <r>
      <rPr>
        <b/>
        <sz val="11"/>
        <color theme="1"/>
        <rFont val="Times New Roman"/>
        <family val="1"/>
      </rPr>
      <t xml:space="preserve">Name of Work :- </t>
    </r>
    <r>
      <rPr>
        <b/>
        <sz val="11"/>
        <color theme="1"/>
        <rFont val="Kruti Dev 010"/>
      </rPr>
      <t xml:space="preserve">o/kZoku dEikm.M esa Mh0,0Hkh0 Ldwy ds lkeus ih0lh0lh0 iFk lq/kkj dk;ZA
</t>
    </r>
  </si>
  <si>
    <t>2
5.3.2.1</t>
  </si>
  <si>
    <t>StoneChips  (Lead 22  KM)</t>
  </si>
  <si>
    <r>
      <rPr>
        <b/>
        <sz val="11"/>
        <color theme="1"/>
        <rFont val="Times New Roman"/>
        <family val="1"/>
      </rPr>
      <t>Name of Work :- Construction of Masonry drain in Madhukam basti from Deepak kujur house to 
                           Akhra Under ward no-36</t>
    </r>
    <r>
      <rPr>
        <b/>
        <sz val="11"/>
        <color theme="1"/>
        <rFont val="Kruti Dev 010"/>
      </rPr>
      <t xml:space="preserve">
</t>
    </r>
  </si>
  <si>
    <r>
      <rPr>
        <b/>
        <sz val="11"/>
        <color theme="1"/>
        <rFont val="Times New Roman"/>
        <family val="1"/>
      </rPr>
      <t>Name of Work :- Construction of Masonry drain in new madhukam Basti Akhara 
                             Under ward no-36</t>
    </r>
    <r>
      <rPr>
        <b/>
        <sz val="11"/>
        <color theme="1"/>
        <rFont val="Kruti Dev 010"/>
      </rPr>
      <t xml:space="preserve">
</t>
    </r>
  </si>
  <si>
    <r>
      <rPr>
        <b/>
        <sz val="11"/>
        <color theme="1"/>
        <rFont val="Times New Roman"/>
        <family val="1"/>
      </rPr>
      <t>Name of Work :- Construction of PCC road in Hehal Dela toli from sukhram tirkey house to 
                            temba oraon house Under ward no-36</t>
    </r>
    <r>
      <rPr>
        <b/>
        <sz val="11"/>
        <color theme="1"/>
        <rFont val="Kruti Dev 010"/>
      </rPr>
      <t xml:space="preserve">
</t>
    </r>
  </si>
  <si>
    <t xml:space="preserve"> Local Sand 14 KM</t>
  </si>
  <si>
    <t>Stone dust  (Lead 22  KM)</t>
  </si>
  <si>
    <t>Stone Chips  (Lead 22  KM)</t>
  </si>
  <si>
    <t xml:space="preserve">                                                                                                        Executive Engineer 
                                                                                                         Ranchi Municipal Corporation
                                                                                                         Ranchi</t>
  </si>
  <si>
    <t xml:space="preserve">Name of Work :-Improvement of Road from sandhay Gupta house to Shankar Gupta house at by lane of Kundan Tyre gali. </t>
  </si>
  <si>
    <t>Stone Chip  (lead 22 KM)</t>
  </si>
  <si>
    <t xml:space="preserve">3
5.3.2.1
</t>
  </si>
  <si>
    <t>2
5.3.2</t>
  </si>
  <si>
    <t>Name of Work :-Construction of Road in New Madhukam Road No-04 from Bishnu dev Choudhary house to Jagdev Choudhary house.</t>
  </si>
  <si>
    <t xml:space="preserve">3
P-23
JBCD
</t>
  </si>
  <si>
    <r>
      <rPr>
        <b/>
        <sz val="11"/>
        <color theme="1"/>
        <rFont val="Times New Roman"/>
        <family val="1"/>
      </rPr>
      <t>Name of Work :- Construction of Masonry drain in new madhukam near parsad awas from 
                             Apartment to khali plot and before choudhary dharmashala near mahavir saw 
                             house Under ward no-31</t>
    </r>
    <r>
      <rPr>
        <b/>
        <sz val="11"/>
        <color theme="1"/>
        <rFont val="Kruti Dev 010"/>
      </rPr>
      <t xml:space="preserve">
</t>
    </r>
  </si>
  <si>
    <r>
      <rPr>
        <b/>
        <sz val="11"/>
        <color theme="1"/>
        <rFont val="Times New Roman"/>
        <family val="1"/>
      </rPr>
      <t>Name of Work :- Construction of Masonry Drain in Madhukam road no-04 from Bishun dev 
                            choudhary house to Jagdev Choudhary house ward no-31</t>
    </r>
    <r>
      <rPr>
        <b/>
        <sz val="11"/>
        <color theme="1"/>
        <rFont val="Kruti Dev 010"/>
      </rPr>
      <t xml:space="preserve">
</t>
    </r>
  </si>
  <si>
    <t>Stone Boulder 29 KM</t>
  </si>
  <si>
    <t xml:space="preserve">                                                                                                       Assistant Engineer 
                                                                                                         Ranchi Municipal Corporation
                                                                                                         Ranchi</t>
  </si>
  <si>
    <r>
      <t>Name of Work :-</t>
    </r>
    <r>
      <rPr>
        <b/>
        <sz val="11"/>
        <color theme="1"/>
        <rFont val="Kruti Dev 010"/>
      </rPr>
      <t xml:space="preserve">XkkSjh 'kadj  uxj esa vk'khZokn ls vt; izdk'k ds ?kj rd ,oa vkxs eksM+ rd iFk fuekZ.k dk;ZA </t>
    </r>
  </si>
  <si>
    <t xml:space="preserve"> Sand KM </t>
  </si>
  <si>
    <t>Stone Boulder B24 KM</t>
  </si>
  <si>
    <t>Stone Chips  (lead  KM)</t>
  </si>
  <si>
    <t xml:space="preserve">Name of Work :- Improvement of Road from Kapur ji house to Pintu Da house at Muktishran lane in under ward no-19
</t>
  </si>
  <si>
    <t>Providing man days for site clearence before and after the work etc.</t>
  </si>
  <si>
    <t>3
5.3.2.1</t>
  </si>
  <si>
    <t>Cost of Boq</t>
  </si>
  <si>
    <r>
      <rPr>
        <b/>
        <sz val="11"/>
        <color theme="1"/>
        <rFont val="Times New Roman"/>
        <family val="1"/>
      </rPr>
      <t>Name orf Wrok :-</t>
    </r>
    <r>
      <rPr>
        <b/>
        <sz val="11"/>
        <color theme="1"/>
        <rFont val="Kruti Dev 010"/>
      </rPr>
      <t xml:space="preserve"> Jh jke uxj esa gSnj vyh jksM dks tksM+us okyh taDlu ij iqfy;k fuekZ.k dk;ZA </t>
    </r>
  </si>
  <si>
    <t>2.
5.10.2</t>
  </si>
  <si>
    <t>3
5.1.1
+
5.1.2</t>
  </si>
  <si>
    <t>4.
5.1.10</t>
  </si>
  <si>
    <t>5.
8.6.8</t>
  </si>
  <si>
    <t>6.
5.3.2</t>
  </si>
  <si>
    <t>8.
5.7.11
+
5.7.12</t>
  </si>
  <si>
    <t>9.
5.5.5
b</t>
  </si>
  <si>
    <t>10.
5.3.2.1</t>
  </si>
  <si>
    <t>dk;Z dk uke&amp; okMZ l0a 20 ds vUrxZr ds0ds0 dksyksuh esa lksuh dqekjh xqIrk ds ?kj ls igq¡p iFk rd ih0lh0lh0 iFk
              lq/kkj dk;ZA</t>
  </si>
  <si>
    <t xml:space="preserve">                                                                                                     Assitant Engineer 
                                                                                                         Ranchi Municipal Corporation
                                                                                                         Ranchi</t>
  </si>
  <si>
    <r>
      <t xml:space="preserve">Name of work:- </t>
    </r>
    <r>
      <rPr>
        <b/>
        <sz val="11"/>
        <color theme="1"/>
        <rFont val="Kruti Dev 010"/>
      </rPr>
      <t>okMZ la0 20 ds vUrxZr ds0 ,d0 efYyd jksM essa ukyh fuekZ.k dk;ZA</t>
    </r>
  </si>
  <si>
    <t>2
5.10.3</t>
  </si>
  <si>
    <t>Dismentling plain cement concrete or lime concrete -------- do----------- all complete as per specification and direction of E/I.</t>
  </si>
  <si>
    <t>Name of work:- Construction of Masonry drain at Bhama nagar from house of Shivchandra roy to 
                         the house of chandershekhar prasad Under ward no-09</t>
  </si>
  <si>
    <t>Stone boulder 36 km</t>
  </si>
  <si>
    <t>Name of work:- Construction of 375'0" long masonry Drain at Veer Kunwar Singh colony, Hinoo from
                          house of Saryu Pandey to Ajay Gupta ward no-52 Under RMC.</t>
  </si>
  <si>
    <t xml:space="preserve">Name of Work :-Construction of Road at Bhitha Basti ahead of  New Masjid from the house of Mukhtar to House of Sarful. </t>
  </si>
  <si>
    <t>3.
8.6.8</t>
  </si>
  <si>
    <t>4.
5.3.2.1</t>
  </si>
  <si>
    <t xml:space="preserve">Name of Work :- Construction of Masonry drain in New Madhukam road no-5E from Birendra Prasad Choudhary house to Krishana Singh. </t>
  </si>
  <si>
    <t>Name of work:- Construction of Drain at Alkapuri in front of Amrit lok Apartment to Bye pass main road
                           under ward no-38</t>
  </si>
  <si>
    <t>2
5.10.2</t>
  </si>
  <si>
    <t>Providing RCC M 1500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</si>
  <si>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Stone Chips  (lead 20 KM)</t>
  </si>
  <si>
    <t>Stone boulder 34 km</t>
  </si>
  <si>
    <r>
      <t xml:space="preserve">;kstuk dk uke%&amp; okMZ la0 47 ds vUrxZr ts0,e0ts0 Ldwy ds cxy ls ekW nqxkZ ,ikVZesUV rd dkyhdj.k 
               iFk lq/kkj dk;ZA
</t>
    </r>
    <r>
      <rPr>
        <b/>
        <sz val="12"/>
        <color theme="1"/>
        <rFont val="Times New Roman"/>
        <family val="1"/>
      </rPr>
      <t/>
    </r>
  </si>
  <si>
    <t xml:space="preserve"> T Qty.</t>
  </si>
  <si>
    <t>1
5.1</t>
  </si>
  <si>
    <t>Prime coat (Providing and applying primer coat with bitumen emulsion on prepared surface of granular Base including clearing of road surface and spraying primer at the rate of 0.60 kg/sqm using mechanical means.)</t>
  </si>
  <si>
    <t>2
5.2</t>
  </si>
  <si>
    <t>Providing and applying Tack coat with bituminous emulsion using emulsion pressure distributor at the rate of 0.20 kg per sqm on the prepared bituminous/granular surface cleaned with mechnical broom.</t>
  </si>
  <si>
    <t>3
5.3
(ii)</t>
  </si>
  <si>
    <t>Bituminous Macadam (Providing and laying bituminous macadam with 100-120 TPH hot mix plant producing and average output of 75 tonnes per hour using crushed aggregates of specified grading  premixed with bituminous binder, transported to site, laid over a previously prepared surface with paver finisher to the required grade, level and aligment and rolled as per clauses 501.7 to achieve the desired compaction)</t>
  </si>
  <si>
    <t>4
5.8
(i)</t>
  </si>
  <si>
    <t xml:space="preserve">Bituminous Concrete (Providing and laying bituminous concrete with 100-120 TPH bath type hot mix plant producing an average output of 75 tonnes pe hour using crushed aggregates of specified grading premixed with bituminous binder @5.4 to 5.6% of mix and filler transportiong the hot mix ot work site laying with a gydrostatic paver finisher with sensor control to the  required grade level and alignment rolling with smooth wheeled vibratory and  tandem rollers to achieve the desired compaction as per MoRTH specification clause No-509 complete in all respects) .
</t>
  </si>
  <si>
    <t>CUM</t>
  </si>
  <si>
    <t>Carriage of Materials by mechanical means including loading unloading and stacking at site.</t>
  </si>
  <si>
    <t>Stone Aggregat  (Lead upto 15 KM)</t>
  </si>
  <si>
    <r>
      <t>Per M</t>
    </r>
    <r>
      <rPr>
        <b/>
        <strike/>
        <vertAlign val="superscript"/>
        <sz val="10"/>
        <rFont val="Times New Roman"/>
        <family val="1"/>
      </rPr>
      <t>3</t>
    </r>
  </si>
  <si>
    <t>Boq Cost</t>
  </si>
  <si>
    <t xml:space="preserve">                                                                                                                      Executive Engineer</t>
  </si>
  <si>
    <t xml:space="preserve">                                                                                                                      Ranchi Municipal Corporation</t>
  </si>
  <si>
    <t>Ranchi</t>
  </si>
  <si>
    <t>Name of Work :-Construction of PCC road at Mahto Kocha from Main road to Mutton shop 
                           Under ward no-29</t>
  </si>
  <si>
    <t>Stone Boulder 34 KM</t>
  </si>
  <si>
    <t xml:space="preserve">Name of Work :-Construction of masonary Drain from Ravi's hosue to Dr. Sudhir house in Haidar ali Road. </t>
  </si>
  <si>
    <t>2.
JBCD
5.10.1</t>
  </si>
  <si>
    <t>3.
JBCD
5.10.2</t>
  </si>
  <si>
    <t>7.
JBCD
5.3.2</t>
  </si>
  <si>
    <t>8
JBCD
5.2.34</t>
  </si>
  <si>
    <t>9.
JBCD
5.7.11
+
5.7.12</t>
  </si>
  <si>
    <t>10.
JBCD
5.3.30.1</t>
  </si>
  <si>
    <t>11.
JBCD
5.5.5
a</t>
  </si>
  <si>
    <t xml:space="preserve">Name of Work :-Construction of RCC  Salb  and laying of Paver Block in Bandhgari from Nishant Jha house via Balaji Apartment to IG Sharma house. </t>
  </si>
  <si>
    <t>4.
JBCD
5.3.2</t>
  </si>
  <si>
    <t>5.
DSR
2016
16.91.1</t>
  </si>
  <si>
    <t xml:space="preserve">Providing and laying factory made cooured chamber edge cement concrete  paver blocks of required srenth, thickness and size/shape, made bu table vibratory method using---------------do-----------grade with approved colour, design and  Patern. </t>
  </si>
  <si>
    <t>5.
JBCD
5.3.30.1</t>
  </si>
  <si>
    <t xml:space="preserve">Name of Work :-Construction of PCC Rad  from house of Sunil Verma to house of Vijay Soni at Kumar Toli Chunna Bhatta. </t>
  </si>
  <si>
    <t>2
JBCD
5.3.2.1</t>
  </si>
  <si>
    <t>5.3.2.1</t>
  </si>
  <si>
    <t xml:space="preserve">                                                                                                       Executive Engineer 
                                                                                                         Ranchi Municipal Corporation
                                                                                                         Ranchi</t>
  </si>
  <si>
    <r>
      <t>Name of Work :-</t>
    </r>
    <r>
      <rPr>
        <b/>
        <sz val="11"/>
        <color theme="1"/>
        <rFont val="Kruti Dev 010"/>
      </rPr>
      <t xml:space="preserve">okMZ la0 47 ds vUrxZr uksFkZ vkWfQl ikM+k esa vkyksd JhokLro ds ?kj ls ikuh Vadh rd iFk fuekZ.k dk;ZA </t>
    </r>
  </si>
  <si>
    <t>Stone Chips  (lead 15  KM)</t>
  </si>
  <si>
    <t>Name of Work :- Construction of Hume pipe drain in near argora chowk infront of 
                              Vasundhra mega mart Under ward no-29</t>
  </si>
  <si>
    <t>Labour for cleaning the work site before work etc. Extra labour for cleaning site and making kachha drain)</t>
  </si>
  <si>
    <t>Consider 5 H.P Deisel Pump dewatering for 7 1/2 Hrs per day to remove the water from lake bed using one pump</t>
  </si>
  <si>
    <t>HP Hours</t>
  </si>
  <si>
    <t>3
5.10.1</t>
  </si>
  <si>
    <t>Dismentaling brick work or lime wsork --------- do------ all complete asper specification and direction of E/I.</t>
  </si>
  <si>
    <t>4
3.3.9</t>
  </si>
  <si>
    <t>Supplying labour, tools and tackles for cleaning filled and choaked man hole, septic tank, inspection chamber, gually pits, sewarage tank etc, in all lift and disposal of spoils upto a lead of 50 M. all complete as per specification and direction of E/I.</t>
  </si>
  <si>
    <t>5
5.1.1
+
5.1.2</t>
  </si>
  <si>
    <t>6
5.1.7</t>
  </si>
  <si>
    <t>Filling in foundation trenches and  plenth in layers not exceedign 150mm thick well watered , rammed ,fully compacted and fine  dressed with earth obtained from excavatin of foundatin  trenches  within a lead of 50m and lift of 1.5m  all completed as per builiding specification and directin of  E/I/ ( Mode of  measurement compacted volume)</t>
  </si>
  <si>
    <t>7
5.1.10</t>
  </si>
  <si>
    <t>8
8.6.8</t>
  </si>
  <si>
    <t>9
5.3.2</t>
  </si>
  <si>
    <t>10
5.2.34</t>
  </si>
  <si>
    <t>11
5.7.11
+
5.7.12</t>
  </si>
  <si>
    <t>12
5.3.30.1</t>
  </si>
  <si>
    <t>13
5.5.5</t>
  </si>
  <si>
    <t>14
SOR
P-33</t>
  </si>
  <si>
    <t>Providing NP3 Pipe of 650 mm dia for laying drain</t>
  </si>
  <si>
    <t>M</t>
  </si>
  <si>
    <t>15
WRD
7.6.22</t>
  </si>
  <si>
    <t>Labour for laying, fitting and fixing NP3 hume pipe in line level and grade as well as providing approved jointing materials and joints proof all complete job as per specification and direction of E/I.</t>
  </si>
  <si>
    <t>Local sand 16 KM</t>
  </si>
  <si>
    <t>sand 49 KM</t>
  </si>
  <si>
    <t>Stone Boulder 34 Km</t>
  </si>
  <si>
    <t>Stone Chips  (Lead 20 KM)</t>
  </si>
  <si>
    <t>Hume pipe lead 30 Km</t>
  </si>
  <si>
    <t xml:space="preserve">                                                                                             Assistant Engineer 
                                                                                                         Ranchi Municipal Corporation
                                                                                                         Ranchi</t>
  </si>
  <si>
    <t>Name of Work :- Construction of Pcc road in Tiwari tank road from Boby house near Culvert to Millat 
                             School at Hindpiri under ward no-27</t>
  </si>
  <si>
    <t>Name of Work :- Construction of RCC Drain at Dharmveer club near Temple Street 
                             under ward no-21</t>
  </si>
  <si>
    <t>Qty</t>
  </si>
  <si>
    <t>Dismantling PCC concrete or lime concrete ----- do----- all complete as per specification and direction of E/I.</t>
  </si>
  <si>
    <t>4
5.1.10</t>
  </si>
  <si>
    <t>5
8.6.8</t>
  </si>
  <si>
    <t>6
5.3.2</t>
  </si>
  <si>
    <t>7
5.3.2.1</t>
  </si>
  <si>
    <t>Name of Work :-Construction of PCC road in A-type quarter Under ward no-44</t>
  </si>
  <si>
    <t>Name of Work :-Construction of Drain at Pawan Colony from House of Dolat ram to Main road
                           Under ward no-45</t>
  </si>
  <si>
    <t>Dismantling RCC work ----------------- do ------------- all complete as per specification and direction of E/I.</t>
  </si>
  <si>
    <t>7
5.3.30.1</t>
  </si>
  <si>
    <t>8
5.5.5
(b)</t>
  </si>
  <si>
    <t>Name of Work :-Construction of PCC road in Pundag from house of Kuddus to Nandlal sahu house
                          Under ward no-38</t>
  </si>
  <si>
    <t>Name of Work :- Construction of Pcc road in Baithania from house of Tinku sahu to Gomti Devi house 
                             under ward no-38</t>
  </si>
  <si>
    <t>Name of Work :-Construction of PCC road in Daudnagar from house of Pahan Oraon to Raymond minz 
                           house Under ward no-38</t>
  </si>
  <si>
    <t>Name of Work :-Construction of PCC road in Daudnagar behind Bijla shop road no-04 from house of
                          Lt dong to kunal kongari houseUnder ward no-38</t>
  </si>
  <si>
    <t>Name of Work :-Construction of PCC road at in Vidhyanagar, Harmu from behind laxmi narayan temple
                            house of Narayan prasad to sidheswar prasad house Under ward no-37</t>
  </si>
  <si>
    <r>
      <rPr>
        <b/>
        <sz val="11"/>
        <color theme="1"/>
        <rFont val="Times New Roman"/>
        <family val="1"/>
      </rPr>
      <t>Name of Work :- Construction of PCC road from Chhotu lohar house to charka munda house at 
                            jorar in under ward no-49</t>
    </r>
    <r>
      <rPr>
        <b/>
        <sz val="11"/>
        <color theme="1"/>
        <rFont val="Kruti Dev 010"/>
      </rPr>
      <t xml:space="preserve">
</t>
    </r>
  </si>
  <si>
    <t xml:space="preserve"> Local Sand 18 KM</t>
  </si>
  <si>
    <t xml:space="preserve"> Sand 42 KM</t>
  </si>
  <si>
    <t>Stone Chips  (Lead 15  KM)</t>
  </si>
  <si>
    <t>.</t>
  </si>
  <si>
    <t>Name of Work :- Construction of Masonry drain from Shani Sanga house to Shyam
                             Munda House in Under ward no-49</t>
  </si>
</sst>
</file>

<file path=xl/styles.xml><?xml version="1.0" encoding="utf-8"?>
<styleSheet xmlns="http://schemas.openxmlformats.org/spreadsheetml/2006/main">
  <numFmts count="1">
    <numFmt numFmtId="164" formatCode="0.000"/>
  </numFmts>
  <fonts count="34">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9"/>
      <color theme="1"/>
      <name val="Times New Roman"/>
      <family val="1"/>
    </font>
    <font>
      <b/>
      <sz val="10"/>
      <color theme="1"/>
      <name val="Times New Roman"/>
      <family val="1"/>
    </font>
    <font>
      <b/>
      <sz val="8.5"/>
      <name val="Times New Roman"/>
      <family val="1"/>
    </font>
    <font>
      <b/>
      <sz val="10"/>
      <name val="Times New Roman"/>
      <family val="1"/>
    </font>
    <font>
      <b/>
      <vertAlign val="superscript"/>
      <sz val="10"/>
      <name val="Times New Roman"/>
      <family val="1"/>
    </font>
    <font>
      <b/>
      <sz val="8.5"/>
      <color theme="1"/>
      <name val="Times New Roman"/>
      <family val="1"/>
    </font>
    <font>
      <b/>
      <vertAlign val="superscript"/>
      <sz val="10"/>
      <color theme="1"/>
      <name val="Times New Roman"/>
      <family val="1"/>
    </font>
    <font>
      <b/>
      <sz val="10"/>
      <color rgb="FF000000"/>
      <name val="Times New Roman"/>
      <family val="1"/>
    </font>
    <font>
      <b/>
      <sz val="8"/>
      <color theme="1"/>
      <name val="Times New Roman"/>
      <family val="1"/>
    </font>
    <font>
      <b/>
      <sz val="12"/>
      <color theme="1"/>
      <name val="Times New Roman"/>
      <family val="1"/>
    </font>
    <font>
      <sz val="12"/>
      <color theme="1"/>
      <name val="Calibri"/>
      <family val="2"/>
      <scheme val="minor"/>
    </font>
    <font>
      <b/>
      <sz val="11"/>
      <name val="Calibri"/>
      <family val="2"/>
      <scheme val="minor"/>
    </font>
    <font>
      <b/>
      <sz val="14"/>
      <name val="Times New Roman"/>
      <family val="1"/>
    </font>
    <font>
      <b/>
      <sz val="11"/>
      <color theme="1"/>
      <name val="Kruti Dev 010"/>
    </font>
    <font>
      <b/>
      <sz val="8"/>
      <name val="Times New Roman"/>
      <family val="1"/>
    </font>
    <font>
      <b/>
      <vertAlign val="superscript"/>
      <sz val="8"/>
      <name val="Times New Roman"/>
      <family val="1"/>
    </font>
    <font>
      <b/>
      <vertAlign val="superscript"/>
      <sz val="8"/>
      <color theme="1"/>
      <name val="Times New Roman"/>
      <family val="1"/>
    </font>
    <font>
      <b/>
      <sz val="8"/>
      <color rgb="FF000000"/>
      <name val="Times New Roman"/>
      <family val="1"/>
    </font>
    <font>
      <b/>
      <sz val="8"/>
      <color theme="1"/>
      <name val="Calibri"/>
      <family val="2"/>
      <scheme val="minor"/>
    </font>
    <font>
      <b/>
      <sz val="16"/>
      <color theme="1"/>
      <name val="Calibri"/>
      <family val="2"/>
      <scheme val="minor"/>
    </font>
    <font>
      <b/>
      <sz val="11"/>
      <name val="Times New Roman"/>
      <family val="1"/>
    </font>
    <font>
      <sz val="11"/>
      <name val="Calibri"/>
      <family val="2"/>
      <scheme val="minor"/>
    </font>
    <font>
      <b/>
      <sz val="10"/>
      <name val="Calibri"/>
      <family val="2"/>
      <scheme val="minor"/>
    </font>
    <font>
      <b/>
      <vertAlign val="superscript"/>
      <sz val="10"/>
      <color rgb="FF000000"/>
      <name val="Times New Roman"/>
      <family val="1"/>
    </font>
    <font>
      <b/>
      <sz val="12"/>
      <color theme="1"/>
      <name val="Kruti Dev 010"/>
    </font>
    <font>
      <b/>
      <sz val="14"/>
      <color theme="1"/>
      <name val="Cambria"/>
      <family val="1"/>
      <scheme val="major"/>
    </font>
    <font>
      <b/>
      <sz val="11"/>
      <color theme="1"/>
      <name val="Cambria"/>
      <family val="1"/>
      <scheme val="major"/>
    </font>
    <font>
      <b/>
      <strike/>
      <vertAlign val="superscript"/>
      <sz val="10"/>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A6A6A6"/>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thin">
        <color indexed="64"/>
      </top>
      <bottom/>
      <diagonal/>
    </border>
  </borders>
  <cellStyleXfs count="1">
    <xf numFmtId="0" fontId="0" fillId="0" borderId="0"/>
  </cellStyleXfs>
  <cellXfs count="198">
    <xf numFmtId="0" fontId="0" fillId="0" borderId="0" xfId="0"/>
    <xf numFmtId="0" fontId="3" fillId="0" borderId="0" xfId="0" applyFont="1" applyBorder="1" applyAlignment="1">
      <alignment vertical="top"/>
    </xf>
    <xf numFmtId="0" fontId="4" fillId="0" borderId="0" xfId="0" applyFont="1" applyBorder="1" applyAlignment="1">
      <alignment vertical="top" wrapText="1"/>
    </xf>
    <xf numFmtId="0" fontId="5" fillId="2" borderId="1" xfId="0" applyFont="1" applyFill="1" applyBorder="1" applyAlignment="1">
      <alignment horizontal="center" vertical="top" wrapText="1"/>
    </xf>
    <xf numFmtId="0" fontId="0" fillId="2" borderId="0" xfId="0" applyFont="1" applyFill="1"/>
    <xf numFmtId="0" fontId="6" fillId="2" borderId="1" xfId="0" applyFont="1" applyFill="1" applyBorder="1" applyAlignment="1">
      <alignment horizontal="center" vertical="center" wrapText="1"/>
    </xf>
    <xf numFmtId="0" fontId="7" fillId="2" borderId="1" xfId="0" applyFont="1" applyFill="1" applyBorder="1" applyAlignment="1">
      <alignment horizontal="justify" vertical="top" wrapText="1"/>
    </xf>
    <xf numFmtId="2"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top" wrapText="1"/>
    </xf>
    <xf numFmtId="0" fontId="9"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wrapText="1"/>
    </xf>
    <xf numFmtId="0" fontId="11" fillId="0" borderId="1" xfId="0" applyFont="1" applyBorder="1" applyAlignment="1">
      <alignment horizontal="center" vertical="center" wrapText="1"/>
    </xf>
    <xf numFmtId="0" fontId="7" fillId="0" borderId="1" xfId="0" applyFont="1" applyBorder="1" applyAlignment="1">
      <alignment horizontal="justify" vertical="top" wrapText="1"/>
    </xf>
    <xf numFmtId="0" fontId="7" fillId="0" borderId="1" xfId="0" applyFont="1" applyBorder="1" applyAlignment="1">
      <alignment horizontal="center" vertical="center" wrapText="1"/>
    </xf>
    <xf numFmtId="0" fontId="7" fillId="0" borderId="3" xfId="0" applyFont="1" applyBorder="1" applyAlignment="1">
      <alignment horizontal="justify" vertical="top" wrapText="1"/>
    </xf>
    <xf numFmtId="0" fontId="13" fillId="3"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13" fillId="3"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7" fillId="0" borderId="5" xfId="0" applyFont="1" applyBorder="1" applyAlignment="1">
      <alignment horizontal="justify" vertical="top" wrapText="1"/>
    </xf>
    <xf numFmtId="0" fontId="13" fillId="3"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14" fillId="0" borderId="1" xfId="0" applyFont="1" applyBorder="1" applyAlignment="1">
      <alignment horizontal="center" wrapText="1"/>
    </xf>
    <xf numFmtId="0" fontId="15" fillId="0" borderId="1" xfId="0" applyFont="1" applyBorder="1" applyAlignment="1">
      <alignment wrapText="1"/>
    </xf>
    <xf numFmtId="0" fontId="16" fillId="0" borderId="0" xfId="0" applyFont="1"/>
    <xf numFmtId="0" fontId="0" fillId="0" borderId="1" xfId="0" applyBorder="1" applyAlignment="1">
      <alignment horizontal="center"/>
    </xf>
    <xf numFmtId="0" fontId="0" fillId="0" borderId="0" xfId="0" applyBorder="1" applyAlignment="1">
      <alignment horizontal="center"/>
    </xf>
    <xf numFmtId="0" fontId="2" fillId="0" borderId="0" xfId="0" applyFont="1" applyBorder="1" applyAlignment="1">
      <alignment horizontal="right"/>
    </xf>
    <xf numFmtId="2" fontId="7" fillId="2" borderId="0" xfId="0" applyNumberFormat="1" applyFont="1" applyFill="1" applyBorder="1" applyAlignment="1">
      <alignment horizontal="center" vertical="center" wrapText="1"/>
    </xf>
    <xf numFmtId="0" fontId="0" fillId="0" borderId="0" xfId="0" applyAlignment="1">
      <alignment horizontal="center"/>
    </xf>
    <xf numFmtId="0" fontId="17" fillId="0" borderId="0" xfId="0" applyFont="1" applyBorder="1" applyAlignment="1">
      <alignment horizontal="center" vertical="center" wrapText="1"/>
    </xf>
    <xf numFmtId="0" fontId="5" fillId="4" borderId="1" xfId="0" applyFont="1" applyFill="1" applyBorder="1" applyAlignment="1">
      <alignment horizontal="center" vertical="top" wrapText="1"/>
    </xf>
    <xf numFmtId="0" fontId="9" fillId="0" borderId="1" xfId="0" applyFont="1" applyBorder="1" applyAlignment="1">
      <alignment vertical="center" wrapText="1"/>
    </xf>
    <xf numFmtId="0" fontId="18" fillId="0" borderId="1" xfId="0" applyFont="1" applyBorder="1" applyAlignment="1">
      <alignment horizontal="justify" vertical="top" wrapText="1"/>
    </xf>
    <xf numFmtId="0" fontId="0" fillId="0" borderId="1" xfId="0" applyBorder="1"/>
    <xf numFmtId="2" fontId="2" fillId="0" borderId="1" xfId="0" applyNumberFormat="1" applyFont="1" applyBorder="1" applyAlignment="1">
      <alignment horizontal="center" vertical="center"/>
    </xf>
    <xf numFmtId="0" fontId="0" fillId="0" borderId="0" xfId="0" applyBorder="1"/>
    <xf numFmtId="2" fontId="2" fillId="0" borderId="0" xfId="0" applyNumberFormat="1" applyFont="1" applyBorder="1" applyAlignment="1">
      <alignment horizontal="center" vertical="center"/>
    </xf>
    <xf numFmtId="164" fontId="7" fillId="2" borderId="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18" fillId="0" borderId="1" xfId="0" applyFont="1" applyBorder="1" applyAlignment="1">
      <alignment horizontal="center" vertical="center" wrapText="1"/>
    </xf>
    <xf numFmtId="0" fontId="9" fillId="0" borderId="12" xfId="0" applyFont="1" applyFill="1" applyBorder="1" applyAlignment="1">
      <alignment horizontal="justify" vertical="top" wrapText="1"/>
    </xf>
    <xf numFmtId="0" fontId="5" fillId="2" borderId="1" xfId="0" applyFont="1" applyFill="1" applyBorder="1" applyAlignment="1">
      <alignment horizontal="center" vertical="center" wrapText="1"/>
    </xf>
    <xf numFmtId="0" fontId="14" fillId="2" borderId="1" xfId="0" applyFont="1" applyFill="1" applyBorder="1" applyAlignment="1">
      <alignment horizontal="justify" vertical="top" wrapText="1"/>
    </xf>
    <xf numFmtId="2"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7" fillId="0" borderId="1" xfId="0" applyFont="1" applyBorder="1" applyAlignment="1">
      <alignment wrapText="1"/>
    </xf>
    <xf numFmtId="0" fontId="20" fillId="0" borderId="1" xfId="0" applyFont="1" applyBorder="1" applyAlignment="1">
      <alignment horizontal="center" vertical="center" wrapText="1"/>
    </xf>
    <xf numFmtId="0" fontId="14" fillId="0" borderId="1" xfId="0" applyFont="1" applyBorder="1" applyAlignment="1">
      <alignment horizontal="justify" vertical="top" wrapText="1"/>
    </xf>
    <xf numFmtId="0" fontId="14"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0" fontId="14" fillId="0" borderId="1" xfId="0" applyFont="1" applyBorder="1" applyAlignment="1">
      <alignment wrapText="1"/>
    </xf>
    <xf numFmtId="0" fontId="20" fillId="0" borderId="1" xfId="0" applyFont="1" applyBorder="1" applyAlignment="1">
      <alignment horizontal="justify" vertical="top" wrapText="1"/>
    </xf>
    <xf numFmtId="0" fontId="24" fillId="0" borderId="0" xfId="0" applyFont="1" applyBorder="1" applyAlignment="1">
      <alignment horizontal="right"/>
    </xf>
    <xf numFmtId="2" fontId="14" fillId="2" borderId="0" xfId="0" applyNumberFormat="1" applyFont="1" applyFill="1" applyBorder="1" applyAlignment="1">
      <alignment horizontal="center" vertical="center" wrapText="1"/>
    </xf>
    <xf numFmtId="0" fontId="0" fillId="0" borderId="0" xfId="0" applyAlignment="1">
      <alignment horizontal="center" vertical="center"/>
    </xf>
    <xf numFmtId="0" fontId="25" fillId="0" borderId="0" xfId="0" applyFont="1" applyBorder="1" applyAlignment="1">
      <alignment vertical="top"/>
    </xf>
    <xf numFmtId="0" fontId="2" fillId="0" borderId="0" xfId="0" applyFont="1" applyBorder="1" applyAlignment="1">
      <alignment vertical="top" wrapText="1"/>
    </xf>
    <xf numFmtId="0" fontId="5" fillId="4" borderId="1" xfId="0" applyFont="1" applyFill="1" applyBorder="1" applyAlignment="1">
      <alignment horizontal="center" vertical="center" wrapText="1"/>
    </xf>
    <xf numFmtId="2" fontId="9" fillId="0" borderId="1" xfId="0" applyNumberFormat="1" applyFont="1" applyBorder="1" applyAlignment="1">
      <alignment horizontal="center" vertical="center" wrapText="1"/>
    </xf>
    <xf numFmtId="0" fontId="26" fillId="0" borderId="1" xfId="0" applyFont="1" applyBorder="1" applyAlignment="1">
      <alignment horizontal="justify" vertical="top" wrapText="1"/>
    </xf>
    <xf numFmtId="0" fontId="27" fillId="0" borderId="1" xfId="0" applyFont="1" applyBorder="1" applyAlignment="1">
      <alignment vertical="center"/>
    </xf>
    <xf numFmtId="0" fontId="28" fillId="0" borderId="1" xfId="0" applyFont="1" applyBorder="1" applyAlignment="1">
      <alignment vertical="center"/>
    </xf>
    <xf numFmtId="2" fontId="28" fillId="0" borderId="1" xfId="0" applyNumberFormat="1" applyFont="1" applyBorder="1" applyAlignment="1">
      <alignment horizontal="center" vertical="center"/>
    </xf>
    <xf numFmtId="0" fontId="27" fillId="0" borderId="0" xfId="0" applyFont="1" applyBorder="1" applyAlignment="1">
      <alignment vertical="center"/>
    </xf>
    <xf numFmtId="0" fontId="28" fillId="0" borderId="0" xfId="0" applyFont="1" applyBorder="1" applyAlignment="1">
      <alignment vertical="center"/>
    </xf>
    <xf numFmtId="0" fontId="28" fillId="0" borderId="0" xfId="0" applyFont="1" applyBorder="1" applyAlignment="1">
      <alignment horizontal="right" vertical="center"/>
    </xf>
    <xf numFmtId="2" fontId="28" fillId="0" borderId="0" xfId="0" applyNumberFormat="1" applyFont="1" applyBorder="1" applyAlignment="1">
      <alignment horizontal="center" vertical="center"/>
    </xf>
    <xf numFmtId="0" fontId="0" fillId="0" borderId="0" xfId="0" applyAlignment="1">
      <alignment vertical="center"/>
    </xf>
    <xf numFmtId="0" fontId="6" fillId="2" borderId="1" xfId="0" applyFont="1" applyFill="1" applyBorder="1" applyAlignment="1">
      <alignment horizontal="justify" vertical="top" wrapText="1"/>
    </xf>
    <xf numFmtId="0" fontId="6" fillId="0" borderId="1" xfId="0" applyFont="1" applyBorder="1" applyAlignment="1">
      <alignment horizontal="justify" vertical="top" wrapText="1"/>
    </xf>
    <xf numFmtId="0" fontId="15" fillId="0" borderId="1" xfId="0" applyFont="1" applyBorder="1" applyAlignment="1">
      <alignment horizontal="center" vertical="center" wrapText="1"/>
    </xf>
    <xf numFmtId="0" fontId="11" fillId="0" borderId="1" xfId="0" applyFont="1" applyBorder="1" applyAlignment="1">
      <alignment horizontal="center" wrapText="1"/>
    </xf>
    <xf numFmtId="0" fontId="15" fillId="0" borderId="1" xfId="0" applyFont="1" applyBorder="1" applyAlignment="1">
      <alignment horizontal="center" wrapText="1"/>
    </xf>
    <xf numFmtId="2" fontId="7" fillId="2" borderId="1" xfId="0" applyNumberFormat="1" applyFont="1" applyFill="1" applyBorder="1" applyAlignment="1">
      <alignment vertical="center" wrapText="1"/>
    </xf>
    <xf numFmtId="0" fontId="7" fillId="0" borderId="5" xfId="0" applyFont="1" applyBorder="1" applyAlignment="1">
      <alignment wrapText="1"/>
    </xf>
    <xf numFmtId="0" fontId="13" fillId="3"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5" xfId="0" applyFont="1" applyBorder="1" applyAlignment="1">
      <alignment horizontal="center" vertical="center" wrapText="1"/>
    </xf>
    <xf numFmtId="0" fontId="2" fillId="0" borderId="1" xfId="0" applyFont="1" applyBorder="1" applyAlignment="1">
      <alignment horizontal="right"/>
    </xf>
    <xf numFmtId="0" fontId="5" fillId="2" borderId="1" xfId="0" applyFont="1" applyFill="1" applyBorder="1" applyAlignment="1">
      <alignment vertical="justify" wrapText="1"/>
    </xf>
    <xf numFmtId="0" fontId="14" fillId="2" borderId="1" xfId="0" applyFont="1" applyFill="1" applyBorder="1" applyAlignment="1">
      <alignment vertical="top" wrapText="1"/>
    </xf>
    <xf numFmtId="0" fontId="20" fillId="0" borderId="1" xfId="0" applyFont="1" applyBorder="1" applyAlignment="1">
      <alignment vertical="top" wrapText="1"/>
    </xf>
    <xf numFmtId="0" fontId="14" fillId="0" borderId="1" xfId="0" applyFont="1" applyBorder="1" applyAlignment="1">
      <alignment vertical="top" wrapText="1"/>
    </xf>
    <xf numFmtId="0" fontId="23" fillId="3" borderId="1" xfId="0" applyFont="1" applyFill="1" applyBorder="1" applyAlignment="1">
      <alignment vertical="top" wrapText="1"/>
    </xf>
    <xf numFmtId="0" fontId="13" fillId="0" borderId="1" xfId="0" applyFont="1" applyBorder="1" applyAlignment="1">
      <alignment horizontal="center" vertical="center" wrapText="1"/>
    </xf>
    <xf numFmtId="0" fontId="14" fillId="0" borderId="4" xfId="0" applyFont="1" applyBorder="1" applyAlignment="1">
      <alignment horizontal="center" wrapText="1"/>
    </xf>
    <xf numFmtId="0" fontId="14" fillId="0" borderId="4" xfId="0" applyFont="1" applyBorder="1" applyAlignment="1">
      <alignment vertical="justify" wrapText="1"/>
    </xf>
    <xf numFmtId="0" fontId="15" fillId="0" borderId="4" xfId="0" applyFont="1" applyBorder="1" applyAlignment="1">
      <alignment vertical="center" wrapText="1"/>
    </xf>
    <xf numFmtId="0" fontId="20" fillId="0" borderId="1" xfId="0" applyFont="1" applyBorder="1" applyAlignment="1">
      <alignment vertical="justify" wrapText="1"/>
    </xf>
    <xf numFmtId="0" fontId="0" fillId="0" borderId="0" xfId="0" applyAlignment="1">
      <alignment vertical="justify"/>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6" fillId="0" borderId="1" xfId="0" applyFont="1" applyBorder="1" applyAlignment="1">
      <alignment horizontal="center" vertical="center" wrapText="1"/>
    </xf>
    <xf numFmtId="0" fontId="28" fillId="0" borderId="7"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7" fillId="0" borderId="15" xfId="0" applyFont="1" applyBorder="1" applyAlignment="1">
      <alignment vertical="top" wrapText="1"/>
    </xf>
    <xf numFmtId="0" fontId="11" fillId="0" borderId="14" xfId="0" applyFont="1" applyBorder="1" applyAlignment="1">
      <alignment horizontal="center" vertical="center" wrapText="1"/>
    </xf>
    <xf numFmtId="0" fontId="0" fillId="0" borderId="1" xfId="0" applyBorder="1" applyAlignment="1">
      <alignment horizontal="center" vertical="center"/>
    </xf>
    <xf numFmtId="0" fontId="13" fillId="3"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2" borderId="1" xfId="0" applyFont="1" applyFill="1" applyBorder="1" applyAlignment="1">
      <alignment vertical="top" wrapText="1"/>
    </xf>
    <xf numFmtId="0" fontId="9" fillId="0" borderId="1" xfId="0" applyFont="1" applyBorder="1" applyAlignment="1">
      <alignment vertical="top" wrapText="1"/>
    </xf>
    <xf numFmtId="0" fontId="13" fillId="3" borderId="1" xfId="0" applyFont="1" applyFill="1" applyBorder="1" applyAlignment="1">
      <alignment vertical="top" wrapText="1"/>
    </xf>
    <xf numFmtId="0" fontId="7" fillId="0" borderId="1" xfId="0" applyFont="1" applyBorder="1" applyAlignment="1">
      <alignment vertical="top" wrapText="1"/>
    </xf>
    <xf numFmtId="0" fontId="7" fillId="0" borderId="4" xfId="0" applyFont="1" applyBorder="1" applyAlignment="1">
      <alignment vertical="justify" wrapText="1"/>
    </xf>
    <xf numFmtId="0" fontId="9" fillId="0" borderId="1" xfId="0" applyFont="1" applyBorder="1" applyAlignment="1">
      <alignment vertical="justify" wrapText="1"/>
    </xf>
    <xf numFmtId="0" fontId="4" fillId="0" borderId="6" xfId="0" applyFont="1" applyBorder="1" applyAlignment="1">
      <alignment vertical="top" wrapText="1"/>
    </xf>
    <xf numFmtId="0" fontId="6" fillId="4" borderId="1" xfId="0" applyFont="1" applyFill="1" applyBorder="1" applyAlignment="1">
      <alignment horizontal="center" vertical="top" wrapText="1"/>
    </xf>
    <xf numFmtId="0" fontId="6" fillId="4" borderId="1" xfId="0" applyFont="1" applyFill="1" applyBorder="1" applyAlignment="1">
      <alignment horizontal="center" vertical="center" wrapText="1"/>
    </xf>
    <xf numFmtId="0" fontId="1" fillId="0" borderId="0" xfId="0" applyFont="1" applyAlignment="1">
      <alignment horizontal="left"/>
    </xf>
    <xf numFmtId="0" fontId="2" fillId="0" borderId="0" xfId="0" applyFont="1" applyAlignment="1"/>
    <xf numFmtId="0" fontId="2" fillId="0" borderId="0" xfId="0" applyFont="1" applyAlignment="1">
      <alignment horizontal="center"/>
    </xf>
    <xf numFmtId="2" fontId="7" fillId="2" borderId="16" xfId="0" applyNumberFormat="1" applyFont="1" applyFill="1" applyBorder="1" applyAlignment="1">
      <alignment horizontal="center" vertical="center" wrapText="1"/>
    </xf>
    <xf numFmtId="0" fontId="7" fillId="2" borderId="16" xfId="0" applyFont="1" applyFill="1" applyBorder="1" applyAlignment="1">
      <alignment horizontal="center" vertical="center" wrapText="1"/>
    </xf>
    <xf numFmtId="0" fontId="8" fillId="0" borderId="12" xfId="0" applyFont="1" applyBorder="1" applyAlignment="1">
      <alignment horizontal="center" vertical="center" wrapText="1"/>
    </xf>
    <xf numFmtId="2" fontId="7" fillId="2"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2" fillId="0" borderId="0" xfId="0" applyFont="1" applyBorder="1" applyAlignment="1">
      <alignment horizontal="center" vertical="center"/>
    </xf>
    <xf numFmtId="2" fontId="7" fillId="2" borderId="12"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12" xfId="0" applyFont="1" applyBorder="1" applyAlignment="1">
      <alignment horizontal="center" vertical="center" wrapText="1"/>
    </xf>
    <xf numFmtId="2" fontId="7" fillId="2" borderId="4"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justify" vertical="top" wrapText="1"/>
    </xf>
    <xf numFmtId="0" fontId="15" fillId="0" borderId="4" xfId="0" applyFont="1" applyBorder="1" applyAlignment="1">
      <alignment wrapText="1"/>
    </xf>
    <xf numFmtId="0" fontId="11" fillId="0" borderId="13" xfId="0" applyFont="1" applyBorder="1" applyAlignment="1">
      <alignment horizontal="center" vertical="center" wrapText="1"/>
    </xf>
    <xf numFmtId="2" fontId="7" fillId="2" borderId="7" xfId="0" applyNumberFormat="1" applyFont="1" applyFill="1" applyBorder="1" applyAlignment="1">
      <alignment horizontal="center" vertical="center" wrapText="1"/>
    </xf>
    <xf numFmtId="0" fontId="0" fillId="0" borderId="0" xfId="0" applyAlignment="1">
      <alignment vertical="top"/>
    </xf>
    <xf numFmtId="0" fontId="3" fillId="0" borderId="0" xfId="0" applyFont="1" applyBorder="1" applyAlignment="1">
      <alignment horizontal="center" vertical="top"/>
    </xf>
    <xf numFmtId="0" fontId="4" fillId="0" borderId="1" xfId="0" applyFont="1" applyBorder="1" applyAlignment="1">
      <alignment horizontal="left" vertical="top" wrapText="1"/>
    </xf>
    <xf numFmtId="0" fontId="2" fillId="0" borderId="6" xfId="0" applyFont="1" applyBorder="1" applyAlignment="1">
      <alignment horizontal="right"/>
    </xf>
    <xf numFmtId="0" fontId="2" fillId="0" borderId="7" xfId="0" applyFont="1" applyBorder="1" applyAlignment="1">
      <alignment horizontal="right"/>
    </xf>
    <xf numFmtId="0" fontId="2" fillId="0" borderId="8" xfId="0" applyFont="1" applyBorder="1" applyAlignment="1">
      <alignment horizontal="right"/>
    </xf>
    <xf numFmtId="0" fontId="17"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2" fontId="7" fillId="2" borderId="1" xfId="0" applyNumberFormat="1" applyFont="1" applyFill="1" applyBorder="1" applyAlignment="1">
      <alignment horizontal="center" vertical="center" wrapText="1"/>
    </xf>
    <xf numFmtId="0" fontId="7" fillId="0" borderId="1" xfId="0" applyFont="1" applyBorder="1" applyAlignment="1">
      <alignment horizontal="justify" vertical="center" wrapText="1"/>
    </xf>
    <xf numFmtId="0" fontId="11" fillId="0" borderId="2" xfId="0" applyFont="1" applyBorder="1" applyAlignment="1">
      <alignment horizontal="center" vertical="center" wrapText="1"/>
    </xf>
    <xf numFmtId="0" fontId="7" fillId="0" borderId="1" xfId="0" applyFont="1" applyBorder="1" applyAlignment="1">
      <alignment horizontal="justify" vertical="top" wrapText="1"/>
    </xf>
    <xf numFmtId="0" fontId="2" fillId="0" borderId="1" xfId="0" applyFont="1" applyBorder="1" applyAlignment="1">
      <alignment horizontal="right"/>
    </xf>
    <xf numFmtId="0" fontId="11"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7" fillId="0" borderId="8" xfId="0" applyFont="1" applyBorder="1" applyAlignment="1">
      <alignment horizontal="justify" vertical="top" wrapText="1"/>
    </xf>
    <xf numFmtId="2" fontId="7" fillId="2" borderId="2" xfId="0" applyNumberFormat="1" applyFont="1" applyFill="1" applyBorder="1" applyAlignment="1">
      <alignment horizontal="center" vertical="center" wrapText="1"/>
    </xf>
    <xf numFmtId="2" fontId="7" fillId="2" borderId="12" xfId="0" applyNumberFormat="1" applyFont="1" applyFill="1" applyBorder="1" applyAlignment="1">
      <alignment horizontal="center" vertical="center" wrapText="1"/>
    </xf>
    <xf numFmtId="2" fontId="7" fillId="2" borderId="4" xfId="0" applyNumberFormat="1" applyFont="1" applyFill="1" applyBorder="1" applyAlignment="1">
      <alignment horizontal="center" vertical="center"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9" xfId="0" applyFont="1" applyBorder="1" applyAlignment="1">
      <alignment horizontal="center" vertical="top"/>
    </xf>
    <xf numFmtId="0" fontId="7" fillId="0" borderId="1"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3" fillId="0" borderId="1" xfId="0" applyFont="1" applyBorder="1" applyAlignment="1">
      <alignment horizontal="center" vertical="top"/>
    </xf>
    <xf numFmtId="0" fontId="24" fillId="0" borderId="1" xfId="0" applyFont="1" applyBorder="1" applyAlignment="1">
      <alignment horizontal="right"/>
    </xf>
    <xf numFmtId="0" fontId="25" fillId="0" borderId="1" xfId="0" applyFont="1" applyBorder="1" applyAlignment="1">
      <alignment horizontal="center" vertical="top"/>
    </xf>
    <xf numFmtId="0" fontId="15" fillId="0" borderId="1" xfId="0" applyFont="1" applyBorder="1" applyAlignment="1">
      <alignment horizontal="left" vertical="top" wrapText="1"/>
    </xf>
    <xf numFmtId="0" fontId="30" fillId="0" borderId="1" xfId="0" applyFont="1" applyBorder="1" applyAlignment="1">
      <alignment horizontal="left" vertical="top" wrapText="1"/>
    </xf>
    <xf numFmtId="0" fontId="28" fillId="0" borderId="7" xfId="0" applyFont="1" applyBorder="1" applyAlignment="1">
      <alignment horizontal="right" vertical="center"/>
    </xf>
    <xf numFmtId="0" fontId="28" fillId="0" borderId="8" xfId="0" applyFont="1" applyBorder="1" applyAlignment="1">
      <alignment horizontal="right" vertical="center"/>
    </xf>
    <xf numFmtId="0" fontId="17" fillId="0" borderId="0" xfId="0" applyFont="1" applyBorder="1" applyAlignment="1">
      <alignment horizontal="left" vertical="center"/>
    </xf>
    <xf numFmtId="0" fontId="19" fillId="0" borderId="7" xfId="0" applyFont="1" applyBorder="1" applyAlignment="1">
      <alignment horizontal="left" vertical="top" wrapText="1"/>
    </xf>
    <xf numFmtId="0" fontId="0" fillId="0" borderId="7" xfId="0" applyBorder="1" applyAlignment="1">
      <alignment horizontal="left"/>
    </xf>
    <xf numFmtId="0" fontId="0" fillId="0" borderId="8" xfId="0" applyBorder="1" applyAlignment="1">
      <alignment horizontal="left"/>
    </xf>
    <xf numFmtId="0" fontId="19" fillId="0" borderId="7" xfId="0" applyFont="1" applyBorder="1" applyAlignment="1">
      <alignment horizontal="center" vertical="top" wrapText="1"/>
    </xf>
    <xf numFmtId="0" fontId="19" fillId="0" borderId="8" xfId="0" applyFont="1" applyBorder="1" applyAlignment="1">
      <alignment horizontal="center" vertical="top" wrapText="1"/>
    </xf>
    <xf numFmtId="0" fontId="31" fillId="0" borderId="11" xfId="0" applyFont="1" applyBorder="1" applyAlignment="1">
      <alignment horizontal="center" vertical="top"/>
    </xf>
    <xf numFmtId="0" fontId="31" fillId="0" borderId="9" xfId="0" applyFont="1" applyBorder="1" applyAlignment="1">
      <alignment horizontal="center" vertical="top"/>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7" fillId="0" borderId="15"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2" fontId="13" fillId="3" borderId="15" xfId="0" applyNumberFormat="1" applyFont="1" applyFill="1" applyBorder="1" applyAlignment="1">
      <alignment horizontal="center" vertical="center" wrapText="1"/>
    </xf>
    <xf numFmtId="2" fontId="13" fillId="3" borderId="13" xfId="0" applyNumberFormat="1" applyFont="1" applyFill="1" applyBorder="1" applyAlignment="1">
      <alignment horizontal="center" vertic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3" fillId="3" borderId="1" xfId="0" applyFont="1" applyFill="1" applyBorder="1" applyAlignment="1">
      <alignment horizontal="center" vertical="center" wrapText="1"/>
    </xf>
    <xf numFmtId="0" fontId="2" fillId="0" borderId="0" xfId="0" applyFont="1" applyAlignment="1">
      <alignment horizontal="center"/>
    </xf>
    <xf numFmtId="0" fontId="25" fillId="0" borderId="6" xfId="0" applyFont="1" applyBorder="1" applyAlignment="1">
      <alignment horizontal="center" vertical="top"/>
    </xf>
    <xf numFmtId="0" fontId="25" fillId="0" borderId="7" xfId="0" applyFont="1" applyBorder="1" applyAlignment="1">
      <alignment horizontal="center" vertical="top"/>
    </xf>
    <xf numFmtId="0" fontId="25" fillId="0" borderId="8"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27" fillId="0" borderId="1" xfId="0" applyFont="1" applyBorder="1" applyAlignment="1">
      <alignment horizontal="center" vertical="center"/>
    </xf>
    <xf numFmtId="0" fontId="28" fillId="0" borderId="1" xfId="0" applyFont="1" applyBorder="1" applyAlignment="1">
      <alignment horizontal="right" vertical="center"/>
    </xf>
    <xf numFmtId="0" fontId="28"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H17"/>
  <sheetViews>
    <sheetView topLeftCell="A10" workbookViewId="0">
      <selection activeCell="F14" sqref="F14"/>
    </sheetView>
  </sheetViews>
  <sheetFormatPr defaultRowHeight="15"/>
  <cols>
    <col min="1" max="1" width="6.7109375" style="33" customWidth="1"/>
    <col min="2" max="2" width="42" style="94" customWidth="1"/>
    <col min="3" max="3" width="10.28515625" style="72" customWidth="1"/>
    <col min="4" max="4" width="9.42578125" style="72" customWidth="1"/>
    <col min="5" max="5" width="11.5703125" style="72" customWidth="1"/>
    <col min="6" max="6" width="12.140625" style="72"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36" customHeight="1">
      <c r="A3" s="135" t="s">
        <v>285</v>
      </c>
      <c r="B3" s="135"/>
      <c r="C3" s="135"/>
      <c r="D3" s="135"/>
      <c r="E3" s="135"/>
      <c r="F3" s="135"/>
      <c r="G3" s="2"/>
      <c r="H3" s="2"/>
    </row>
    <row r="4" spans="1:8" s="4" customFormat="1">
      <c r="A4" s="3" t="s">
        <v>3</v>
      </c>
      <c r="B4" s="84" t="s">
        <v>4</v>
      </c>
      <c r="C4" s="46" t="s">
        <v>5</v>
      </c>
      <c r="D4" s="46" t="s">
        <v>6</v>
      </c>
      <c r="E4" s="46" t="s">
        <v>7</v>
      </c>
      <c r="F4" s="46" t="s">
        <v>8</v>
      </c>
    </row>
    <row r="5" spans="1:8" ht="103.5" customHeight="1">
      <c r="A5" s="9" t="s">
        <v>44</v>
      </c>
      <c r="B5" s="107" t="s">
        <v>168</v>
      </c>
      <c r="C5" s="7">
        <v>48.14</v>
      </c>
      <c r="D5" s="11" t="s">
        <v>13</v>
      </c>
      <c r="E5" s="11">
        <v>112.53</v>
      </c>
      <c r="F5" s="7">
        <f>C5*E5</f>
        <v>5417.1941999999999</v>
      </c>
    </row>
    <row r="6" spans="1:8" ht="90.75" customHeight="1">
      <c r="A6" s="15" t="s">
        <v>46</v>
      </c>
      <c r="B6" s="109" t="s">
        <v>15</v>
      </c>
      <c r="C6" s="17">
        <v>16.989999999999998</v>
      </c>
      <c r="D6" s="17" t="s">
        <v>16</v>
      </c>
      <c r="E6" s="17">
        <v>228.47</v>
      </c>
      <c r="F6" s="7">
        <f t="shared" ref="F6:F14" si="0">C6*E6</f>
        <v>3881.7052999999996</v>
      </c>
    </row>
    <row r="7" spans="1:8" ht="68.25" customHeight="1">
      <c r="A7" s="15" t="s">
        <v>286</v>
      </c>
      <c r="B7" s="108" t="s">
        <v>89</v>
      </c>
      <c r="C7" s="89">
        <v>28.54</v>
      </c>
      <c r="D7" s="89" t="s">
        <v>169</v>
      </c>
      <c r="E7" s="89">
        <v>1191.77</v>
      </c>
      <c r="F7" s="7">
        <f t="shared" si="0"/>
        <v>34013.1158</v>
      </c>
    </row>
    <row r="8" spans="1:8" ht="107.25" customHeight="1">
      <c r="A8" s="15" t="s">
        <v>287</v>
      </c>
      <c r="B8" s="109" t="s">
        <v>67</v>
      </c>
      <c r="C8" s="21">
        <v>28.32</v>
      </c>
      <c r="D8" s="17" t="s">
        <v>16</v>
      </c>
      <c r="E8" s="17">
        <v>6543.32</v>
      </c>
      <c r="F8" s="7">
        <f t="shared" si="0"/>
        <v>185306.8224</v>
      </c>
    </row>
    <row r="9" spans="1:8" s="28" customFormat="1" ht="15" customHeight="1">
      <c r="A9" s="90">
        <v>5</v>
      </c>
      <c r="B9" s="110" t="s">
        <v>30</v>
      </c>
      <c r="C9" s="92"/>
      <c r="D9" s="92"/>
      <c r="E9" s="92"/>
      <c r="F9" s="7">
        <f t="shared" si="0"/>
        <v>0</v>
      </c>
    </row>
    <row r="10" spans="1:8" s="28" customFormat="1" ht="15" customHeight="1">
      <c r="A10" s="9" t="s">
        <v>31</v>
      </c>
      <c r="B10" s="111" t="s">
        <v>54</v>
      </c>
      <c r="C10" s="7">
        <v>12.18</v>
      </c>
      <c r="D10" s="11" t="s">
        <v>13</v>
      </c>
      <c r="E10" s="7">
        <v>788.13</v>
      </c>
      <c r="F10" s="7">
        <f t="shared" si="0"/>
        <v>9599.4233999999997</v>
      </c>
    </row>
    <row r="11" spans="1:8" ht="15.75" customHeight="1">
      <c r="A11" s="9" t="s">
        <v>33</v>
      </c>
      <c r="B11" s="111" t="s">
        <v>34</v>
      </c>
      <c r="C11" s="7">
        <v>16.989999999999998</v>
      </c>
      <c r="D11" s="11" t="s">
        <v>13</v>
      </c>
      <c r="E11" s="11">
        <v>364.32</v>
      </c>
      <c r="F11" s="7">
        <f t="shared" si="0"/>
        <v>6189.7967999999992</v>
      </c>
    </row>
    <row r="12" spans="1:8" ht="15.75">
      <c r="A12" s="9" t="s">
        <v>35</v>
      </c>
      <c r="B12" s="111" t="s">
        <v>38</v>
      </c>
      <c r="C12" s="7">
        <v>24.35</v>
      </c>
      <c r="D12" s="11" t="s">
        <v>13</v>
      </c>
      <c r="E12" s="11">
        <v>482.26</v>
      </c>
      <c r="F12" s="7">
        <f t="shared" si="0"/>
        <v>11743.031000000001</v>
      </c>
    </row>
    <row r="13" spans="1:8" ht="15.75">
      <c r="A13" s="9" t="s">
        <v>174</v>
      </c>
      <c r="B13" s="111" t="s">
        <v>175</v>
      </c>
      <c r="C13" s="7">
        <v>28.54</v>
      </c>
      <c r="D13" s="11" t="s">
        <v>13</v>
      </c>
      <c r="E13" s="11">
        <v>756.83</v>
      </c>
      <c r="F13" s="7">
        <f t="shared" si="0"/>
        <v>21599.928200000002</v>
      </c>
    </row>
    <row r="14" spans="1:8" ht="15.75">
      <c r="A14" s="9" t="s">
        <v>39</v>
      </c>
      <c r="B14" s="111" t="s">
        <v>40</v>
      </c>
      <c r="C14" s="7">
        <v>269.58</v>
      </c>
      <c r="D14" s="11" t="s">
        <v>13</v>
      </c>
      <c r="E14" s="11">
        <v>167.71</v>
      </c>
      <c r="F14" s="7">
        <f t="shared" si="0"/>
        <v>45211.2618</v>
      </c>
    </row>
    <row r="15" spans="1:8">
      <c r="A15" s="29"/>
      <c r="B15" s="136" t="s">
        <v>41</v>
      </c>
      <c r="C15" s="137"/>
      <c r="D15" s="137"/>
      <c r="E15" s="138"/>
      <c r="F15" s="7">
        <f>SUM(F5:F14)</f>
        <v>322962.27889999998</v>
      </c>
    </row>
    <row r="16" spans="1:8">
      <c r="A16" s="30"/>
      <c r="B16" s="31"/>
      <c r="C16" s="31"/>
      <c r="D16" s="31"/>
      <c r="E16" s="31"/>
      <c r="F16" s="32"/>
    </row>
    <row r="17" spans="2:6" ht="50.25" customHeight="1">
      <c r="B17" s="139" t="s">
        <v>42</v>
      </c>
      <c r="C17" s="139"/>
      <c r="D17" s="139"/>
      <c r="E17" s="139"/>
      <c r="F17" s="139"/>
    </row>
  </sheetData>
  <mergeCells count="5">
    <mergeCell ref="A1:F1"/>
    <mergeCell ref="A2:F2"/>
    <mergeCell ref="A3:F3"/>
    <mergeCell ref="B15:E15"/>
    <mergeCell ref="B17:F17"/>
  </mergeCells>
  <pageMargins left="0.18" right="0.15"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tabColor rgb="FFFF0000"/>
  </sheetPr>
  <dimension ref="A1:M23"/>
  <sheetViews>
    <sheetView topLeftCell="A19" workbookViewId="0">
      <selection activeCell="B8" sqref="B8"/>
    </sheetView>
  </sheetViews>
  <sheetFormatPr defaultRowHeight="15"/>
  <cols>
    <col min="1" max="1" width="6.7109375" style="33" customWidth="1"/>
    <col min="2" max="2" width="42" customWidth="1"/>
    <col min="3" max="3" width="10.28515625" customWidth="1"/>
    <col min="4" max="4" width="9.42578125" customWidth="1"/>
    <col min="5" max="5" width="11.5703125" customWidth="1"/>
    <col min="6" max="6" width="12.140625" customWidth="1"/>
  </cols>
  <sheetData>
    <row r="1" spans="1:13" ht="18.75">
      <c r="A1" s="134" t="s">
        <v>0</v>
      </c>
      <c r="B1" s="134"/>
      <c r="C1" s="134"/>
      <c r="D1" s="134"/>
      <c r="E1" s="134"/>
      <c r="F1" s="134"/>
      <c r="G1" s="1"/>
      <c r="H1" s="1"/>
    </row>
    <row r="2" spans="1:13" ht="18.75">
      <c r="A2" s="134" t="s">
        <v>1</v>
      </c>
      <c r="B2" s="134"/>
      <c r="C2" s="134"/>
      <c r="D2" s="134"/>
      <c r="E2" s="134"/>
      <c r="F2" s="134"/>
      <c r="G2" s="1"/>
      <c r="H2" s="1"/>
    </row>
    <row r="3" spans="1:13" ht="34.5" customHeight="1">
      <c r="A3" s="112"/>
      <c r="B3" s="169" t="s">
        <v>268</v>
      </c>
      <c r="C3" s="170"/>
      <c r="D3" s="170"/>
      <c r="E3" s="170"/>
      <c r="F3" s="171"/>
      <c r="G3" s="2"/>
      <c r="H3" s="2"/>
    </row>
    <row r="4" spans="1:13" s="4" customFormat="1">
      <c r="A4" s="3" t="s">
        <v>3</v>
      </c>
      <c r="B4" s="3" t="s">
        <v>4</v>
      </c>
      <c r="C4" s="3" t="s">
        <v>5</v>
      </c>
      <c r="D4" s="3" t="s">
        <v>6</v>
      </c>
      <c r="E4" s="3" t="s">
        <v>7</v>
      </c>
      <c r="F4" s="3" t="s">
        <v>8</v>
      </c>
      <c r="I4" s="172"/>
      <c r="J4" s="172"/>
      <c r="K4" s="172"/>
      <c r="L4" s="172"/>
      <c r="M4" s="173"/>
    </row>
    <row r="5" spans="1:13" ht="25.5">
      <c r="A5" s="5">
        <v>1</v>
      </c>
      <c r="B5" s="6" t="s">
        <v>9</v>
      </c>
      <c r="C5" s="7">
        <v>4</v>
      </c>
      <c r="D5" s="8" t="s">
        <v>10</v>
      </c>
      <c r="E5" s="8">
        <v>243.77</v>
      </c>
      <c r="F5" s="7">
        <f>C5*E5</f>
        <v>975.08</v>
      </c>
    </row>
    <row r="6" spans="1:13" ht="84" customHeight="1" thickBot="1">
      <c r="A6" s="5" t="s">
        <v>269</v>
      </c>
      <c r="B6" s="23" t="s">
        <v>91</v>
      </c>
      <c r="C6" s="80">
        <v>5.66</v>
      </c>
      <c r="D6" s="82" t="s">
        <v>16</v>
      </c>
      <c r="E6" s="80">
        <v>642.78</v>
      </c>
      <c r="F6" s="7">
        <f t="shared" ref="F6:F20" si="0">C6*E6</f>
        <v>3638.1347999999998</v>
      </c>
    </row>
    <row r="7" spans="1:13" ht="117.75" customHeight="1">
      <c r="A7" s="9" t="s">
        <v>270</v>
      </c>
      <c r="B7" s="10" t="s">
        <v>12</v>
      </c>
      <c r="C7" s="7">
        <v>52.63</v>
      </c>
      <c r="D7" s="11" t="s">
        <v>13</v>
      </c>
      <c r="E7" s="11">
        <v>112.53</v>
      </c>
      <c r="F7" s="7">
        <f t="shared" si="0"/>
        <v>5922.4539000000004</v>
      </c>
    </row>
    <row r="8" spans="1:13" ht="73.5" customHeight="1">
      <c r="A8" s="12" t="s">
        <v>271</v>
      </c>
      <c r="B8" s="13" t="s">
        <v>15</v>
      </c>
      <c r="C8" s="13">
        <v>5.0199999999999996</v>
      </c>
      <c r="D8" s="13" t="s">
        <v>16</v>
      </c>
      <c r="E8" s="13">
        <v>228.47</v>
      </c>
      <c r="F8" s="7">
        <f t="shared" si="0"/>
        <v>1146.9194</v>
      </c>
    </row>
    <row r="9" spans="1:13" ht="63" customHeight="1">
      <c r="A9" s="12" t="s">
        <v>272</v>
      </c>
      <c r="B9" s="14" t="s">
        <v>18</v>
      </c>
      <c r="C9" s="13">
        <v>8.3699999999999992</v>
      </c>
      <c r="D9" s="13" t="s">
        <v>16</v>
      </c>
      <c r="E9" s="13">
        <v>1191.77</v>
      </c>
      <c r="F9" s="7">
        <f t="shared" si="0"/>
        <v>9975.1148999999987</v>
      </c>
    </row>
    <row r="10" spans="1:13" ht="92.25" customHeight="1">
      <c r="A10" s="15" t="s">
        <v>273</v>
      </c>
      <c r="B10" s="16" t="s">
        <v>20</v>
      </c>
      <c r="C10" s="17">
        <v>7.23</v>
      </c>
      <c r="D10" s="17" t="s">
        <v>16</v>
      </c>
      <c r="E10" s="17">
        <v>5913.66</v>
      </c>
      <c r="F10" s="7">
        <f t="shared" si="0"/>
        <v>42755.7618</v>
      </c>
    </row>
    <row r="11" spans="1:13" ht="92.25" customHeight="1">
      <c r="A11" s="12" t="s">
        <v>172</v>
      </c>
      <c r="B11" s="18" t="s">
        <v>22</v>
      </c>
      <c r="C11" s="19">
        <v>18.8</v>
      </c>
      <c r="D11" s="20" t="s">
        <v>16</v>
      </c>
      <c r="E11" s="20">
        <v>2788.17</v>
      </c>
      <c r="F11" s="7">
        <f t="shared" si="0"/>
        <v>52417.596000000005</v>
      </c>
    </row>
    <row r="12" spans="1:13" ht="67.5" customHeight="1">
      <c r="A12" s="15" t="s">
        <v>274</v>
      </c>
      <c r="B12" s="16" t="s">
        <v>24</v>
      </c>
      <c r="C12" s="21">
        <v>118.72</v>
      </c>
      <c r="D12" s="17" t="s">
        <v>16</v>
      </c>
      <c r="E12" s="17">
        <v>259.29000000000002</v>
      </c>
      <c r="F12" s="7">
        <f t="shared" si="0"/>
        <v>30782.908800000001</v>
      </c>
    </row>
    <row r="13" spans="1:13" ht="96.75" customHeight="1" thickBot="1">
      <c r="A13" s="22" t="s">
        <v>275</v>
      </c>
      <c r="B13" s="23" t="s">
        <v>26</v>
      </c>
      <c r="C13" s="24">
        <v>1</v>
      </c>
      <c r="D13" s="25" t="s">
        <v>27</v>
      </c>
      <c r="E13" s="25">
        <v>53433.91</v>
      </c>
      <c r="F13" s="7">
        <f t="shared" si="0"/>
        <v>53433.91</v>
      </c>
    </row>
    <row r="14" spans="1:13" ht="102.75" customHeight="1" thickBot="1">
      <c r="A14" s="15" t="s">
        <v>276</v>
      </c>
      <c r="B14" s="23" t="s">
        <v>67</v>
      </c>
      <c r="C14" s="82">
        <v>8.58</v>
      </c>
      <c r="D14" s="82" t="s">
        <v>16</v>
      </c>
      <c r="E14" s="82">
        <v>6543.32</v>
      </c>
      <c r="F14" s="7">
        <f t="shared" si="0"/>
        <v>56141.685599999997</v>
      </c>
    </row>
    <row r="15" spans="1:13" s="28" customFormat="1" ht="15" customHeight="1">
      <c r="A15" s="26">
        <v>11</v>
      </c>
      <c r="B15" s="27" t="s">
        <v>30</v>
      </c>
      <c r="C15" s="27"/>
      <c r="D15" s="27"/>
      <c r="E15" s="27"/>
      <c r="F15" s="7">
        <f t="shared" si="0"/>
        <v>0</v>
      </c>
    </row>
    <row r="16" spans="1:13" s="28" customFormat="1" ht="15" customHeight="1">
      <c r="A16" s="9" t="s">
        <v>31</v>
      </c>
      <c r="B16" s="10" t="s">
        <v>32</v>
      </c>
      <c r="C16" s="7">
        <v>17.920000000000002</v>
      </c>
      <c r="D16" s="11" t="s">
        <v>13</v>
      </c>
      <c r="E16" s="7">
        <v>788.13</v>
      </c>
      <c r="F16" s="7">
        <f t="shared" si="0"/>
        <v>14123.289600000002</v>
      </c>
    </row>
    <row r="17" spans="1:6" s="28" customFormat="1" ht="15" customHeight="1">
      <c r="A17" s="9" t="s">
        <v>33</v>
      </c>
      <c r="B17" s="10" t="s">
        <v>34</v>
      </c>
      <c r="C17" s="7">
        <v>5.0199999999999996</v>
      </c>
      <c r="D17" s="11" t="s">
        <v>13</v>
      </c>
      <c r="E17" s="7">
        <v>364.32</v>
      </c>
      <c r="F17" s="7">
        <f t="shared" si="0"/>
        <v>1828.8863999999999</v>
      </c>
    </row>
    <row r="18" spans="1:6" ht="15" customHeight="1">
      <c r="A18" s="9" t="s">
        <v>35</v>
      </c>
      <c r="B18" s="10" t="s">
        <v>36</v>
      </c>
      <c r="C18" s="7">
        <v>27.17</v>
      </c>
      <c r="D18" s="11" t="s">
        <v>13</v>
      </c>
      <c r="E18" s="11">
        <v>756.83</v>
      </c>
      <c r="F18" s="7">
        <f t="shared" si="0"/>
        <v>20563.071100000001</v>
      </c>
    </row>
    <row r="19" spans="1:6" ht="15.75">
      <c r="A19" s="9" t="s">
        <v>37</v>
      </c>
      <c r="B19" s="10" t="s">
        <v>38</v>
      </c>
      <c r="C19" s="7">
        <v>13.87</v>
      </c>
      <c r="D19" s="11" t="s">
        <v>13</v>
      </c>
      <c r="E19" s="11">
        <v>482.26</v>
      </c>
      <c r="F19" s="7">
        <f t="shared" si="0"/>
        <v>6688.9461999999994</v>
      </c>
    </row>
    <row r="20" spans="1:6" ht="15.75">
      <c r="A20" s="9" t="s">
        <v>39</v>
      </c>
      <c r="B20" s="10" t="s">
        <v>40</v>
      </c>
      <c r="C20" s="7">
        <v>52.63</v>
      </c>
      <c r="D20" s="11" t="s">
        <v>13</v>
      </c>
      <c r="E20" s="11">
        <v>167.7</v>
      </c>
      <c r="F20" s="7">
        <f t="shared" si="0"/>
        <v>8826.0509999999995</v>
      </c>
    </row>
    <row r="21" spans="1:6">
      <c r="A21" s="29"/>
      <c r="B21" s="136" t="s">
        <v>41</v>
      </c>
      <c r="C21" s="137"/>
      <c r="D21" s="137"/>
      <c r="E21" s="138"/>
      <c r="F21" s="7">
        <f>SUM(F5:F20)</f>
        <v>309219.80950000003</v>
      </c>
    </row>
    <row r="22" spans="1:6" ht="19.5" customHeight="1">
      <c r="A22" s="30"/>
      <c r="B22" s="31"/>
      <c r="C22" s="31"/>
      <c r="D22" s="31"/>
      <c r="E22" s="31"/>
      <c r="F22" s="32"/>
    </row>
    <row r="23" spans="1:6" ht="50.25" customHeight="1">
      <c r="B23" s="139" t="s">
        <v>42</v>
      </c>
      <c r="C23" s="139"/>
      <c r="D23" s="139"/>
      <c r="E23" s="139"/>
      <c r="F23" s="139"/>
    </row>
  </sheetData>
  <mergeCells count="6">
    <mergeCell ref="B23:F23"/>
    <mergeCell ref="A1:F1"/>
    <mergeCell ref="A2:F2"/>
    <mergeCell ref="B3:F3"/>
    <mergeCell ref="I4:M4"/>
    <mergeCell ref="B21:E21"/>
  </mergeCells>
  <pageMargins left="0.34" right="0.24" top="0.55000000000000004" bottom="0.54" header="0.3" footer="0.16"/>
  <pageSetup paperSize="9" orientation="portrait" verticalDpi="0" r:id="rId1"/>
</worksheet>
</file>

<file path=xl/worksheets/sheet11.xml><?xml version="1.0" encoding="utf-8"?>
<worksheet xmlns="http://schemas.openxmlformats.org/spreadsheetml/2006/main" xmlns:r="http://schemas.openxmlformats.org/officeDocument/2006/relationships">
  <sheetPr>
    <tabColor rgb="FFFF0000"/>
  </sheetPr>
  <dimension ref="A1:M22"/>
  <sheetViews>
    <sheetView topLeftCell="A13" workbookViewId="0">
      <selection activeCell="B6" sqref="B6"/>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154" t="s">
        <v>0</v>
      </c>
      <c r="B1" s="134"/>
      <c r="C1" s="134"/>
      <c r="D1" s="134"/>
      <c r="E1" s="134"/>
      <c r="F1" s="134"/>
      <c r="G1" s="134"/>
      <c r="H1" s="134"/>
      <c r="I1" s="134"/>
      <c r="J1" s="134"/>
      <c r="K1" s="134"/>
      <c r="L1" s="1"/>
      <c r="M1" s="1"/>
    </row>
    <row r="2" spans="1:13" ht="18.75">
      <c r="A2" s="155" t="s">
        <v>1</v>
      </c>
      <c r="B2" s="156"/>
      <c r="C2" s="156"/>
      <c r="D2" s="156"/>
      <c r="E2" s="156"/>
      <c r="F2" s="156"/>
      <c r="G2" s="156"/>
      <c r="H2" s="156"/>
      <c r="I2" s="156"/>
      <c r="J2" s="156"/>
      <c r="K2" s="156"/>
      <c r="L2" s="1"/>
      <c r="M2" s="1"/>
    </row>
    <row r="3" spans="1:13" ht="36" customHeight="1">
      <c r="A3" s="135" t="s">
        <v>282</v>
      </c>
      <c r="B3" s="135"/>
      <c r="C3" s="135"/>
      <c r="D3" s="135"/>
      <c r="E3" s="135"/>
      <c r="F3" s="135"/>
      <c r="G3" s="135"/>
      <c r="H3" s="135"/>
      <c r="I3" s="135"/>
      <c r="J3" s="135"/>
      <c r="K3" s="135"/>
      <c r="L3" s="2"/>
      <c r="M3" s="2"/>
    </row>
    <row r="4" spans="1:13">
      <c r="A4" s="35" t="s">
        <v>3</v>
      </c>
      <c r="B4" s="35" t="s">
        <v>4</v>
      </c>
      <c r="C4" s="35">
        <v>1</v>
      </c>
      <c r="D4" s="35">
        <v>2</v>
      </c>
      <c r="E4" s="35">
        <v>3</v>
      </c>
      <c r="F4" s="35">
        <v>1</v>
      </c>
      <c r="G4" s="35">
        <v>2</v>
      </c>
      <c r="H4" s="35" t="s">
        <v>5</v>
      </c>
      <c r="I4" s="35" t="s">
        <v>6</v>
      </c>
      <c r="J4" s="35" t="s">
        <v>7</v>
      </c>
      <c r="K4" s="35" t="s">
        <v>8</v>
      </c>
    </row>
    <row r="5" spans="1:13" ht="114.75">
      <c r="A5" s="9" t="s">
        <v>11</v>
      </c>
      <c r="B5" s="10" t="s">
        <v>45</v>
      </c>
      <c r="C5" s="11">
        <v>2.21</v>
      </c>
      <c r="D5" s="11">
        <v>3.11</v>
      </c>
      <c r="E5" s="11">
        <v>2.04</v>
      </c>
      <c r="F5" s="11">
        <v>37.39</v>
      </c>
      <c r="G5" s="11">
        <v>61.06</v>
      </c>
      <c r="H5" s="7">
        <v>63.71</v>
      </c>
      <c r="I5" s="11" t="s">
        <v>13</v>
      </c>
      <c r="J5" s="11">
        <v>112.53</v>
      </c>
      <c r="K5" s="7">
        <f t="shared" ref="K5:K18" si="0">J5*H5</f>
        <v>7169.2862999999998</v>
      </c>
    </row>
    <row r="6" spans="1:13" ht="89.25">
      <c r="A6" s="9" t="s">
        <v>63</v>
      </c>
      <c r="B6" s="36" t="s">
        <v>15</v>
      </c>
      <c r="C6" s="11">
        <v>0.43</v>
      </c>
      <c r="D6" s="11">
        <v>0.5</v>
      </c>
      <c r="E6" s="11">
        <v>0.19</v>
      </c>
      <c r="F6" s="11">
        <v>18.7</v>
      </c>
      <c r="G6" s="11">
        <v>4.96</v>
      </c>
      <c r="H6" s="7">
        <v>5.31</v>
      </c>
      <c r="I6" s="11" t="s">
        <v>13</v>
      </c>
      <c r="J6" s="11">
        <v>228.47</v>
      </c>
      <c r="K6" s="7">
        <f t="shared" si="0"/>
        <v>1213.1757</v>
      </c>
    </row>
    <row r="7" spans="1:13" ht="63.75">
      <c r="A7" s="9" t="s">
        <v>64</v>
      </c>
      <c r="B7" s="10" t="s">
        <v>18</v>
      </c>
      <c r="C7" s="11"/>
      <c r="D7" s="11"/>
      <c r="E7" s="11"/>
      <c r="F7" s="11">
        <v>31.41</v>
      </c>
      <c r="G7" s="11">
        <v>8.33</v>
      </c>
      <c r="H7" s="7">
        <v>8.92</v>
      </c>
      <c r="I7" s="11" t="s">
        <v>65</v>
      </c>
      <c r="J7" s="11">
        <v>1191.77</v>
      </c>
      <c r="K7" s="7">
        <f t="shared" si="0"/>
        <v>10630.588400000001</v>
      </c>
    </row>
    <row r="8" spans="1:13" ht="102">
      <c r="A8" s="9" t="s">
        <v>66</v>
      </c>
      <c r="B8" s="10" t="s">
        <v>67</v>
      </c>
      <c r="C8" s="11">
        <f>0.85+0.17</f>
        <v>1.02</v>
      </c>
      <c r="D8" s="11">
        <f>0.99+0.2</f>
        <v>1.19</v>
      </c>
      <c r="E8" s="11">
        <v>0.47</v>
      </c>
      <c r="F8" s="11"/>
      <c r="G8" s="11">
        <v>6.6</v>
      </c>
      <c r="H8" s="7">
        <v>7.72</v>
      </c>
      <c r="I8" s="11" t="s">
        <v>13</v>
      </c>
      <c r="J8" s="11">
        <v>5913.66</v>
      </c>
      <c r="K8" s="7">
        <f t="shared" si="0"/>
        <v>45653.455199999997</v>
      </c>
    </row>
    <row r="9" spans="1:13" ht="89.25">
      <c r="A9" s="9" t="s">
        <v>68</v>
      </c>
      <c r="B9" s="10" t="s">
        <v>69</v>
      </c>
      <c r="C9" s="11"/>
      <c r="D9" s="11"/>
      <c r="E9" s="11"/>
      <c r="F9" s="7"/>
      <c r="G9" s="11">
        <v>16.989999999999998</v>
      </c>
      <c r="H9" s="42">
        <v>21.24</v>
      </c>
      <c r="I9" s="11" t="s">
        <v>13</v>
      </c>
      <c r="J9" s="11">
        <v>2788.17</v>
      </c>
      <c r="K9" s="7">
        <f t="shared" si="0"/>
        <v>59220.730799999998</v>
      </c>
    </row>
    <row r="10" spans="1:13" ht="63.75">
      <c r="A10" s="15" t="s">
        <v>70</v>
      </c>
      <c r="B10" s="10" t="s">
        <v>24</v>
      </c>
      <c r="C10" s="11"/>
      <c r="D10" s="11"/>
      <c r="E10" s="11"/>
      <c r="F10" s="7"/>
      <c r="G10" s="11">
        <v>145.5</v>
      </c>
      <c r="H10" s="7">
        <v>147.02000000000001</v>
      </c>
      <c r="I10" s="11" t="s">
        <v>65</v>
      </c>
      <c r="J10" s="11">
        <v>214.12</v>
      </c>
      <c r="K10" s="7">
        <f t="shared" si="0"/>
        <v>31479.922400000003</v>
      </c>
    </row>
    <row r="11" spans="1:13" ht="89.25">
      <c r="A11" s="15" t="s">
        <v>71</v>
      </c>
      <c r="B11" s="10" t="s">
        <v>29</v>
      </c>
      <c r="C11" s="11"/>
      <c r="D11" s="11"/>
      <c r="E11" s="11"/>
      <c r="F11" s="7"/>
      <c r="G11" s="11">
        <v>11.33</v>
      </c>
      <c r="H11" s="42">
        <v>1.7</v>
      </c>
      <c r="I11" s="11" t="s">
        <v>13</v>
      </c>
      <c r="J11" s="11">
        <v>6219.21</v>
      </c>
      <c r="K11" s="7">
        <f t="shared" si="0"/>
        <v>10572.656999999999</v>
      </c>
    </row>
    <row r="12" spans="1:13" ht="89.25">
      <c r="A12" s="15" t="s">
        <v>72</v>
      </c>
      <c r="B12" s="10" t="s">
        <v>26</v>
      </c>
      <c r="C12" s="11"/>
      <c r="D12" s="11"/>
      <c r="E12" s="11"/>
      <c r="F12" s="7"/>
      <c r="G12" s="11">
        <v>1.4</v>
      </c>
      <c r="H12" s="42">
        <v>0.19</v>
      </c>
      <c r="I12" s="43" t="s">
        <v>27</v>
      </c>
      <c r="J12" s="11">
        <v>53433.91</v>
      </c>
      <c r="K12" s="7">
        <f t="shared" si="0"/>
        <v>10152.4429</v>
      </c>
    </row>
    <row r="13" spans="1:13" ht="18.75">
      <c r="A13" s="9">
        <v>10</v>
      </c>
      <c r="B13" s="37" t="s">
        <v>50</v>
      </c>
      <c r="C13" s="44"/>
      <c r="D13" s="44"/>
      <c r="E13" s="44"/>
      <c r="F13" s="44"/>
      <c r="G13" s="44"/>
      <c r="H13" s="7"/>
      <c r="I13" s="11"/>
      <c r="J13" s="11"/>
      <c r="K13" s="7"/>
    </row>
    <row r="14" spans="1:13" ht="15.75" customHeight="1">
      <c r="A14" s="9" t="s">
        <v>51</v>
      </c>
      <c r="B14" s="10" t="s">
        <v>52</v>
      </c>
      <c r="C14" s="11">
        <v>0.43</v>
      </c>
      <c r="D14" s="11">
        <v>0.5</v>
      </c>
      <c r="E14" s="11">
        <v>0.19</v>
      </c>
      <c r="F14" s="11">
        <v>18.7</v>
      </c>
      <c r="G14" s="11">
        <v>4.96</v>
      </c>
      <c r="H14" s="7">
        <v>5.31</v>
      </c>
      <c r="I14" s="11" t="s">
        <v>13</v>
      </c>
      <c r="J14" s="11">
        <v>364.32</v>
      </c>
      <c r="K14" s="7">
        <f t="shared" si="0"/>
        <v>1934.5391999999997</v>
      </c>
    </row>
    <row r="15" spans="1:13" ht="15.75" customHeight="1">
      <c r="A15" s="9" t="s">
        <v>53</v>
      </c>
      <c r="B15" s="10" t="s">
        <v>54</v>
      </c>
      <c r="C15" s="11">
        <v>2.73</v>
      </c>
      <c r="D15" s="11">
        <v>3.96</v>
      </c>
      <c r="E15" s="11">
        <v>1.19</v>
      </c>
      <c r="F15" s="11">
        <v>16.05</v>
      </c>
      <c r="G15" s="11">
        <v>16.84</v>
      </c>
      <c r="H15" s="42">
        <v>17.170000000000002</v>
      </c>
      <c r="I15" s="11" t="s">
        <v>13</v>
      </c>
      <c r="J15" s="11">
        <v>788.14</v>
      </c>
      <c r="K15" s="7">
        <f t="shared" si="0"/>
        <v>13532.363800000001</v>
      </c>
    </row>
    <row r="16" spans="1:13" ht="15.75">
      <c r="A16" s="9" t="s">
        <v>55</v>
      </c>
      <c r="B16" s="10" t="s">
        <v>58</v>
      </c>
      <c r="C16" s="11">
        <v>3.37</v>
      </c>
      <c r="D16" s="11">
        <v>3.93</v>
      </c>
      <c r="E16" s="11">
        <v>1.63</v>
      </c>
      <c r="F16" s="11">
        <v>32.1</v>
      </c>
      <c r="G16" s="11">
        <v>15.76</v>
      </c>
      <c r="H16" s="42">
        <v>8.4</v>
      </c>
      <c r="I16" s="11" t="s">
        <v>13</v>
      </c>
      <c r="J16" s="11">
        <v>482.26</v>
      </c>
      <c r="K16" s="7">
        <f t="shared" si="0"/>
        <v>4050.9839999999999</v>
      </c>
    </row>
    <row r="17" spans="1:11" ht="15.75">
      <c r="A17" s="9" t="s">
        <v>57</v>
      </c>
      <c r="B17" s="45" t="s">
        <v>283</v>
      </c>
      <c r="F17" s="43">
        <v>31.41</v>
      </c>
      <c r="G17" s="43">
        <v>25.3</v>
      </c>
      <c r="H17" s="7">
        <v>30.16</v>
      </c>
      <c r="I17" s="11" t="s">
        <v>13</v>
      </c>
      <c r="J17" s="43">
        <v>756.83</v>
      </c>
      <c r="K17" s="7">
        <f t="shared" si="0"/>
        <v>22825.9928</v>
      </c>
    </row>
    <row r="18" spans="1:11" ht="15.75">
      <c r="A18" s="9" t="s">
        <v>59</v>
      </c>
      <c r="B18" s="10" t="s">
        <v>60</v>
      </c>
      <c r="C18" s="11">
        <v>8.57</v>
      </c>
      <c r="D18" s="11">
        <v>3.11</v>
      </c>
      <c r="E18" s="11">
        <v>2.04</v>
      </c>
      <c r="F18" s="11">
        <v>37.39</v>
      </c>
      <c r="G18" s="11">
        <v>61.06</v>
      </c>
      <c r="H18" s="7">
        <v>63.71</v>
      </c>
      <c r="I18" s="11" t="s">
        <v>13</v>
      </c>
      <c r="J18" s="11">
        <v>167.7</v>
      </c>
      <c r="K18" s="7">
        <f t="shared" si="0"/>
        <v>10684.166999999999</v>
      </c>
    </row>
    <row r="19" spans="1:11">
      <c r="A19" s="38"/>
      <c r="B19" s="147" t="s">
        <v>41</v>
      </c>
      <c r="C19" s="147"/>
      <c r="D19" s="147"/>
      <c r="E19" s="147"/>
      <c r="F19" s="147"/>
      <c r="G19" s="147"/>
      <c r="H19" s="147"/>
      <c r="I19" s="147"/>
      <c r="J19" s="147"/>
      <c r="K19" s="39">
        <f>SUM(K5:K18)</f>
        <v>229120.30549999999</v>
      </c>
    </row>
    <row r="22" spans="1:11" ht="50.25" customHeight="1">
      <c r="B22" s="139" t="s">
        <v>61</v>
      </c>
      <c r="C22" s="139"/>
      <c r="D22" s="139"/>
      <c r="E22" s="139"/>
      <c r="F22" s="139"/>
      <c r="G22" s="139"/>
      <c r="H22" s="139"/>
      <c r="I22" s="139"/>
      <c r="J22" s="139"/>
      <c r="K22" s="139"/>
    </row>
  </sheetData>
  <mergeCells count="5">
    <mergeCell ref="A1:K1"/>
    <mergeCell ref="A2:K2"/>
    <mergeCell ref="A3:K3"/>
    <mergeCell ref="B19:J19"/>
    <mergeCell ref="B22:K22"/>
  </mergeCells>
  <pageMargins left="0.3" right="0.18" top="0.56999999999999995" bottom="0.35" header="0.3" footer="0.18"/>
  <pageSetup paperSize="9" orientation="portrait" verticalDpi="0" r:id="rId1"/>
</worksheet>
</file>

<file path=xl/worksheets/sheet12.xml><?xml version="1.0" encoding="utf-8"?>
<worksheet xmlns="http://schemas.openxmlformats.org/spreadsheetml/2006/main" xmlns:r="http://schemas.openxmlformats.org/officeDocument/2006/relationships">
  <sheetPr>
    <tabColor rgb="FFFF0000"/>
  </sheetPr>
  <dimension ref="A1:M23"/>
  <sheetViews>
    <sheetView topLeftCell="A13" workbookViewId="0">
      <selection activeCell="K20" sqref="K20"/>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154" t="s">
        <v>0</v>
      </c>
      <c r="B1" s="134"/>
      <c r="C1" s="134"/>
      <c r="D1" s="134"/>
      <c r="E1" s="134"/>
      <c r="F1" s="134"/>
      <c r="G1" s="134"/>
      <c r="H1" s="134"/>
      <c r="I1" s="134"/>
      <c r="J1" s="134"/>
      <c r="K1" s="134"/>
      <c r="L1" s="1"/>
      <c r="M1" s="1"/>
    </row>
    <row r="2" spans="1:13" ht="18.75">
      <c r="A2" s="155" t="s">
        <v>1</v>
      </c>
      <c r="B2" s="156"/>
      <c r="C2" s="156"/>
      <c r="D2" s="156"/>
      <c r="E2" s="156"/>
      <c r="F2" s="156"/>
      <c r="G2" s="156"/>
      <c r="H2" s="156"/>
      <c r="I2" s="156"/>
      <c r="J2" s="156"/>
      <c r="K2" s="156"/>
      <c r="L2" s="1"/>
      <c r="M2" s="1"/>
    </row>
    <row r="3" spans="1:13" ht="38.25" customHeight="1">
      <c r="A3" s="135" t="s">
        <v>77</v>
      </c>
      <c r="B3" s="135"/>
      <c r="C3" s="135"/>
      <c r="D3" s="135"/>
      <c r="E3" s="135"/>
      <c r="F3" s="135"/>
      <c r="G3" s="135"/>
      <c r="H3" s="135"/>
      <c r="I3" s="135"/>
      <c r="J3" s="135"/>
      <c r="K3" s="135"/>
      <c r="L3" s="2"/>
      <c r="M3" s="2"/>
    </row>
    <row r="4" spans="1:13">
      <c r="A4" s="35" t="s">
        <v>3</v>
      </c>
      <c r="B4" s="35" t="s">
        <v>4</v>
      </c>
      <c r="C4" s="35">
        <v>1</v>
      </c>
      <c r="D4" s="35">
        <v>2</v>
      </c>
      <c r="E4" s="35">
        <v>3</v>
      </c>
      <c r="F4" s="35">
        <v>1</v>
      </c>
      <c r="G4" s="35">
        <v>2</v>
      </c>
      <c r="H4" s="35" t="s">
        <v>5</v>
      </c>
      <c r="I4" s="35" t="s">
        <v>6</v>
      </c>
      <c r="J4" s="35" t="s">
        <v>7</v>
      </c>
      <c r="K4" s="35" t="s">
        <v>8</v>
      </c>
    </row>
    <row r="5" spans="1:13" ht="114.75">
      <c r="A5" s="9" t="s">
        <v>44</v>
      </c>
      <c r="B5" s="10" t="s">
        <v>45</v>
      </c>
      <c r="C5" s="11">
        <v>2.21</v>
      </c>
      <c r="D5" s="11">
        <v>3.11</v>
      </c>
      <c r="E5" s="11">
        <v>2.04</v>
      </c>
      <c r="F5" s="11">
        <v>37.39</v>
      </c>
      <c r="G5" s="11">
        <v>61.06</v>
      </c>
      <c r="H5" s="7">
        <v>132.74</v>
      </c>
      <c r="I5" s="11" t="s">
        <v>13</v>
      </c>
      <c r="J5" s="11">
        <v>112.53</v>
      </c>
      <c r="K5" s="7">
        <f t="shared" ref="K5:K19" si="0">J5*H5</f>
        <v>14937.2322</v>
      </c>
    </row>
    <row r="6" spans="1:13" ht="89.25">
      <c r="A6" s="9" t="s">
        <v>46</v>
      </c>
      <c r="B6" s="36" t="s">
        <v>15</v>
      </c>
      <c r="C6" s="11">
        <v>0.43</v>
      </c>
      <c r="D6" s="11">
        <v>0.5</v>
      </c>
      <c r="E6" s="11">
        <v>0.19</v>
      </c>
      <c r="F6" s="11">
        <v>18.7</v>
      </c>
      <c r="G6" s="11">
        <v>4.96</v>
      </c>
      <c r="H6" s="7">
        <v>13.27</v>
      </c>
      <c r="I6" s="11" t="s">
        <v>13</v>
      </c>
      <c r="J6" s="11">
        <v>228.47</v>
      </c>
      <c r="K6" s="7">
        <f t="shared" si="0"/>
        <v>3031.7968999999998</v>
      </c>
    </row>
    <row r="7" spans="1:13" ht="63.75">
      <c r="A7" s="9" t="s">
        <v>47</v>
      </c>
      <c r="B7" s="10" t="s">
        <v>18</v>
      </c>
      <c r="C7" s="11"/>
      <c r="D7" s="11"/>
      <c r="E7" s="11"/>
      <c r="F7" s="11">
        <v>31.41</v>
      </c>
      <c r="G7" s="11">
        <v>8.33</v>
      </c>
      <c r="H7" s="7">
        <v>22.12</v>
      </c>
      <c r="I7" s="11" t="s">
        <v>65</v>
      </c>
      <c r="J7" s="11">
        <v>1191.77</v>
      </c>
      <c r="K7" s="7">
        <f t="shared" si="0"/>
        <v>26361.952400000002</v>
      </c>
    </row>
    <row r="8" spans="1:13" ht="102">
      <c r="A8" s="9" t="s">
        <v>78</v>
      </c>
      <c r="B8" s="10" t="s">
        <v>20</v>
      </c>
      <c r="C8" s="11">
        <f>0.85+0.17</f>
        <v>1.02</v>
      </c>
      <c r="D8" s="11">
        <f>0.99+0.2</f>
        <v>1.19</v>
      </c>
      <c r="E8" s="11">
        <v>0.47</v>
      </c>
      <c r="F8" s="11"/>
      <c r="G8" s="11">
        <v>6.6</v>
      </c>
      <c r="H8" s="7">
        <v>18.579999999999998</v>
      </c>
      <c r="I8" s="11" t="s">
        <v>13</v>
      </c>
      <c r="J8" s="11">
        <v>5913.66</v>
      </c>
      <c r="K8" s="7">
        <f t="shared" si="0"/>
        <v>109875.80279999999</v>
      </c>
    </row>
    <row r="9" spans="1:13" ht="102">
      <c r="A9" s="9" t="s">
        <v>79</v>
      </c>
      <c r="B9" s="10" t="s">
        <v>67</v>
      </c>
      <c r="C9" s="11">
        <f>0.85+0.17</f>
        <v>1.02</v>
      </c>
      <c r="D9" s="11">
        <f>0.99+0.2</f>
        <v>1.19</v>
      </c>
      <c r="E9" s="11">
        <v>0.47</v>
      </c>
      <c r="F9" s="11">
        <v>37.4</v>
      </c>
      <c r="G9" s="11"/>
      <c r="H9" s="7"/>
      <c r="I9" s="11" t="s">
        <v>13</v>
      </c>
      <c r="J9" s="11">
        <v>6543.32</v>
      </c>
      <c r="K9" s="7">
        <f t="shared" si="0"/>
        <v>0</v>
      </c>
    </row>
    <row r="10" spans="1:13" ht="89.25">
      <c r="A10" s="9" t="s">
        <v>68</v>
      </c>
      <c r="B10" s="10" t="s">
        <v>69</v>
      </c>
      <c r="C10" s="11"/>
      <c r="D10" s="11"/>
      <c r="E10" s="11"/>
      <c r="F10" s="7"/>
      <c r="G10" s="11">
        <v>16.989999999999998</v>
      </c>
      <c r="H10" s="7">
        <v>42.37</v>
      </c>
      <c r="I10" s="11" t="s">
        <v>13</v>
      </c>
      <c r="J10" s="11">
        <v>2788.17</v>
      </c>
      <c r="K10" s="7">
        <f t="shared" si="0"/>
        <v>118134.7629</v>
      </c>
    </row>
    <row r="11" spans="1:13" ht="63.75">
      <c r="A11" s="15" t="s">
        <v>70</v>
      </c>
      <c r="B11" s="10" t="s">
        <v>24</v>
      </c>
      <c r="C11" s="11"/>
      <c r="D11" s="11"/>
      <c r="E11" s="11"/>
      <c r="F11" s="7"/>
      <c r="G11" s="11">
        <v>145.5</v>
      </c>
      <c r="H11" s="7">
        <v>383.23</v>
      </c>
      <c r="I11" s="11" t="s">
        <v>65</v>
      </c>
      <c r="J11" s="11">
        <v>259.29000000000002</v>
      </c>
      <c r="K11" s="7">
        <f t="shared" si="0"/>
        <v>99367.70670000001</v>
      </c>
    </row>
    <row r="12" spans="1:13" ht="89.25">
      <c r="A12" s="15" t="s">
        <v>80</v>
      </c>
      <c r="B12" s="10" t="s">
        <v>29</v>
      </c>
      <c r="C12" s="11"/>
      <c r="D12" s="11"/>
      <c r="E12" s="11"/>
      <c r="F12" s="7"/>
      <c r="G12" s="11">
        <v>11.33</v>
      </c>
      <c r="H12" s="7">
        <v>0.93</v>
      </c>
      <c r="I12" s="11" t="s">
        <v>13</v>
      </c>
      <c r="J12" s="11">
        <v>6219.21</v>
      </c>
      <c r="K12" s="7">
        <f t="shared" si="0"/>
        <v>5783.8653000000004</v>
      </c>
    </row>
    <row r="13" spans="1:13" ht="89.25">
      <c r="A13" s="15" t="s">
        <v>81</v>
      </c>
      <c r="B13" s="10" t="s">
        <v>26</v>
      </c>
      <c r="C13" s="11"/>
      <c r="D13" s="11"/>
      <c r="E13" s="11"/>
      <c r="F13" s="7"/>
      <c r="G13" s="11">
        <v>1.4</v>
      </c>
      <c r="H13" s="7">
        <v>9.9000000000000005E-2</v>
      </c>
      <c r="I13" s="43" t="s">
        <v>27</v>
      </c>
      <c r="J13" s="11">
        <v>53433.91</v>
      </c>
      <c r="K13" s="7">
        <f t="shared" si="0"/>
        <v>5289.9570900000008</v>
      </c>
    </row>
    <row r="14" spans="1:13" ht="18.75">
      <c r="A14" s="9">
        <v>11</v>
      </c>
      <c r="B14" s="37" t="s">
        <v>50</v>
      </c>
      <c r="C14" s="44"/>
      <c r="D14" s="44"/>
      <c r="E14" s="44"/>
      <c r="F14" s="44"/>
      <c r="G14" s="44"/>
      <c r="H14" s="7"/>
      <c r="I14" s="11"/>
      <c r="J14" s="11"/>
      <c r="K14" s="7"/>
    </row>
    <row r="15" spans="1:13" ht="15.75" customHeight="1">
      <c r="A15" s="9" t="s">
        <v>51</v>
      </c>
      <c r="B15" s="10" t="s">
        <v>82</v>
      </c>
      <c r="C15" s="11">
        <v>0.43</v>
      </c>
      <c r="D15" s="11">
        <v>0.5</v>
      </c>
      <c r="E15" s="11">
        <v>0.19</v>
      </c>
      <c r="F15" s="11">
        <v>18.7</v>
      </c>
      <c r="G15" s="11">
        <v>4.96</v>
      </c>
      <c r="H15" s="7">
        <v>13.27</v>
      </c>
      <c r="I15" s="11" t="s">
        <v>13</v>
      </c>
      <c r="J15" s="11">
        <v>364.32</v>
      </c>
      <c r="K15" s="7">
        <f t="shared" si="0"/>
        <v>4834.5263999999997</v>
      </c>
    </row>
    <row r="16" spans="1:13" ht="15.75" customHeight="1">
      <c r="A16" s="9" t="s">
        <v>53</v>
      </c>
      <c r="B16" s="10" t="s">
        <v>83</v>
      </c>
      <c r="C16" s="11">
        <v>2.73</v>
      </c>
      <c r="D16" s="11">
        <v>3.96</v>
      </c>
      <c r="E16" s="11">
        <v>1.19</v>
      </c>
      <c r="F16" s="11">
        <v>16.05</v>
      </c>
      <c r="G16" s="11">
        <v>16.84</v>
      </c>
      <c r="H16" s="7">
        <v>36.92</v>
      </c>
      <c r="I16" s="11" t="s">
        <v>13</v>
      </c>
      <c r="J16" s="11">
        <v>788.13</v>
      </c>
      <c r="K16" s="7">
        <f t="shared" si="0"/>
        <v>29097.759600000001</v>
      </c>
    </row>
    <row r="17" spans="1:11" ht="15.75">
      <c r="A17" s="9" t="s">
        <v>55</v>
      </c>
      <c r="B17" s="10" t="s">
        <v>58</v>
      </c>
      <c r="C17" s="11">
        <v>3.37</v>
      </c>
      <c r="D17" s="11">
        <v>3.93</v>
      </c>
      <c r="E17" s="11">
        <v>1.63</v>
      </c>
      <c r="F17" s="11">
        <v>32.1</v>
      </c>
      <c r="G17" s="11">
        <v>15.76</v>
      </c>
      <c r="H17" s="7">
        <v>17.52</v>
      </c>
      <c r="I17" s="11" t="s">
        <v>13</v>
      </c>
      <c r="J17" s="11">
        <v>482.26</v>
      </c>
      <c r="K17" s="7">
        <f t="shared" si="0"/>
        <v>8449.1952000000001</v>
      </c>
    </row>
    <row r="18" spans="1:11" ht="15.75">
      <c r="A18" s="9" t="s">
        <v>57</v>
      </c>
      <c r="B18" s="45" t="s">
        <v>76</v>
      </c>
      <c r="F18" s="43">
        <v>31.41</v>
      </c>
      <c r="G18" s="43">
        <v>25.3</v>
      </c>
      <c r="H18" s="7">
        <v>64.489999999999995</v>
      </c>
      <c r="I18" s="11" t="s">
        <v>13</v>
      </c>
      <c r="J18" s="43">
        <v>756.83</v>
      </c>
      <c r="K18" s="7">
        <f t="shared" si="0"/>
        <v>48807.966699999997</v>
      </c>
    </row>
    <row r="19" spans="1:11" ht="15.75">
      <c r="A19" s="9" t="s">
        <v>59</v>
      </c>
      <c r="B19" s="10" t="s">
        <v>60</v>
      </c>
      <c r="C19" s="11">
        <v>8.57</v>
      </c>
      <c r="D19" s="11">
        <v>3.11</v>
      </c>
      <c r="E19" s="11">
        <v>2.04</v>
      </c>
      <c r="F19" s="11">
        <v>37.39</v>
      </c>
      <c r="G19" s="11">
        <v>61.06</v>
      </c>
      <c r="H19" s="7">
        <v>132.74</v>
      </c>
      <c r="I19" s="11" t="s">
        <v>13</v>
      </c>
      <c r="J19" s="11">
        <v>167.7</v>
      </c>
      <c r="K19" s="7">
        <f t="shared" si="0"/>
        <v>22260.498</v>
      </c>
    </row>
    <row r="20" spans="1:11">
      <c r="A20" s="38"/>
      <c r="B20" s="147" t="s">
        <v>41</v>
      </c>
      <c r="C20" s="147"/>
      <c r="D20" s="147"/>
      <c r="E20" s="147"/>
      <c r="F20" s="147"/>
      <c r="G20" s="147"/>
      <c r="H20" s="147"/>
      <c r="I20" s="147"/>
      <c r="J20" s="147"/>
      <c r="K20" s="39">
        <f>SUM(K5:K19)</f>
        <v>496233.02218999999</v>
      </c>
    </row>
    <row r="23" spans="1:11" ht="50.25" customHeight="1">
      <c r="B23" s="139" t="s">
        <v>84</v>
      </c>
      <c r="C23" s="139"/>
      <c r="D23" s="139"/>
      <c r="E23" s="139"/>
      <c r="F23" s="139"/>
      <c r="G23" s="139"/>
      <c r="H23" s="139"/>
      <c r="I23" s="139"/>
      <c r="J23" s="139"/>
      <c r="K23" s="139"/>
    </row>
  </sheetData>
  <mergeCells count="5">
    <mergeCell ref="A1:K1"/>
    <mergeCell ref="A2:K2"/>
    <mergeCell ref="A3:K3"/>
    <mergeCell ref="B20:J20"/>
    <mergeCell ref="B23:K23"/>
  </mergeCells>
  <pageMargins left="0.16" right="0.15"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sheetPr>
    <tabColor rgb="FFFF0000"/>
  </sheetPr>
  <dimension ref="A1:H12"/>
  <sheetViews>
    <sheetView topLeftCell="A7" workbookViewId="0">
      <selection activeCell="B7" sqref="B7"/>
    </sheetView>
  </sheetViews>
  <sheetFormatPr defaultRowHeight="15"/>
  <cols>
    <col min="1" max="1" width="6.7109375" style="59" customWidth="1"/>
    <col min="2" max="2" width="42" customWidth="1"/>
    <col min="3" max="3" width="10.28515625" style="59" customWidth="1"/>
    <col min="4" max="4" width="9.42578125" style="59" customWidth="1"/>
    <col min="5" max="5" width="11.5703125" style="59" customWidth="1"/>
    <col min="6" max="6" width="12.140625" style="59"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30.75" customHeight="1">
      <c r="A3" s="135" t="s">
        <v>250</v>
      </c>
      <c r="B3" s="135"/>
      <c r="C3" s="135"/>
      <c r="D3" s="135"/>
      <c r="E3" s="135"/>
      <c r="F3" s="135"/>
      <c r="G3" s="2"/>
      <c r="H3" s="2"/>
    </row>
    <row r="4" spans="1:8" s="4" customFormat="1">
      <c r="A4" s="46" t="s">
        <v>3</v>
      </c>
      <c r="B4" s="3" t="s">
        <v>4</v>
      </c>
      <c r="C4" s="46" t="s">
        <v>5</v>
      </c>
      <c r="D4" s="46" t="s">
        <v>6</v>
      </c>
      <c r="E4" s="46" t="s">
        <v>7</v>
      </c>
      <c r="F4" s="46" t="s">
        <v>8</v>
      </c>
    </row>
    <row r="5" spans="1:8" ht="28.5" customHeight="1">
      <c r="A5" s="5">
        <v>1</v>
      </c>
      <c r="B5" s="47" t="s">
        <v>9</v>
      </c>
      <c r="C5" s="48">
        <v>5</v>
      </c>
      <c r="D5" s="49" t="s">
        <v>10</v>
      </c>
      <c r="E5" s="49">
        <v>243.77</v>
      </c>
      <c r="F5" s="48">
        <f>C5*E5</f>
        <v>1218.8500000000001</v>
      </c>
    </row>
    <row r="6" spans="1:8" ht="114.75" customHeight="1">
      <c r="A6" s="102" t="s">
        <v>253</v>
      </c>
      <c r="B6" s="101" t="s">
        <v>20</v>
      </c>
      <c r="C6" s="104">
        <v>2.34</v>
      </c>
      <c r="D6" s="105" t="s">
        <v>16</v>
      </c>
      <c r="E6" s="105">
        <v>5913.66</v>
      </c>
      <c r="F6" s="48">
        <f t="shared" ref="F6:F10" si="0">C6*E6</f>
        <v>13837.964399999999</v>
      </c>
    </row>
    <row r="7" spans="1:8" ht="87.75" customHeight="1">
      <c r="A7" s="15" t="s">
        <v>252</v>
      </c>
      <c r="B7" s="52" t="s">
        <v>67</v>
      </c>
      <c r="C7" s="54">
        <v>23.36</v>
      </c>
      <c r="D7" s="53" t="s">
        <v>95</v>
      </c>
      <c r="E7" s="53">
        <v>6543.32</v>
      </c>
      <c r="F7" s="48">
        <f>C7*E7</f>
        <v>152851.9552</v>
      </c>
    </row>
    <row r="8" spans="1:8" s="28" customFormat="1" ht="15" customHeight="1">
      <c r="A8" s="53">
        <v>4</v>
      </c>
      <c r="B8" s="55" t="s">
        <v>30</v>
      </c>
      <c r="C8" s="53"/>
      <c r="D8" s="53"/>
      <c r="E8" s="53"/>
      <c r="F8" s="48">
        <f t="shared" si="0"/>
        <v>0</v>
      </c>
    </row>
    <row r="9" spans="1:8" s="28" customFormat="1" ht="15" customHeight="1">
      <c r="A9" s="9" t="s">
        <v>31</v>
      </c>
      <c r="B9" s="56" t="s">
        <v>54</v>
      </c>
      <c r="C9" s="48">
        <v>11.1</v>
      </c>
      <c r="D9" s="51" t="s">
        <v>93</v>
      </c>
      <c r="E9" s="48">
        <v>788.13</v>
      </c>
      <c r="F9" s="48">
        <f t="shared" si="0"/>
        <v>8748.2430000000004</v>
      </c>
    </row>
    <row r="10" spans="1:8">
      <c r="A10" s="9" t="s">
        <v>33</v>
      </c>
      <c r="B10" s="56" t="s">
        <v>251</v>
      </c>
      <c r="C10" s="48">
        <v>22.19</v>
      </c>
      <c r="D10" s="51" t="s">
        <v>93</v>
      </c>
      <c r="E10" s="51">
        <v>482.26</v>
      </c>
      <c r="F10" s="48">
        <f t="shared" si="0"/>
        <v>10701.349400000001</v>
      </c>
    </row>
    <row r="11" spans="1:8">
      <c r="A11" s="103"/>
      <c r="B11" s="162" t="s">
        <v>41</v>
      </c>
      <c r="C11" s="162"/>
      <c r="D11" s="162"/>
      <c r="E11" s="162"/>
      <c r="F11" s="48">
        <f>SUM(F5:F10)</f>
        <v>187358.36199999999</v>
      </c>
    </row>
    <row r="12" spans="1:8" ht="50.25" customHeight="1">
      <c r="B12" s="139" t="s">
        <v>42</v>
      </c>
      <c r="C12" s="139"/>
      <c r="D12" s="139"/>
      <c r="E12" s="139"/>
      <c r="F12" s="139"/>
    </row>
  </sheetData>
  <mergeCells count="5">
    <mergeCell ref="A1:F1"/>
    <mergeCell ref="A2:F2"/>
    <mergeCell ref="A3:F3"/>
    <mergeCell ref="B11:E11"/>
    <mergeCell ref="B12:F12"/>
  </mergeCells>
  <pageMargins left="0.34" right="0.15"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sheetPr>
    <tabColor rgb="FFFF0000"/>
  </sheetPr>
  <dimension ref="A1:J15"/>
  <sheetViews>
    <sheetView topLeftCell="A7" workbookViewId="0">
      <selection activeCell="B5" sqref="B5"/>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4.75" customHeight="1">
      <c r="A3" s="157" t="s">
        <v>264</v>
      </c>
      <c r="B3" s="157"/>
      <c r="C3" s="157"/>
      <c r="D3" s="157"/>
      <c r="E3" s="157"/>
      <c r="F3" s="157"/>
      <c r="G3" s="157"/>
      <c r="H3" s="157"/>
      <c r="I3" s="2"/>
      <c r="J3" s="2"/>
    </row>
    <row r="4" spans="1:10">
      <c r="A4" s="35" t="s">
        <v>3</v>
      </c>
      <c r="B4" s="35" t="s">
        <v>4</v>
      </c>
      <c r="C4" s="35">
        <v>1</v>
      </c>
      <c r="D4" s="35">
        <v>2</v>
      </c>
      <c r="E4" s="35" t="s">
        <v>5</v>
      </c>
      <c r="F4" s="35" t="s">
        <v>6</v>
      </c>
      <c r="G4" s="35" t="s">
        <v>7</v>
      </c>
      <c r="H4" s="35" t="s">
        <v>8</v>
      </c>
    </row>
    <row r="5" spans="1:10" ht="25.5">
      <c r="A5" s="9">
        <v>1</v>
      </c>
      <c r="B5" s="10" t="s">
        <v>265</v>
      </c>
      <c r="C5" s="7">
        <v>61.53</v>
      </c>
      <c r="D5" s="7">
        <v>38.229999999999997</v>
      </c>
      <c r="E5" s="7">
        <v>5</v>
      </c>
      <c r="F5" s="11" t="s">
        <v>13</v>
      </c>
      <c r="G5" s="11">
        <v>243.77</v>
      </c>
      <c r="H5" s="7">
        <f t="shared" ref="H5:H11" si="0">G5*E5</f>
        <v>1218.8500000000001</v>
      </c>
    </row>
    <row r="6" spans="1:10" ht="114.75">
      <c r="A6" s="9" t="s">
        <v>11</v>
      </c>
      <c r="B6" s="10" t="s">
        <v>45</v>
      </c>
      <c r="C6" s="7">
        <v>61.53</v>
      </c>
      <c r="D6" s="7">
        <v>38.229999999999997</v>
      </c>
      <c r="E6" s="7">
        <v>16.82</v>
      </c>
      <c r="F6" s="11" t="s">
        <v>13</v>
      </c>
      <c r="G6" s="11">
        <v>112.53</v>
      </c>
      <c r="H6" s="7">
        <f t="shared" si="0"/>
        <v>1892.7546</v>
      </c>
    </row>
    <row r="7" spans="1:10" ht="102">
      <c r="A7" s="9" t="s">
        <v>266</v>
      </c>
      <c r="B7" s="10" t="s">
        <v>49</v>
      </c>
      <c r="C7" s="7">
        <v>51.68</v>
      </c>
      <c r="D7" s="7">
        <v>32.119999999999997</v>
      </c>
      <c r="E7" s="7">
        <v>26.33</v>
      </c>
      <c r="F7" s="11" t="s">
        <v>13</v>
      </c>
      <c r="G7" s="11">
        <v>6543.32</v>
      </c>
      <c r="H7" s="7">
        <f t="shared" si="0"/>
        <v>172285.61559999999</v>
      </c>
    </row>
    <row r="8" spans="1:10" ht="18.75">
      <c r="A8" s="9">
        <v>4</v>
      </c>
      <c r="B8" s="37" t="s">
        <v>50</v>
      </c>
      <c r="C8" s="7"/>
      <c r="D8" s="7"/>
      <c r="E8" s="7"/>
      <c r="F8" s="11"/>
      <c r="G8" s="11"/>
      <c r="H8" s="7"/>
    </row>
    <row r="9" spans="1:10" ht="15.75" customHeight="1">
      <c r="A9" s="9">
        <v>1</v>
      </c>
      <c r="B9" s="10" t="s">
        <v>54</v>
      </c>
      <c r="C9" s="7">
        <v>30.76</v>
      </c>
      <c r="D9" s="7">
        <v>19.12</v>
      </c>
      <c r="E9" s="7">
        <v>11.32</v>
      </c>
      <c r="F9" s="11" t="s">
        <v>13</v>
      </c>
      <c r="G9" s="11">
        <v>788.13</v>
      </c>
      <c r="H9" s="7">
        <f t="shared" si="0"/>
        <v>8921.6316000000006</v>
      </c>
    </row>
    <row r="10" spans="1:10" ht="15.75">
      <c r="A10" s="9">
        <v>2</v>
      </c>
      <c r="B10" s="10" t="s">
        <v>58</v>
      </c>
      <c r="C10" s="7">
        <v>50.34</v>
      </c>
      <c r="D10" s="7">
        <v>30.59</v>
      </c>
      <c r="E10" s="7">
        <v>22.64</v>
      </c>
      <c r="F10" s="11" t="s">
        <v>13</v>
      </c>
      <c r="G10" s="11">
        <v>482.26</v>
      </c>
      <c r="H10" s="7">
        <f t="shared" si="0"/>
        <v>10918.366400000001</v>
      </c>
    </row>
    <row r="11" spans="1:10" ht="15.75">
      <c r="A11" s="9">
        <v>3</v>
      </c>
      <c r="B11" s="10" t="s">
        <v>60</v>
      </c>
      <c r="C11" s="7">
        <v>61.53</v>
      </c>
      <c r="D11" s="7">
        <v>38.229999999999997</v>
      </c>
      <c r="E11" s="7">
        <v>16.82</v>
      </c>
      <c r="F11" s="11" t="s">
        <v>13</v>
      </c>
      <c r="G11" s="11">
        <v>167.7</v>
      </c>
      <c r="H11" s="7">
        <f t="shared" si="0"/>
        <v>2820.7139999999999</v>
      </c>
    </row>
    <row r="12" spans="1:10">
      <c r="A12" s="38"/>
      <c r="B12" s="147" t="s">
        <v>267</v>
      </c>
      <c r="C12" s="147"/>
      <c r="D12" s="147"/>
      <c r="E12" s="147"/>
      <c r="F12" s="147"/>
      <c r="G12" s="147"/>
      <c r="H12" s="39">
        <f>SUM(H5:H11)</f>
        <v>198057.93219999998</v>
      </c>
    </row>
    <row r="13" spans="1:10">
      <c r="A13" s="40"/>
      <c r="B13" s="31"/>
      <c r="C13" s="31"/>
      <c r="D13" s="31"/>
      <c r="E13" s="31"/>
      <c r="F13" s="31"/>
      <c r="G13" s="31"/>
      <c r="H13" s="41"/>
    </row>
    <row r="14" spans="1:10">
      <c r="A14" s="40"/>
      <c r="B14" s="31"/>
      <c r="C14" s="31"/>
      <c r="D14" s="31"/>
      <c r="E14" s="31"/>
      <c r="F14" s="31"/>
      <c r="G14" s="31"/>
      <c r="H14" s="41"/>
    </row>
    <row r="15" spans="1:10" ht="50.25" customHeight="1">
      <c r="B15" s="139" t="s">
        <v>61</v>
      </c>
      <c r="C15" s="139"/>
      <c r="D15" s="139"/>
      <c r="E15" s="139"/>
      <c r="F15" s="139"/>
      <c r="G15" s="139"/>
      <c r="H15" s="139"/>
    </row>
  </sheetData>
  <mergeCells count="5">
    <mergeCell ref="A1:H1"/>
    <mergeCell ref="A2:H2"/>
    <mergeCell ref="A3:H3"/>
    <mergeCell ref="B12:G12"/>
    <mergeCell ref="B15:H15"/>
  </mergeCells>
  <pageMargins left="0.16" right="0.34"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sheetPr>
    <tabColor rgb="FFFF0000"/>
  </sheetPr>
  <dimension ref="A1:M20"/>
  <sheetViews>
    <sheetView topLeftCell="A16" workbookViewId="0">
      <selection activeCell="K19" sqref="K19"/>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154" t="s">
        <v>0</v>
      </c>
      <c r="B1" s="134"/>
      <c r="C1" s="134"/>
      <c r="D1" s="134"/>
      <c r="E1" s="134"/>
      <c r="F1" s="134"/>
      <c r="G1" s="134"/>
      <c r="H1" s="134"/>
      <c r="I1" s="134"/>
      <c r="J1" s="134"/>
      <c r="K1" s="134"/>
      <c r="L1" s="1"/>
      <c r="M1" s="1"/>
    </row>
    <row r="2" spans="1:13" ht="18.75">
      <c r="A2" s="155" t="s">
        <v>1</v>
      </c>
      <c r="B2" s="156"/>
      <c r="C2" s="156"/>
      <c r="D2" s="156"/>
      <c r="E2" s="156"/>
      <c r="F2" s="156"/>
      <c r="G2" s="156"/>
      <c r="H2" s="156"/>
      <c r="I2" s="156"/>
      <c r="J2" s="156"/>
      <c r="K2" s="156"/>
      <c r="L2" s="1"/>
      <c r="M2" s="1"/>
    </row>
    <row r="3" spans="1:13" ht="24" customHeight="1">
      <c r="A3" s="135" t="s">
        <v>279</v>
      </c>
      <c r="B3" s="135"/>
      <c r="C3" s="135"/>
      <c r="D3" s="135"/>
      <c r="E3" s="135"/>
      <c r="F3" s="135"/>
      <c r="G3" s="135"/>
      <c r="H3" s="135"/>
      <c r="I3" s="135"/>
      <c r="J3" s="135"/>
      <c r="K3" s="135"/>
      <c r="L3" s="2"/>
      <c r="M3" s="2"/>
    </row>
    <row r="4" spans="1:13">
      <c r="A4" s="35" t="s">
        <v>3</v>
      </c>
      <c r="B4" s="35" t="s">
        <v>4</v>
      </c>
      <c r="C4" s="35">
        <v>1</v>
      </c>
      <c r="D4" s="35">
        <v>2</v>
      </c>
      <c r="E4" s="35">
        <v>3</v>
      </c>
      <c r="F4" s="35">
        <v>1</v>
      </c>
      <c r="G4" s="35">
        <v>2</v>
      </c>
      <c r="H4" s="35" t="s">
        <v>5</v>
      </c>
      <c r="I4" s="35" t="s">
        <v>6</v>
      </c>
      <c r="J4" s="35" t="s">
        <v>7</v>
      </c>
      <c r="K4" s="35" t="s">
        <v>8</v>
      </c>
    </row>
    <row r="5" spans="1:13" ht="25.5">
      <c r="A5" s="5">
        <v>1</v>
      </c>
      <c r="B5" s="6" t="s">
        <v>9</v>
      </c>
      <c r="C5" s="8">
        <v>2</v>
      </c>
      <c r="D5" s="8">
        <v>2</v>
      </c>
      <c r="E5" s="8">
        <v>1</v>
      </c>
      <c r="F5" s="8">
        <v>4</v>
      </c>
      <c r="G5" s="8">
        <v>5</v>
      </c>
      <c r="H5" s="7">
        <v>2</v>
      </c>
      <c r="I5" s="8" t="s">
        <v>10</v>
      </c>
      <c r="J5" s="8">
        <v>243.77</v>
      </c>
      <c r="K5" s="7">
        <f>J5*H5</f>
        <v>487.54</v>
      </c>
    </row>
    <row r="6" spans="1:13" ht="38.25">
      <c r="A6" s="5" t="s">
        <v>280</v>
      </c>
      <c r="B6" s="6" t="s">
        <v>281</v>
      </c>
      <c r="C6" s="8"/>
      <c r="D6" s="8"/>
      <c r="E6" s="8"/>
      <c r="F6" s="8"/>
      <c r="G6" s="8"/>
      <c r="H6" s="7">
        <v>8.5</v>
      </c>
      <c r="I6" s="11" t="s">
        <v>13</v>
      </c>
      <c r="J6" s="8">
        <v>642.78</v>
      </c>
      <c r="K6" s="7">
        <f>J6*H6</f>
        <v>5463.63</v>
      </c>
    </row>
    <row r="7" spans="1:13" ht="114.75">
      <c r="A7" s="9" t="s">
        <v>11</v>
      </c>
      <c r="B7" s="10" t="s">
        <v>45</v>
      </c>
      <c r="C7" s="11">
        <v>2.21</v>
      </c>
      <c r="D7" s="11">
        <v>3.11</v>
      </c>
      <c r="E7" s="11">
        <v>2.04</v>
      </c>
      <c r="F7" s="11">
        <v>37.39</v>
      </c>
      <c r="G7" s="11">
        <v>61.06</v>
      </c>
      <c r="H7" s="7">
        <v>45.37</v>
      </c>
      <c r="I7" s="11" t="s">
        <v>13</v>
      </c>
      <c r="J7" s="11">
        <v>112.53</v>
      </c>
      <c r="K7" s="7">
        <f t="shared" ref="K7:K18" si="0">J7*H7</f>
        <v>5105.4861000000001</v>
      </c>
    </row>
    <row r="8" spans="1:13" ht="89.25">
      <c r="A8" s="9" t="s">
        <v>63</v>
      </c>
      <c r="B8" s="36" t="s">
        <v>15</v>
      </c>
      <c r="C8" s="11">
        <v>0.43</v>
      </c>
      <c r="D8" s="11">
        <v>0.5</v>
      </c>
      <c r="E8" s="11">
        <v>0.19</v>
      </c>
      <c r="F8" s="11">
        <v>18.7</v>
      </c>
      <c r="G8" s="11">
        <v>4.96</v>
      </c>
      <c r="H8" s="7">
        <v>4.25</v>
      </c>
      <c r="I8" s="11" t="s">
        <v>13</v>
      </c>
      <c r="J8" s="11">
        <v>228.47</v>
      </c>
      <c r="K8" s="7">
        <f t="shared" si="0"/>
        <v>970.99749999999995</v>
      </c>
    </row>
    <row r="9" spans="1:13" ht="63.75">
      <c r="A9" s="9" t="s">
        <v>64</v>
      </c>
      <c r="B9" s="10" t="s">
        <v>18</v>
      </c>
      <c r="C9" s="11"/>
      <c r="D9" s="11"/>
      <c r="E9" s="11"/>
      <c r="F9" s="11">
        <v>31.41</v>
      </c>
      <c r="G9" s="11">
        <v>8.33</v>
      </c>
      <c r="H9" s="7">
        <v>7.08</v>
      </c>
      <c r="I9" s="11" t="s">
        <v>65</v>
      </c>
      <c r="J9" s="11">
        <v>1191.77</v>
      </c>
      <c r="K9" s="7">
        <f t="shared" si="0"/>
        <v>8437.7315999999992</v>
      </c>
    </row>
    <row r="10" spans="1:13" ht="82.5" customHeight="1">
      <c r="A10" s="9" t="s">
        <v>66</v>
      </c>
      <c r="B10" s="10" t="s">
        <v>115</v>
      </c>
      <c r="C10" s="11">
        <f>0.85+0.17</f>
        <v>1.02</v>
      </c>
      <c r="D10" s="11">
        <f>0.99+0.2</f>
        <v>1.19</v>
      </c>
      <c r="E10" s="11">
        <v>0.47</v>
      </c>
      <c r="F10" s="11"/>
      <c r="G10" s="11">
        <v>6.6</v>
      </c>
      <c r="H10" s="7">
        <v>19.116</v>
      </c>
      <c r="I10" s="11" t="s">
        <v>13</v>
      </c>
      <c r="J10" s="11">
        <v>6543.32</v>
      </c>
      <c r="K10" s="7">
        <f t="shared" si="0"/>
        <v>125082.10511999999</v>
      </c>
    </row>
    <row r="11" spans="1:13" ht="74.25" customHeight="1">
      <c r="A11" s="15" t="s">
        <v>71</v>
      </c>
      <c r="B11" s="10" t="s">
        <v>29</v>
      </c>
      <c r="C11" s="11"/>
      <c r="D11" s="11"/>
      <c r="E11" s="11"/>
      <c r="F11" s="7"/>
      <c r="G11" s="11">
        <v>11.33</v>
      </c>
      <c r="H11" s="42">
        <v>8.4949999999999992</v>
      </c>
      <c r="I11" s="11" t="s">
        <v>13</v>
      </c>
      <c r="J11" s="11">
        <v>6219.31</v>
      </c>
      <c r="K11" s="7">
        <f t="shared" si="0"/>
        <v>52833.03845</v>
      </c>
    </row>
    <row r="12" spans="1:13" ht="89.25">
      <c r="A12" s="15" t="s">
        <v>72</v>
      </c>
      <c r="B12" s="10" t="s">
        <v>26</v>
      </c>
      <c r="C12" s="11"/>
      <c r="D12" s="11"/>
      <c r="E12" s="11"/>
      <c r="F12" s="7"/>
      <c r="G12" s="11">
        <v>1.4</v>
      </c>
      <c r="H12" s="7">
        <v>2.93</v>
      </c>
      <c r="I12" s="43" t="s">
        <v>27</v>
      </c>
      <c r="J12" s="11">
        <v>53433.91</v>
      </c>
      <c r="K12" s="7">
        <f t="shared" si="0"/>
        <v>156561.35630000001</v>
      </c>
    </row>
    <row r="13" spans="1:13" ht="18.75">
      <c r="A13" s="9">
        <v>10</v>
      </c>
      <c r="B13" s="37" t="s">
        <v>50</v>
      </c>
      <c r="C13" s="44"/>
      <c r="D13" s="44"/>
      <c r="E13" s="44"/>
      <c r="F13" s="44"/>
      <c r="G13" s="44"/>
      <c r="H13" s="7"/>
      <c r="I13" s="11"/>
      <c r="J13" s="11"/>
      <c r="K13" s="7"/>
    </row>
    <row r="14" spans="1:13" ht="15.75" customHeight="1">
      <c r="A14" s="9" t="s">
        <v>51</v>
      </c>
      <c r="B14" s="10" t="s">
        <v>73</v>
      </c>
      <c r="C14" s="11">
        <v>0.43</v>
      </c>
      <c r="D14" s="11">
        <v>0.5</v>
      </c>
      <c r="E14" s="11">
        <v>0.19</v>
      </c>
      <c r="F14" s="11">
        <v>18.7</v>
      </c>
      <c r="G14" s="11">
        <v>4.96</v>
      </c>
      <c r="H14" s="7">
        <v>4.25</v>
      </c>
      <c r="I14" s="11" t="s">
        <v>13</v>
      </c>
      <c r="J14" s="11">
        <v>364.32</v>
      </c>
      <c r="K14" s="7">
        <f t="shared" si="0"/>
        <v>1548.36</v>
      </c>
    </row>
    <row r="15" spans="1:13" ht="15.75" customHeight="1">
      <c r="A15" s="9" t="s">
        <v>53</v>
      </c>
      <c r="B15" s="10" t="s">
        <v>74</v>
      </c>
      <c r="C15" s="11">
        <v>2.73</v>
      </c>
      <c r="D15" s="11">
        <v>3.96</v>
      </c>
      <c r="E15" s="11">
        <v>1.19</v>
      </c>
      <c r="F15" s="11">
        <v>16.05</v>
      </c>
      <c r="G15" s="11">
        <v>16.84</v>
      </c>
      <c r="H15" s="42">
        <v>11.88</v>
      </c>
      <c r="I15" s="11" t="s">
        <v>13</v>
      </c>
      <c r="J15" s="11">
        <v>788.13</v>
      </c>
      <c r="K15" s="7">
        <f t="shared" si="0"/>
        <v>9362.9844000000012</v>
      </c>
    </row>
    <row r="16" spans="1:13" ht="15.75">
      <c r="A16" s="9" t="s">
        <v>55</v>
      </c>
      <c r="B16" s="10" t="s">
        <v>75</v>
      </c>
      <c r="C16" s="11">
        <v>3.37</v>
      </c>
      <c r="D16" s="11">
        <v>3.93</v>
      </c>
      <c r="E16" s="11">
        <v>1.63</v>
      </c>
      <c r="F16" s="11">
        <v>32.1</v>
      </c>
      <c r="G16" s="11">
        <v>15.76</v>
      </c>
      <c r="H16" s="42">
        <v>23.76</v>
      </c>
      <c r="I16" s="11" t="s">
        <v>13</v>
      </c>
      <c r="J16" s="11">
        <v>482.26</v>
      </c>
      <c r="K16" s="7">
        <f t="shared" si="0"/>
        <v>11458.497600000001</v>
      </c>
    </row>
    <row r="17" spans="1:11" ht="15.75">
      <c r="A17" s="9" t="s">
        <v>57</v>
      </c>
      <c r="B17" s="45" t="s">
        <v>76</v>
      </c>
      <c r="F17" s="43">
        <v>31.41</v>
      </c>
      <c r="G17" s="43">
        <v>25.3</v>
      </c>
      <c r="H17" s="7">
        <v>7.08</v>
      </c>
      <c r="I17" s="11" t="s">
        <v>13</v>
      </c>
      <c r="J17" s="43">
        <v>756.83</v>
      </c>
      <c r="K17" s="7">
        <f t="shared" si="0"/>
        <v>5358.3564000000006</v>
      </c>
    </row>
    <row r="18" spans="1:11" ht="15.75">
      <c r="A18" s="9" t="s">
        <v>59</v>
      </c>
      <c r="B18" s="10" t="s">
        <v>60</v>
      </c>
      <c r="C18" s="11">
        <v>8.57</v>
      </c>
      <c r="D18" s="11">
        <v>3.11</v>
      </c>
      <c r="E18" s="11">
        <v>2.04</v>
      </c>
      <c r="F18" s="11">
        <v>37.39</v>
      </c>
      <c r="G18" s="11">
        <v>61.06</v>
      </c>
      <c r="H18" s="7">
        <v>45.37</v>
      </c>
      <c r="I18" s="11" t="s">
        <v>13</v>
      </c>
      <c r="J18" s="11">
        <v>167.7</v>
      </c>
      <c r="K18" s="7">
        <f t="shared" si="0"/>
        <v>7608.5489999999991</v>
      </c>
    </row>
    <row r="19" spans="1:11">
      <c r="A19" s="38"/>
      <c r="B19" s="147" t="s">
        <v>41</v>
      </c>
      <c r="C19" s="147"/>
      <c r="D19" s="147"/>
      <c r="E19" s="147"/>
      <c r="F19" s="147"/>
      <c r="G19" s="147"/>
      <c r="H19" s="147"/>
      <c r="I19" s="147"/>
      <c r="J19" s="147"/>
      <c r="K19" s="39">
        <f>SUM(K5:K18)</f>
        <v>390278.63246999995</v>
      </c>
    </row>
    <row r="20" spans="1:11" ht="50.25" customHeight="1">
      <c r="B20" s="139" t="s">
        <v>61</v>
      </c>
      <c r="C20" s="139"/>
      <c r="D20" s="139"/>
      <c r="E20" s="139"/>
      <c r="F20" s="139"/>
      <c r="G20" s="139"/>
      <c r="H20" s="139"/>
      <c r="I20" s="139"/>
      <c r="J20" s="139"/>
      <c r="K20" s="139"/>
    </row>
  </sheetData>
  <mergeCells count="5">
    <mergeCell ref="A1:K1"/>
    <mergeCell ref="A2:K2"/>
    <mergeCell ref="A3:K3"/>
    <mergeCell ref="B19:J19"/>
    <mergeCell ref="B20:K20"/>
  </mergeCells>
  <pageMargins left="0.26" right="0.28000000000000003" top="0.24" bottom="0.16" header="0.3" footer="0.16"/>
  <pageSetup paperSize="9" orientation="portrait" verticalDpi="0" r:id="rId1"/>
</worksheet>
</file>

<file path=xl/worksheets/sheet16.xml><?xml version="1.0" encoding="utf-8"?>
<worksheet xmlns="http://schemas.openxmlformats.org/spreadsheetml/2006/main" xmlns:r="http://schemas.openxmlformats.org/officeDocument/2006/relationships">
  <sheetPr>
    <tabColor rgb="FFFF0000"/>
  </sheetPr>
  <dimension ref="A1:M13"/>
  <sheetViews>
    <sheetView workbookViewId="0">
      <selection activeCell="I8" sqref="I8"/>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154" t="s">
        <v>0</v>
      </c>
      <c r="B1" s="134"/>
      <c r="C1" s="134"/>
      <c r="D1" s="134"/>
      <c r="E1" s="134"/>
      <c r="F1" s="134"/>
      <c r="G1" s="134"/>
      <c r="H1" s="134"/>
      <c r="I1" s="134"/>
      <c r="J1" s="134"/>
      <c r="K1" s="134"/>
      <c r="L1" s="1"/>
      <c r="M1" s="1"/>
    </row>
    <row r="2" spans="1:13" ht="18.75">
      <c r="A2" s="174" t="s">
        <v>1</v>
      </c>
      <c r="B2" s="175"/>
      <c r="C2" s="175"/>
      <c r="D2" s="175"/>
      <c r="E2" s="175"/>
      <c r="F2" s="175"/>
      <c r="G2" s="175"/>
      <c r="H2" s="175"/>
      <c r="I2" s="175"/>
      <c r="J2" s="175"/>
      <c r="K2" s="175"/>
      <c r="L2" s="1"/>
      <c r="M2" s="1"/>
    </row>
    <row r="3" spans="1:13" ht="31.5" customHeight="1">
      <c r="A3" s="176" t="s">
        <v>277</v>
      </c>
      <c r="B3" s="177"/>
      <c r="C3" s="177"/>
      <c r="D3" s="177"/>
      <c r="E3" s="177"/>
      <c r="F3" s="177"/>
      <c r="G3" s="177"/>
      <c r="H3" s="177"/>
      <c r="I3" s="177"/>
      <c r="J3" s="177"/>
      <c r="K3" s="177"/>
      <c r="L3" s="2"/>
      <c r="M3" s="2"/>
    </row>
    <row r="4" spans="1:13">
      <c r="A4" s="35" t="s">
        <v>3</v>
      </c>
      <c r="B4" s="35" t="s">
        <v>4</v>
      </c>
      <c r="C4" s="35">
        <v>1</v>
      </c>
      <c r="D4" s="35">
        <v>2</v>
      </c>
      <c r="E4" s="35">
        <v>3</v>
      </c>
      <c r="F4" s="35">
        <v>1</v>
      </c>
      <c r="G4" s="35">
        <v>2</v>
      </c>
      <c r="H4" s="35" t="s">
        <v>5</v>
      </c>
      <c r="I4" s="35" t="s">
        <v>6</v>
      </c>
      <c r="J4" s="35" t="s">
        <v>7</v>
      </c>
      <c r="K4" s="35" t="s">
        <v>8</v>
      </c>
    </row>
    <row r="5" spans="1:13" ht="25.5">
      <c r="A5" s="5">
        <v>1</v>
      </c>
      <c r="B5" s="6" t="s">
        <v>9</v>
      </c>
      <c r="C5" s="8">
        <v>2</v>
      </c>
      <c r="D5" s="8">
        <v>2</v>
      </c>
      <c r="E5" s="8">
        <v>1</v>
      </c>
      <c r="F5" s="8">
        <v>4</v>
      </c>
      <c r="G5" s="8">
        <v>5</v>
      </c>
      <c r="H5" s="7">
        <v>2</v>
      </c>
      <c r="I5" s="8" t="s">
        <v>10</v>
      </c>
      <c r="J5" s="8">
        <v>243.77</v>
      </c>
      <c r="K5" s="7">
        <f>J5*H5</f>
        <v>487.54</v>
      </c>
    </row>
    <row r="6" spans="1:13" ht="102">
      <c r="A6" s="9" t="s">
        <v>241</v>
      </c>
      <c r="B6" s="10" t="s">
        <v>67</v>
      </c>
      <c r="C6" s="11">
        <f>0.85+0.17</f>
        <v>1.02</v>
      </c>
      <c r="D6" s="11">
        <f>0.99+0.2</f>
        <v>1.19</v>
      </c>
      <c r="E6" s="11">
        <v>0.47</v>
      </c>
      <c r="F6" s="11">
        <v>37.4</v>
      </c>
      <c r="G6" s="11"/>
      <c r="H6" s="42">
        <v>45.284999999999997</v>
      </c>
      <c r="I6" s="11" t="s">
        <v>13</v>
      </c>
      <c r="J6" s="11">
        <v>6543.32</v>
      </c>
      <c r="K6" s="7">
        <f t="shared" ref="K6:K9" si="0">J6*H6</f>
        <v>296314.24619999994</v>
      </c>
    </row>
    <row r="7" spans="1:13" ht="18.75">
      <c r="A7" s="9">
        <v>4</v>
      </c>
      <c r="B7" s="37" t="s">
        <v>50</v>
      </c>
      <c r="C7" s="44"/>
      <c r="D7" s="44"/>
      <c r="E7" s="44"/>
      <c r="F7" s="44"/>
      <c r="G7" s="44"/>
      <c r="H7" s="7"/>
      <c r="I7" s="11"/>
      <c r="J7" s="11"/>
      <c r="K7" s="7"/>
    </row>
    <row r="8" spans="1:13" ht="15.75" customHeight="1">
      <c r="A8" s="9">
        <v>1</v>
      </c>
      <c r="B8" s="10" t="s">
        <v>54</v>
      </c>
      <c r="C8" s="11">
        <v>2.73</v>
      </c>
      <c r="D8" s="11">
        <v>3.96</v>
      </c>
      <c r="E8" s="11">
        <v>1.19</v>
      </c>
      <c r="F8" s="11">
        <v>16.05</v>
      </c>
      <c r="G8" s="11">
        <v>16.84</v>
      </c>
      <c r="H8" s="7">
        <v>19.47</v>
      </c>
      <c r="I8" s="11" t="s">
        <v>13</v>
      </c>
      <c r="J8" s="11">
        <v>788.13</v>
      </c>
      <c r="K8" s="7">
        <f t="shared" si="0"/>
        <v>15344.891099999999</v>
      </c>
    </row>
    <row r="9" spans="1:13" ht="15.75">
      <c r="A9" s="9">
        <v>2</v>
      </c>
      <c r="B9" s="10" t="s">
        <v>58</v>
      </c>
      <c r="C9" s="11">
        <v>3.37</v>
      </c>
      <c r="D9" s="11">
        <v>3.93</v>
      </c>
      <c r="E9" s="11">
        <v>1.63</v>
      </c>
      <c r="F9" s="11">
        <v>32.1</v>
      </c>
      <c r="G9" s="11">
        <v>15.76</v>
      </c>
      <c r="H9" s="7">
        <v>38.950000000000003</v>
      </c>
      <c r="I9" s="11" t="s">
        <v>13</v>
      </c>
      <c r="J9" s="11">
        <v>482.26</v>
      </c>
      <c r="K9" s="7">
        <f t="shared" si="0"/>
        <v>18784.027000000002</v>
      </c>
    </row>
    <row r="10" spans="1:13">
      <c r="A10" s="38"/>
      <c r="B10" s="147" t="s">
        <v>41</v>
      </c>
      <c r="C10" s="147"/>
      <c r="D10" s="147"/>
      <c r="E10" s="147"/>
      <c r="F10" s="147"/>
      <c r="G10" s="147"/>
      <c r="H10" s="147"/>
      <c r="I10" s="147"/>
      <c r="J10" s="147"/>
      <c r="K10" s="39">
        <f>SUM(K5:K9)</f>
        <v>330930.70429999992</v>
      </c>
    </row>
    <row r="13" spans="1:13" ht="50.25" customHeight="1">
      <c r="B13" s="139" t="s">
        <v>278</v>
      </c>
      <c r="C13" s="139"/>
      <c r="D13" s="139"/>
      <c r="E13" s="139"/>
      <c r="F13" s="139"/>
      <c r="G13" s="139"/>
      <c r="H13" s="139"/>
      <c r="I13" s="139"/>
      <c r="J13" s="139"/>
      <c r="K13" s="139"/>
    </row>
  </sheetData>
  <mergeCells count="5">
    <mergeCell ref="A1:K1"/>
    <mergeCell ref="A2:K2"/>
    <mergeCell ref="A3:K3"/>
    <mergeCell ref="B10:J10"/>
    <mergeCell ref="B13:K13"/>
  </mergeCells>
  <pageMargins left="0.22" right="0.3"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sheetPr>
    <tabColor rgb="FFFF0000"/>
  </sheetPr>
  <dimension ref="A1:I16"/>
  <sheetViews>
    <sheetView workbookViewId="0">
      <selection activeCell="C6" sqref="C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21" customHeight="1">
      <c r="A3" s="176" t="s">
        <v>240</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5</v>
      </c>
      <c r="D5" s="11" t="s">
        <v>10</v>
      </c>
      <c r="E5" s="11">
        <v>243.77</v>
      </c>
      <c r="F5" s="11">
        <f>E5*C5</f>
        <v>1218.8500000000001</v>
      </c>
    </row>
    <row r="6" spans="1:9" ht="114" customHeight="1">
      <c r="A6" s="9" t="s">
        <v>241</v>
      </c>
      <c r="B6" s="10" t="s">
        <v>67</v>
      </c>
      <c r="C6" s="11">
        <v>52.4</v>
      </c>
      <c r="D6" s="11" t="s">
        <v>13</v>
      </c>
      <c r="E6" s="11">
        <v>6543.32</v>
      </c>
      <c r="F6" s="11">
        <f t="shared" ref="F6" si="0">E6*C6</f>
        <v>342869.96799999999</v>
      </c>
    </row>
    <row r="7" spans="1:9">
      <c r="A7" s="9">
        <v>3</v>
      </c>
      <c r="B7" s="64" t="s">
        <v>123</v>
      </c>
      <c r="C7" s="11"/>
      <c r="D7" s="11"/>
      <c r="E7" s="11"/>
      <c r="F7" s="11"/>
    </row>
    <row r="8" spans="1:9" ht="15.75">
      <c r="A8" s="9">
        <v>1</v>
      </c>
      <c r="B8" s="10" t="s">
        <v>124</v>
      </c>
      <c r="C8" s="11">
        <v>22.49</v>
      </c>
      <c r="D8" s="11" t="s">
        <v>13</v>
      </c>
      <c r="E8" s="11">
        <v>788.13</v>
      </c>
      <c r="F8" s="11">
        <f t="shared" ref="F8:F9" si="1">E8*C8</f>
        <v>17725.043699999998</v>
      </c>
    </row>
    <row r="9" spans="1:9" ht="17.25" customHeight="1">
      <c r="A9" s="9">
        <v>2</v>
      </c>
      <c r="B9" s="10" t="s">
        <v>242</v>
      </c>
      <c r="C9" s="11">
        <v>44.98</v>
      </c>
      <c r="D9" s="11" t="s">
        <v>13</v>
      </c>
      <c r="E9" s="11">
        <v>482.26</v>
      </c>
      <c r="F9" s="11">
        <f t="shared" si="1"/>
        <v>21692.054799999998</v>
      </c>
    </row>
    <row r="10" spans="1:9" s="40" customFormat="1" ht="23.25" customHeight="1">
      <c r="A10" s="65"/>
      <c r="B10" s="66"/>
      <c r="C10" s="166"/>
      <c r="D10" s="166"/>
      <c r="E10" s="167"/>
      <c r="F10" s="67">
        <f>SUM(F5:F9)</f>
        <v>383505.91649999993</v>
      </c>
    </row>
    <row r="11" spans="1:9" s="40" customFormat="1" ht="23.25" customHeight="1">
      <c r="A11" s="68"/>
      <c r="B11" s="69"/>
      <c r="C11" s="70"/>
      <c r="D11" s="70"/>
      <c r="E11" s="70"/>
      <c r="F11" s="71"/>
    </row>
    <row r="12" spans="1:9" ht="62.25" customHeight="1">
      <c r="B12" s="139" t="s">
        <v>84</v>
      </c>
      <c r="C12" s="139"/>
      <c r="D12" s="139"/>
      <c r="E12" s="139"/>
      <c r="F12" s="139"/>
    </row>
    <row r="13" spans="1:9">
      <c r="E13" s="72"/>
    </row>
    <row r="16" spans="1:9" ht="15.75" customHeight="1"/>
  </sheetData>
  <mergeCells count="5">
    <mergeCell ref="A1:F1"/>
    <mergeCell ref="A2:F2"/>
    <mergeCell ref="A3:F3"/>
    <mergeCell ref="C10:E10"/>
    <mergeCell ref="B12:F12"/>
  </mergeCells>
  <pageMargins left="0.45" right="0.32"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sheetPr>
    <tabColor rgb="FFFF0000"/>
  </sheetPr>
  <dimension ref="A1:J23"/>
  <sheetViews>
    <sheetView topLeftCell="A16" workbookViewId="0">
      <selection activeCell="E7" sqref="E7"/>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33" customHeight="1">
      <c r="A3" s="135" t="s">
        <v>363</v>
      </c>
      <c r="B3" s="135"/>
      <c r="C3" s="135"/>
      <c r="D3" s="135"/>
      <c r="E3" s="135"/>
      <c r="F3" s="135"/>
      <c r="G3" s="135"/>
      <c r="H3" s="135"/>
      <c r="I3" s="2"/>
      <c r="J3" s="2"/>
    </row>
    <row r="4" spans="1:10">
      <c r="A4" s="35" t="s">
        <v>3</v>
      </c>
      <c r="B4" s="35" t="s">
        <v>4</v>
      </c>
      <c r="C4" s="35" t="s">
        <v>5</v>
      </c>
      <c r="D4" s="35"/>
      <c r="E4" s="35" t="s">
        <v>364</v>
      </c>
      <c r="F4" s="35" t="s">
        <v>6</v>
      </c>
      <c r="G4" s="35" t="s">
        <v>7</v>
      </c>
      <c r="H4" s="35" t="s">
        <v>8</v>
      </c>
    </row>
    <row r="5" spans="1:10" ht="25.5">
      <c r="A5" s="5">
        <v>1</v>
      </c>
      <c r="B5" s="6" t="s">
        <v>9</v>
      </c>
      <c r="C5" s="7">
        <v>5</v>
      </c>
      <c r="D5" s="7">
        <v>4</v>
      </c>
      <c r="E5" s="7">
        <v>4</v>
      </c>
      <c r="F5" s="8" t="s">
        <v>10</v>
      </c>
      <c r="G5" s="8">
        <v>243.77</v>
      </c>
      <c r="H5" s="7">
        <f>G5*E5</f>
        <v>975.08</v>
      </c>
    </row>
    <row r="6" spans="1:10" ht="25.5">
      <c r="A6" s="5" t="s">
        <v>290</v>
      </c>
      <c r="B6" s="10" t="s">
        <v>365</v>
      </c>
      <c r="C6" s="7"/>
      <c r="D6" s="7">
        <v>25.49</v>
      </c>
      <c r="E6" s="7">
        <v>6.65</v>
      </c>
      <c r="F6" s="11" t="s">
        <v>13</v>
      </c>
      <c r="G6" s="8">
        <v>642.78</v>
      </c>
      <c r="H6" s="7">
        <f t="shared" ref="H6:H19" si="0">G6*E6</f>
        <v>4274.4870000000001</v>
      </c>
    </row>
    <row r="7" spans="1:10" ht="114.75">
      <c r="A7" s="9" t="s">
        <v>270</v>
      </c>
      <c r="B7" s="10" t="s">
        <v>45</v>
      </c>
      <c r="C7" s="7">
        <v>34.159999999999997</v>
      </c>
      <c r="D7" s="7">
        <v>29.31</v>
      </c>
      <c r="E7" s="7">
        <v>38.57</v>
      </c>
      <c r="F7" s="11" t="s">
        <v>13</v>
      </c>
      <c r="G7" s="11">
        <v>112.53</v>
      </c>
      <c r="H7" s="7">
        <f t="shared" si="0"/>
        <v>4340.2821000000004</v>
      </c>
    </row>
    <row r="8" spans="1:10" ht="89.25">
      <c r="A8" s="9" t="s">
        <v>366</v>
      </c>
      <c r="B8" s="36" t="s">
        <v>15</v>
      </c>
      <c r="C8" s="7">
        <v>12.75</v>
      </c>
      <c r="D8" s="7">
        <v>10.63</v>
      </c>
      <c r="E8" s="7">
        <v>3.33</v>
      </c>
      <c r="F8" s="11" t="s">
        <v>13</v>
      </c>
      <c r="G8" s="11">
        <v>228.47</v>
      </c>
      <c r="H8" s="7">
        <f t="shared" si="0"/>
        <v>760.80510000000004</v>
      </c>
    </row>
    <row r="9" spans="1:10" ht="63.75">
      <c r="A9" s="9" t="s">
        <v>367</v>
      </c>
      <c r="B9" s="10" t="s">
        <v>18</v>
      </c>
      <c r="C9" s="7">
        <v>21.42</v>
      </c>
      <c r="D9" s="7">
        <v>17.850000000000001</v>
      </c>
      <c r="E9" s="7">
        <v>5.54</v>
      </c>
      <c r="F9" s="11" t="s">
        <v>13</v>
      </c>
      <c r="G9" s="11">
        <v>1191.77</v>
      </c>
      <c r="H9" s="7">
        <f t="shared" si="0"/>
        <v>6602.4057999999995</v>
      </c>
    </row>
    <row r="10" spans="1:10" ht="102">
      <c r="A10" s="9" t="s">
        <v>368</v>
      </c>
      <c r="B10" s="10" t="s">
        <v>20</v>
      </c>
      <c r="C10" s="7"/>
      <c r="D10" s="7">
        <v>15</v>
      </c>
      <c r="E10" s="7">
        <v>3.33</v>
      </c>
      <c r="F10" s="11" t="s">
        <v>13</v>
      </c>
      <c r="G10" s="11">
        <v>5913.66</v>
      </c>
      <c r="H10" s="7">
        <f t="shared" si="0"/>
        <v>19692.487799999999</v>
      </c>
    </row>
    <row r="11" spans="1:10" ht="102">
      <c r="A11" s="9" t="s">
        <v>369</v>
      </c>
      <c r="B11" s="10" t="s">
        <v>115</v>
      </c>
      <c r="C11" s="7"/>
      <c r="D11" s="7">
        <v>15</v>
      </c>
      <c r="E11" s="7">
        <v>16.646000000000001</v>
      </c>
      <c r="F11" s="11" t="s">
        <v>13</v>
      </c>
      <c r="G11" s="11">
        <v>6543.32</v>
      </c>
      <c r="H11" s="7">
        <f t="shared" si="0"/>
        <v>108920.10472</v>
      </c>
    </row>
    <row r="12" spans="1:10" ht="89.25">
      <c r="A12" s="15" t="s">
        <v>71</v>
      </c>
      <c r="B12" s="10" t="s">
        <v>29</v>
      </c>
      <c r="C12" s="7">
        <v>18.41</v>
      </c>
      <c r="D12" s="7"/>
      <c r="E12" s="7">
        <v>6.6550000000000002</v>
      </c>
      <c r="F12" s="11" t="s">
        <v>13</v>
      </c>
      <c r="G12" s="11">
        <v>6219.21</v>
      </c>
      <c r="H12" s="7">
        <f t="shared" si="0"/>
        <v>41388.842550000001</v>
      </c>
    </row>
    <row r="13" spans="1:10" ht="89.25">
      <c r="A13" s="15" t="s">
        <v>72</v>
      </c>
      <c r="B13" s="10" t="s">
        <v>26</v>
      </c>
      <c r="C13" s="7"/>
      <c r="D13" s="7"/>
      <c r="E13" s="7">
        <v>2.46</v>
      </c>
      <c r="F13" s="11" t="s">
        <v>13</v>
      </c>
      <c r="G13" s="11">
        <v>53433.91</v>
      </c>
      <c r="H13" s="7">
        <f t="shared" si="0"/>
        <v>131447.4186</v>
      </c>
    </row>
    <row r="14" spans="1:10" ht="18.75">
      <c r="A14" s="9">
        <v>10</v>
      </c>
      <c r="B14" s="37" t="s">
        <v>50</v>
      </c>
      <c r="C14" s="7"/>
      <c r="D14" s="7"/>
      <c r="E14" s="7"/>
      <c r="F14" s="11"/>
      <c r="G14" s="11"/>
      <c r="H14" s="7"/>
    </row>
    <row r="15" spans="1:10" ht="15.75" customHeight="1">
      <c r="A15" s="9" t="s">
        <v>51</v>
      </c>
      <c r="B15" s="10" t="s">
        <v>52</v>
      </c>
      <c r="C15" s="7">
        <v>12.75</v>
      </c>
      <c r="D15" s="7">
        <v>10.63</v>
      </c>
      <c r="E15" s="7">
        <v>3.33</v>
      </c>
      <c r="F15" s="11" t="s">
        <v>13</v>
      </c>
      <c r="G15" s="11">
        <v>364.32</v>
      </c>
      <c r="H15" s="7">
        <f t="shared" si="0"/>
        <v>1213.1856</v>
      </c>
    </row>
    <row r="16" spans="1:10" ht="15.75" customHeight="1">
      <c r="A16" s="9" t="s">
        <v>53</v>
      </c>
      <c r="B16" s="10" t="s">
        <v>54</v>
      </c>
      <c r="C16" s="7">
        <v>29.16</v>
      </c>
      <c r="D16" s="7">
        <v>33.58</v>
      </c>
      <c r="E16" s="7">
        <v>11.51</v>
      </c>
      <c r="F16" s="11" t="s">
        <v>13</v>
      </c>
      <c r="G16" s="11">
        <v>788.13</v>
      </c>
      <c r="H16" s="7">
        <f t="shared" si="0"/>
        <v>9071.3762999999999</v>
      </c>
    </row>
    <row r="17" spans="1:8" ht="15.75" customHeight="1">
      <c r="A17" s="9" t="s">
        <v>55</v>
      </c>
      <c r="B17" s="10" t="s">
        <v>56</v>
      </c>
      <c r="C17" s="7">
        <v>21.42</v>
      </c>
      <c r="D17" s="7">
        <v>56.1</v>
      </c>
      <c r="E17" s="7">
        <v>5.59</v>
      </c>
      <c r="F17" s="11" t="s">
        <v>13</v>
      </c>
      <c r="G17" s="11">
        <v>756.83</v>
      </c>
      <c r="H17" s="7">
        <f t="shared" si="0"/>
        <v>4230.6796999999997</v>
      </c>
    </row>
    <row r="18" spans="1:8" ht="15.75">
      <c r="A18" s="9" t="s">
        <v>57</v>
      </c>
      <c r="B18" s="10" t="s">
        <v>58</v>
      </c>
      <c r="C18" s="7">
        <v>58.32</v>
      </c>
      <c r="D18" s="7">
        <v>31.72</v>
      </c>
      <c r="E18" s="7">
        <v>23.02</v>
      </c>
      <c r="F18" s="11" t="s">
        <v>13</v>
      </c>
      <c r="G18" s="11">
        <v>482.26</v>
      </c>
      <c r="H18" s="7">
        <f t="shared" si="0"/>
        <v>11101.6252</v>
      </c>
    </row>
    <row r="19" spans="1:8" ht="15.75">
      <c r="A19" s="9" t="s">
        <v>59</v>
      </c>
      <c r="B19" s="10" t="s">
        <v>60</v>
      </c>
      <c r="C19" s="7">
        <v>34.159999999999997</v>
      </c>
      <c r="D19" s="7">
        <v>46.3</v>
      </c>
      <c r="E19" s="7">
        <v>38.869999999999997</v>
      </c>
      <c r="F19" s="11" t="s">
        <v>13</v>
      </c>
      <c r="G19" s="11">
        <v>167.71</v>
      </c>
      <c r="H19" s="7">
        <f t="shared" si="0"/>
        <v>6518.8877000000002</v>
      </c>
    </row>
    <row r="20" spans="1:8">
      <c r="A20" s="38"/>
      <c r="B20" s="147" t="s">
        <v>41</v>
      </c>
      <c r="C20" s="147"/>
      <c r="D20" s="147"/>
      <c r="E20" s="147"/>
      <c r="F20" s="147"/>
      <c r="G20" s="147"/>
      <c r="H20" s="39">
        <f>SUM(H5:H19)</f>
        <v>350537.66817000008</v>
      </c>
    </row>
    <row r="21" spans="1:8">
      <c r="A21" s="40"/>
      <c r="B21" s="31"/>
      <c r="C21" s="31"/>
      <c r="D21" s="31"/>
      <c r="E21" s="31"/>
      <c r="F21" s="31"/>
      <c r="G21" s="31"/>
      <c r="H21" s="41"/>
    </row>
    <row r="22" spans="1:8">
      <c r="A22" s="40"/>
      <c r="B22" s="31"/>
      <c r="C22" s="31"/>
      <c r="D22" s="31"/>
      <c r="E22" s="31"/>
      <c r="F22" s="31"/>
      <c r="G22" s="31"/>
      <c r="H22" s="41"/>
    </row>
    <row r="23" spans="1:8" ht="50.25" customHeight="1">
      <c r="B23" s="139" t="s">
        <v>84</v>
      </c>
      <c r="C23" s="139"/>
      <c r="D23" s="139"/>
      <c r="E23" s="139"/>
      <c r="F23" s="139"/>
      <c r="G23" s="139"/>
      <c r="H23" s="139"/>
    </row>
  </sheetData>
  <mergeCells count="5">
    <mergeCell ref="A1:H1"/>
    <mergeCell ref="A2:H2"/>
    <mergeCell ref="A3:H3"/>
    <mergeCell ref="B20:G20"/>
    <mergeCell ref="B23:H23"/>
  </mergeCells>
  <pageMargins left="0.18" right="0.3" top="0.47" bottom="0.39" header="0.3" footer="0.16"/>
  <pageSetup paperSize="9" orientation="portrait" verticalDpi="0" r:id="rId1"/>
</worksheet>
</file>

<file path=xl/worksheets/sheet19.xml><?xml version="1.0" encoding="utf-8"?>
<worksheet xmlns="http://schemas.openxmlformats.org/spreadsheetml/2006/main" xmlns:r="http://schemas.openxmlformats.org/officeDocument/2006/relationships">
  <sheetPr>
    <tabColor rgb="FFFF0000"/>
  </sheetPr>
  <dimension ref="A1:J19"/>
  <sheetViews>
    <sheetView topLeftCell="A10" workbookViewId="0">
      <selection activeCell="A3" sqref="A3:H3"/>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362</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25.5">
      <c r="A5" s="5">
        <v>1</v>
      </c>
      <c r="B5" s="6" t="s">
        <v>9</v>
      </c>
      <c r="C5" s="7">
        <v>4</v>
      </c>
      <c r="D5" s="7">
        <v>3</v>
      </c>
      <c r="E5" s="7">
        <v>6</v>
      </c>
      <c r="F5" s="8" t="s">
        <v>10</v>
      </c>
      <c r="G5" s="8">
        <v>243.77</v>
      </c>
      <c r="H5" s="7">
        <f>G5*E5</f>
        <v>1462.6200000000001</v>
      </c>
    </row>
    <row r="6" spans="1:10" ht="114.75">
      <c r="A6" s="9" t="s">
        <v>11</v>
      </c>
      <c r="B6" s="10" t="s">
        <v>45</v>
      </c>
      <c r="C6" s="7">
        <v>61.53</v>
      </c>
      <c r="D6" s="7">
        <v>38.229999999999997</v>
      </c>
      <c r="E6" s="7">
        <v>25.62</v>
      </c>
      <c r="F6" s="11" t="s">
        <v>13</v>
      </c>
      <c r="G6" s="11">
        <v>112.53</v>
      </c>
      <c r="H6" s="7">
        <f t="shared" ref="H6:H15" si="0">G6*E6</f>
        <v>2883.0186000000003</v>
      </c>
    </row>
    <row r="7" spans="1:10" ht="89.25">
      <c r="A7" s="9" t="s">
        <v>63</v>
      </c>
      <c r="B7" s="36" t="s">
        <v>15</v>
      </c>
      <c r="C7" s="7">
        <v>30.76</v>
      </c>
      <c r="D7" s="7">
        <v>19.12</v>
      </c>
      <c r="E7" s="7">
        <v>9.56</v>
      </c>
      <c r="F7" s="11" t="s">
        <v>13</v>
      </c>
      <c r="G7" s="11">
        <v>228.47</v>
      </c>
      <c r="H7" s="7">
        <f t="shared" si="0"/>
        <v>2184.1732000000002</v>
      </c>
    </row>
    <row r="8" spans="1:10" ht="63.75">
      <c r="A8" s="9" t="s">
        <v>64</v>
      </c>
      <c r="B8" s="10" t="s">
        <v>18</v>
      </c>
      <c r="C8" s="7">
        <v>51.68</v>
      </c>
      <c r="D8" s="7">
        <v>32.119999999999997</v>
      </c>
      <c r="E8" s="7">
        <v>16.059999999999999</v>
      </c>
      <c r="F8" s="11" t="s">
        <v>13</v>
      </c>
      <c r="G8" s="11">
        <v>1191.77</v>
      </c>
      <c r="H8" s="7">
        <f t="shared" si="0"/>
        <v>19139.8262</v>
      </c>
    </row>
    <row r="9" spans="1:10" ht="102">
      <c r="A9" s="9" t="s">
        <v>79</v>
      </c>
      <c r="B9" s="10" t="s">
        <v>49</v>
      </c>
      <c r="C9" s="7">
        <v>55.93</v>
      </c>
      <c r="D9" s="7">
        <v>33.979999999999997</v>
      </c>
      <c r="E9" s="7">
        <v>95.6</v>
      </c>
      <c r="F9" s="11" t="s">
        <v>13</v>
      </c>
      <c r="G9" s="11">
        <v>6543.32</v>
      </c>
      <c r="H9" s="7">
        <f t="shared" si="0"/>
        <v>625541.39199999999</v>
      </c>
    </row>
    <row r="10" spans="1:10" ht="18.75">
      <c r="A10" s="9">
        <v>6</v>
      </c>
      <c r="B10" s="37" t="s">
        <v>50</v>
      </c>
      <c r="C10" s="7"/>
      <c r="D10" s="7"/>
      <c r="E10" s="7"/>
      <c r="F10" s="11"/>
      <c r="G10" s="11"/>
      <c r="H10" s="7"/>
    </row>
    <row r="11" spans="1:10" ht="15.75" customHeight="1">
      <c r="A11" s="9" t="s">
        <v>51</v>
      </c>
      <c r="B11" s="10" t="s">
        <v>82</v>
      </c>
      <c r="C11" s="7">
        <v>30.76</v>
      </c>
      <c r="D11" s="7">
        <v>19.12</v>
      </c>
      <c r="E11" s="7">
        <v>17.420000000000002</v>
      </c>
      <c r="F11" s="11" t="s">
        <v>13</v>
      </c>
      <c r="G11" s="11">
        <v>404.77</v>
      </c>
      <c r="H11" s="7">
        <f t="shared" si="0"/>
        <v>7051.0934000000007</v>
      </c>
    </row>
    <row r="12" spans="1:10" ht="15.75" customHeight="1">
      <c r="A12" s="9" t="s">
        <v>53</v>
      </c>
      <c r="B12" s="10" t="s">
        <v>83</v>
      </c>
      <c r="C12" s="7">
        <v>25.17</v>
      </c>
      <c r="D12" s="7">
        <v>15.29</v>
      </c>
      <c r="E12" s="7">
        <v>41.01</v>
      </c>
      <c r="F12" s="11" t="s">
        <v>13</v>
      </c>
      <c r="G12" s="11">
        <v>765.85</v>
      </c>
      <c r="H12" s="7">
        <f t="shared" si="0"/>
        <v>31407.5085</v>
      </c>
    </row>
    <row r="13" spans="1:10" ht="15.75" customHeight="1">
      <c r="A13" s="9" t="s">
        <v>55</v>
      </c>
      <c r="B13" s="10" t="s">
        <v>313</v>
      </c>
      <c r="C13" s="7">
        <v>51.68</v>
      </c>
      <c r="D13" s="7">
        <v>32.119999999999997</v>
      </c>
      <c r="E13" s="7">
        <v>16.059999999999999</v>
      </c>
      <c r="F13" s="11" t="s">
        <v>13</v>
      </c>
      <c r="G13" s="11">
        <v>730.61</v>
      </c>
      <c r="H13" s="7">
        <f t="shared" si="0"/>
        <v>11733.596599999999</v>
      </c>
    </row>
    <row r="14" spans="1:10" ht="15.75">
      <c r="A14" s="9" t="s">
        <v>57</v>
      </c>
      <c r="B14" s="10" t="s">
        <v>292</v>
      </c>
      <c r="C14" s="7">
        <v>50.34</v>
      </c>
      <c r="D14" s="7">
        <v>30.59</v>
      </c>
      <c r="E14" s="7">
        <v>82.02</v>
      </c>
      <c r="F14" s="11" t="s">
        <v>13</v>
      </c>
      <c r="G14" s="11">
        <v>458.72</v>
      </c>
      <c r="H14" s="7">
        <f t="shared" si="0"/>
        <v>37624.214399999997</v>
      </c>
    </row>
    <row r="15" spans="1:10" ht="15.75">
      <c r="A15" s="9" t="s">
        <v>59</v>
      </c>
      <c r="B15" s="10" t="s">
        <v>60</v>
      </c>
      <c r="C15" s="7">
        <v>61.53</v>
      </c>
      <c r="D15" s="7">
        <v>38.229999999999997</v>
      </c>
      <c r="E15" s="7">
        <v>25.62</v>
      </c>
      <c r="F15" s="11" t="s">
        <v>13</v>
      </c>
      <c r="G15" s="11">
        <v>167.7</v>
      </c>
      <c r="H15" s="7">
        <f t="shared" si="0"/>
        <v>4296.4740000000002</v>
      </c>
    </row>
    <row r="16" spans="1:10">
      <c r="A16" s="38"/>
      <c r="B16" s="147" t="s">
        <v>41</v>
      </c>
      <c r="C16" s="147"/>
      <c r="D16" s="147"/>
      <c r="E16" s="147"/>
      <c r="F16" s="147"/>
      <c r="G16" s="147"/>
      <c r="H16" s="39">
        <f>SUM(H5:H15)</f>
        <v>743323.91690000019</v>
      </c>
    </row>
    <row r="17" spans="1:8">
      <c r="A17" s="40"/>
      <c r="B17" s="31"/>
      <c r="C17" s="31"/>
      <c r="D17" s="31"/>
      <c r="E17" s="31"/>
      <c r="F17" s="31"/>
      <c r="G17" s="31"/>
      <c r="H17" s="41"/>
    </row>
    <row r="18" spans="1:8">
      <c r="A18" s="40"/>
      <c r="B18" s="31"/>
      <c r="C18" s="31"/>
      <c r="D18" s="31"/>
      <c r="E18" s="31"/>
      <c r="F18" s="31"/>
      <c r="G18" s="31"/>
      <c r="H18" s="41"/>
    </row>
    <row r="19" spans="1:8" ht="50.25" customHeight="1">
      <c r="B19" s="139" t="s">
        <v>42</v>
      </c>
      <c r="C19" s="139"/>
      <c r="D19" s="139"/>
      <c r="E19" s="139"/>
      <c r="F19" s="139"/>
      <c r="G19" s="139"/>
      <c r="H19" s="139"/>
    </row>
  </sheetData>
  <mergeCells count="5">
    <mergeCell ref="A1:H1"/>
    <mergeCell ref="A2:H2"/>
    <mergeCell ref="A3:H3"/>
    <mergeCell ref="B16:G16"/>
    <mergeCell ref="B19:H19"/>
  </mergeCells>
  <pageMargins left="0.3" right="0.24"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sheetPr>
    <tabColor rgb="FFFF0000"/>
  </sheetPr>
  <dimension ref="A1:H19"/>
  <sheetViews>
    <sheetView topLeftCell="A16" workbookViewId="0">
      <selection activeCell="C6" sqref="C6"/>
    </sheetView>
  </sheetViews>
  <sheetFormatPr defaultRowHeight="15"/>
  <cols>
    <col min="1" max="1" width="6.7109375" style="33" customWidth="1"/>
    <col min="2" max="2" width="42" customWidth="1"/>
    <col min="3" max="3" width="10.28515625" customWidth="1"/>
    <col min="4" max="4" width="9.42578125" customWidth="1"/>
    <col min="5" max="5" width="11.5703125" customWidth="1"/>
    <col min="6" max="6" width="12.140625"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36" customHeight="1">
      <c r="A3" s="135" t="s">
        <v>322</v>
      </c>
      <c r="B3" s="135"/>
      <c r="C3" s="135"/>
      <c r="D3" s="135"/>
      <c r="E3" s="135"/>
      <c r="F3" s="135"/>
      <c r="G3" s="2"/>
      <c r="H3" s="2"/>
    </row>
    <row r="4" spans="1:8" s="4" customFormat="1">
      <c r="A4" s="3" t="s">
        <v>3</v>
      </c>
      <c r="B4" s="3" t="s">
        <v>4</v>
      </c>
      <c r="C4" s="3" t="s">
        <v>5</v>
      </c>
      <c r="D4" s="3" t="s">
        <v>6</v>
      </c>
      <c r="E4" s="3" t="s">
        <v>7</v>
      </c>
      <c r="F4" s="3" t="s">
        <v>8</v>
      </c>
    </row>
    <row r="5" spans="1:8" ht="25.5">
      <c r="A5" s="5">
        <v>1</v>
      </c>
      <c r="B5" s="6" t="s">
        <v>9</v>
      </c>
      <c r="C5" s="7">
        <v>5</v>
      </c>
      <c r="D5" s="8" t="s">
        <v>10</v>
      </c>
      <c r="E5" s="8">
        <v>243.77</v>
      </c>
      <c r="F5" s="7">
        <f>C5*E5</f>
        <v>1218.8500000000001</v>
      </c>
    </row>
    <row r="6" spans="1:8" ht="117.75" customHeight="1">
      <c r="A6" s="9" t="s">
        <v>167</v>
      </c>
      <c r="B6" s="10" t="s">
        <v>12</v>
      </c>
      <c r="C6" s="7">
        <v>19.82</v>
      </c>
      <c r="D6" s="11" t="s">
        <v>13</v>
      </c>
      <c r="E6" s="11">
        <v>112.53</v>
      </c>
      <c r="F6" s="7">
        <f t="shared" ref="F6:F7" si="0">C6*E6</f>
        <v>2230.3445999999999</v>
      </c>
    </row>
    <row r="7" spans="1:8" ht="73.5" customHeight="1">
      <c r="A7" s="15" t="s">
        <v>132</v>
      </c>
      <c r="B7" s="17" t="s">
        <v>15</v>
      </c>
      <c r="C7" s="17">
        <v>11.89</v>
      </c>
      <c r="D7" s="17" t="s">
        <v>16</v>
      </c>
      <c r="E7" s="17">
        <v>228.47</v>
      </c>
      <c r="F7" s="7">
        <f t="shared" si="0"/>
        <v>2716.5083</v>
      </c>
    </row>
    <row r="8" spans="1:8" ht="100.5" customHeight="1" thickBot="1">
      <c r="A8" s="120" t="s">
        <v>323</v>
      </c>
      <c r="B8" s="23" t="s">
        <v>20</v>
      </c>
      <c r="C8" s="124">
        <v>1.42</v>
      </c>
      <c r="D8" s="125" t="s">
        <v>13</v>
      </c>
      <c r="E8" s="126">
        <v>5913.66</v>
      </c>
      <c r="F8" s="127">
        <f>C8*E8</f>
        <v>8397.3971999999994</v>
      </c>
    </row>
    <row r="9" spans="1:8" ht="85.5" customHeight="1">
      <c r="A9" s="128" t="s">
        <v>324</v>
      </c>
      <c r="B9" s="129" t="s">
        <v>325</v>
      </c>
      <c r="C9" s="121">
        <v>120.82</v>
      </c>
      <c r="D9" s="11" t="s">
        <v>13</v>
      </c>
      <c r="E9" s="122">
        <v>756.15</v>
      </c>
      <c r="F9" s="7">
        <f>C9*E9</f>
        <v>91358.042999999991</v>
      </c>
    </row>
    <row r="10" spans="1:8" ht="73.5" customHeight="1">
      <c r="A10" s="12" t="s">
        <v>326</v>
      </c>
      <c r="B10" s="18" t="s">
        <v>232</v>
      </c>
      <c r="C10" s="13">
        <v>44.35</v>
      </c>
      <c r="D10" s="122" t="s">
        <v>13</v>
      </c>
      <c r="E10" s="13">
        <v>6219.31</v>
      </c>
      <c r="F10" s="7">
        <f>C10*E10</f>
        <v>275826.39850000001</v>
      </c>
    </row>
    <row r="11" spans="1:8" ht="90" customHeight="1">
      <c r="A11" s="15" t="s">
        <v>25</v>
      </c>
      <c r="B11" s="16" t="s">
        <v>26</v>
      </c>
      <c r="C11" s="21">
        <v>5.48</v>
      </c>
      <c r="D11" s="17" t="s">
        <v>27</v>
      </c>
      <c r="E11" s="17">
        <v>53433.91</v>
      </c>
      <c r="F11" s="7">
        <f>C11*E11</f>
        <v>292817.82680000004</v>
      </c>
    </row>
    <row r="12" spans="1:8" s="28" customFormat="1" ht="15" customHeight="1">
      <c r="A12" s="90">
        <v>6</v>
      </c>
      <c r="B12" s="130" t="s">
        <v>30</v>
      </c>
      <c r="C12" s="130"/>
      <c r="D12" s="130"/>
      <c r="E12" s="130"/>
      <c r="F12" s="7"/>
    </row>
    <row r="13" spans="1:8" s="28" customFormat="1" ht="15" customHeight="1">
      <c r="A13" s="9" t="s">
        <v>31</v>
      </c>
      <c r="B13" s="10" t="s">
        <v>54</v>
      </c>
      <c r="C13" s="7">
        <v>19.71</v>
      </c>
      <c r="D13" s="11" t="s">
        <v>13</v>
      </c>
      <c r="E13" s="7">
        <v>788.13</v>
      </c>
      <c r="F13" s="7">
        <f t="shared" ref="F13:F16" si="1">C13*E13</f>
        <v>15534.042300000001</v>
      </c>
    </row>
    <row r="14" spans="1:8" ht="15.75" customHeight="1">
      <c r="A14" s="9" t="s">
        <v>33</v>
      </c>
      <c r="B14" s="10" t="s">
        <v>34</v>
      </c>
      <c r="C14" s="7">
        <v>11.89</v>
      </c>
      <c r="D14" s="11" t="s">
        <v>13</v>
      </c>
      <c r="E14" s="11">
        <v>364.32</v>
      </c>
      <c r="F14" s="7">
        <f t="shared" si="1"/>
        <v>4331.7647999999999</v>
      </c>
    </row>
    <row r="15" spans="1:8" ht="15.75">
      <c r="A15" s="9" t="s">
        <v>35</v>
      </c>
      <c r="B15" s="10" t="s">
        <v>38</v>
      </c>
      <c r="C15" s="7">
        <v>39.42</v>
      </c>
      <c r="D15" s="11" t="s">
        <v>13</v>
      </c>
      <c r="E15" s="11">
        <v>482.26</v>
      </c>
      <c r="F15" s="7">
        <f t="shared" si="1"/>
        <v>19010.689200000001</v>
      </c>
    </row>
    <row r="16" spans="1:8" ht="15.75">
      <c r="A16" s="9" t="s">
        <v>37</v>
      </c>
      <c r="B16" s="10" t="s">
        <v>40</v>
      </c>
      <c r="C16" s="7">
        <v>19.82</v>
      </c>
      <c r="D16" s="11" t="s">
        <v>13</v>
      </c>
      <c r="E16" s="11">
        <v>167.7</v>
      </c>
      <c r="F16" s="7">
        <f t="shared" si="1"/>
        <v>3323.8139999999999</v>
      </c>
    </row>
    <row r="17" spans="1:6">
      <c r="A17" s="29"/>
      <c r="B17" s="136" t="s">
        <v>41</v>
      </c>
      <c r="C17" s="137"/>
      <c r="D17" s="137"/>
      <c r="E17" s="138"/>
      <c r="F17" s="7">
        <f>SUM(F5:F16)</f>
        <v>716765.67870000005</v>
      </c>
    </row>
    <row r="18" spans="1:6" ht="19.5" customHeight="1">
      <c r="A18" s="30"/>
      <c r="B18" s="31"/>
      <c r="C18" s="31"/>
      <c r="D18" s="31"/>
      <c r="E18" s="31"/>
      <c r="F18" s="32"/>
    </row>
    <row r="19" spans="1:6" ht="50.25" customHeight="1">
      <c r="B19" s="139" t="s">
        <v>42</v>
      </c>
      <c r="C19" s="139"/>
      <c r="D19" s="139"/>
      <c r="E19" s="139"/>
      <c r="F19" s="139"/>
    </row>
  </sheetData>
  <mergeCells count="5">
    <mergeCell ref="A1:F1"/>
    <mergeCell ref="A2:F2"/>
    <mergeCell ref="A3:F3"/>
    <mergeCell ref="B17:E17"/>
    <mergeCell ref="B19:F19"/>
  </mergeCells>
  <pageMargins left="0.39" right="0.18" top="0.35" bottom="0.2" header="0.3" footer="0.22"/>
  <pageSetup paperSize="9" orientation="portrait" verticalDpi="0" r:id="rId1"/>
</worksheet>
</file>

<file path=xl/worksheets/sheet20.xml><?xml version="1.0" encoding="utf-8"?>
<worksheet xmlns="http://schemas.openxmlformats.org/spreadsheetml/2006/main" xmlns:r="http://schemas.openxmlformats.org/officeDocument/2006/relationships">
  <sheetPr>
    <tabColor rgb="FFFF0000"/>
  </sheetPr>
  <dimension ref="A1:J19"/>
  <sheetViews>
    <sheetView topLeftCell="A13" workbookViewId="0">
      <selection activeCell="F7" sqref="F7"/>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312</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25.5">
      <c r="A5" s="5">
        <v>1</v>
      </c>
      <c r="B5" s="6" t="s">
        <v>9</v>
      </c>
      <c r="C5" s="7">
        <v>4</v>
      </c>
      <c r="D5" s="7">
        <v>3</v>
      </c>
      <c r="E5" s="7">
        <v>4</v>
      </c>
      <c r="F5" s="8" t="s">
        <v>10</v>
      </c>
      <c r="G5" s="8">
        <v>243.77</v>
      </c>
      <c r="H5" s="7">
        <f>G5*E5</f>
        <v>975.08</v>
      </c>
    </row>
    <row r="6" spans="1:10" ht="114.75">
      <c r="A6" s="9" t="s">
        <v>11</v>
      </c>
      <c r="B6" s="10" t="s">
        <v>45</v>
      </c>
      <c r="C6" s="7">
        <v>61.53</v>
      </c>
      <c r="D6" s="7">
        <v>38.229999999999997</v>
      </c>
      <c r="E6" s="7">
        <v>87.25</v>
      </c>
      <c r="F6" s="11" t="s">
        <v>13</v>
      </c>
      <c r="G6" s="11">
        <v>112.53</v>
      </c>
      <c r="H6" s="7">
        <f t="shared" ref="H6:H15" si="0">G6*E6</f>
        <v>9818.2425000000003</v>
      </c>
    </row>
    <row r="7" spans="1:10" ht="89.25">
      <c r="A7" s="9" t="s">
        <v>63</v>
      </c>
      <c r="B7" s="36" t="s">
        <v>15</v>
      </c>
      <c r="C7" s="7">
        <v>30.76</v>
      </c>
      <c r="D7" s="7">
        <v>19.12</v>
      </c>
      <c r="E7" s="7">
        <v>26.87</v>
      </c>
      <c r="F7" s="11" t="s">
        <v>13</v>
      </c>
      <c r="G7" s="11">
        <v>228.47</v>
      </c>
      <c r="H7" s="7">
        <f t="shared" si="0"/>
        <v>6138.9889000000003</v>
      </c>
    </row>
    <row r="8" spans="1:10" ht="63.75">
      <c r="A8" s="9" t="s">
        <v>64</v>
      </c>
      <c r="B8" s="10" t="s">
        <v>18</v>
      </c>
      <c r="C8" s="7">
        <v>51.68</v>
      </c>
      <c r="D8" s="7">
        <v>32.119999999999997</v>
      </c>
      <c r="E8" s="7">
        <v>44.79</v>
      </c>
      <c r="F8" s="11" t="s">
        <v>13</v>
      </c>
      <c r="G8" s="11">
        <v>1191.77</v>
      </c>
      <c r="H8" s="7">
        <f t="shared" si="0"/>
        <v>53379.378299999997</v>
      </c>
    </row>
    <row r="9" spans="1:10" ht="102">
      <c r="A9" s="9" t="s">
        <v>79</v>
      </c>
      <c r="B9" s="10" t="s">
        <v>49</v>
      </c>
      <c r="C9" s="7">
        <v>55.93</v>
      </c>
      <c r="D9" s="7">
        <v>33.979999999999997</v>
      </c>
      <c r="E9" s="7">
        <v>46.73</v>
      </c>
      <c r="F9" s="11" t="s">
        <v>13</v>
      </c>
      <c r="G9" s="11">
        <v>6543.32</v>
      </c>
      <c r="H9" s="7">
        <f t="shared" si="0"/>
        <v>305769.34359999996</v>
      </c>
    </row>
    <row r="10" spans="1:10" ht="18.75">
      <c r="A10" s="9">
        <v>6</v>
      </c>
      <c r="B10" s="37" t="s">
        <v>50</v>
      </c>
      <c r="C10" s="7"/>
      <c r="D10" s="7"/>
      <c r="E10" s="7"/>
      <c r="F10" s="11"/>
      <c r="G10" s="11"/>
      <c r="H10" s="7"/>
    </row>
    <row r="11" spans="1:10" ht="15.75" customHeight="1">
      <c r="A11" s="9" t="s">
        <v>51</v>
      </c>
      <c r="B11" s="10" t="s">
        <v>82</v>
      </c>
      <c r="C11" s="7">
        <v>30.76</v>
      </c>
      <c r="D11" s="7">
        <v>19.12</v>
      </c>
      <c r="E11" s="7">
        <v>17.420000000000002</v>
      </c>
      <c r="F11" s="11" t="s">
        <v>13</v>
      </c>
      <c r="G11" s="11">
        <v>404.77</v>
      </c>
      <c r="H11" s="7">
        <f t="shared" si="0"/>
        <v>7051.0934000000007</v>
      </c>
    </row>
    <row r="12" spans="1:10" ht="15.75" customHeight="1">
      <c r="A12" s="9" t="s">
        <v>53</v>
      </c>
      <c r="B12" s="10" t="s">
        <v>83</v>
      </c>
      <c r="C12" s="7">
        <v>25.17</v>
      </c>
      <c r="D12" s="7">
        <v>15.29</v>
      </c>
      <c r="E12" s="7">
        <v>20.059999999999999</v>
      </c>
      <c r="F12" s="11" t="s">
        <v>13</v>
      </c>
      <c r="G12" s="11">
        <v>765.85</v>
      </c>
      <c r="H12" s="7">
        <f t="shared" si="0"/>
        <v>15362.950999999999</v>
      </c>
    </row>
    <row r="13" spans="1:10" ht="15.75" customHeight="1">
      <c r="A13" s="9" t="s">
        <v>55</v>
      </c>
      <c r="B13" s="10" t="s">
        <v>313</v>
      </c>
      <c r="C13" s="7">
        <v>51.68</v>
      </c>
      <c r="D13" s="7">
        <v>32.119999999999997</v>
      </c>
      <c r="E13" s="7">
        <v>44.79</v>
      </c>
      <c r="F13" s="11" t="s">
        <v>13</v>
      </c>
      <c r="G13" s="11">
        <v>730.6</v>
      </c>
      <c r="H13" s="7">
        <f t="shared" si="0"/>
        <v>32723.574000000001</v>
      </c>
    </row>
    <row r="14" spans="1:10" ht="15.75">
      <c r="A14" s="9" t="s">
        <v>57</v>
      </c>
      <c r="B14" s="10" t="s">
        <v>292</v>
      </c>
      <c r="C14" s="7">
        <v>50.34</v>
      </c>
      <c r="D14" s="7">
        <v>30.59</v>
      </c>
      <c r="E14" s="7">
        <v>40.119999999999997</v>
      </c>
      <c r="F14" s="11" t="s">
        <v>13</v>
      </c>
      <c r="G14" s="11">
        <v>458.72</v>
      </c>
      <c r="H14" s="7">
        <f t="shared" si="0"/>
        <v>18403.846399999999</v>
      </c>
    </row>
    <row r="15" spans="1:10" ht="15.75">
      <c r="A15" s="9" t="s">
        <v>59</v>
      </c>
      <c r="B15" s="10" t="s">
        <v>60</v>
      </c>
      <c r="C15" s="7">
        <v>61.53</v>
      </c>
      <c r="D15" s="7">
        <v>38.229999999999997</v>
      </c>
      <c r="E15" s="7">
        <v>87.25</v>
      </c>
      <c r="F15" s="11" t="s">
        <v>13</v>
      </c>
      <c r="G15" s="11">
        <v>167.7</v>
      </c>
      <c r="H15" s="7">
        <f t="shared" si="0"/>
        <v>14631.824999999999</v>
      </c>
    </row>
    <row r="16" spans="1:10">
      <c r="A16" s="38"/>
      <c r="B16" s="147" t="s">
        <v>41</v>
      </c>
      <c r="C16" s="147"/>
      <c r="D16" s="147"/>
      <c r="E16" s="147"/>
      <c r="F16" s="147"/>
      <c r="G16" s="147"/>
      <c r="H16" s="39">
        <f>SUM(H5:H15)</f>
        <v>464254.32309999998</v>
      </c>
    </row>
    <row r="17" spans="1:8">
      <c r="A17" s="40"/>
      <c r="B17" s="31"/>
      <c r="C17" s="31"/>
      <c r="D17" s="31"/>
      <c r="E17" s="31"/>
      <c r="F17" s="31"/>
      <c r="G17" s="31"/>
      <c r="H17" s="41"/>
    </row>
    <row r="18" spans="1:8">
      <c r="A18" s="40"/>
      <c r="B18" s="31"/>
      <c r="C18" s="31"/>
      <c r="D18" s="31"/>
      <c r="E18" s="31"/>
      <c r="F18" s="31"/>
      <c r="G18" s="31"/>
      <c r="H18" s="41"/>
    </row>
    <row r="19" spans="1:8" ht="50.25" customHeight="1">
      <c r="B19" s="139" t="s">
        <v>84</v>
      </c>
      <c r="C19" s="139"/>
      <c r="D19" s="139"/>
      <c r="E19" s="139"/>
      <c r="F19" s="139"/>
      <c r="G19" s="139"/>
      <c r="H19" s="139"/>
    </row>
  </sheetData>
  <mergeCells count="5">
    <mergeCell ref="A1:H1"/>
    <mergeCell ref="A2:H2"/>
    <mergeCell ref="A3:H3"/>
    <mergeCell ref="B16:G16"/>
    <mergeCell ref="B19:H19"/>
  </mergeCells>
  <pageMargins left="0.26" right="0.24"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sheetPr>
    <tabColor rgb="FFFF0000"/>
  </sheetPr>
  <dimension ref="A1:N32"/>
  <sheetViews>
    <sheetView topLeftCell="A19" workbookViewId="0">
      <selection activeCell="I27" sqref="I27"/>
    </sheetView>
  </sheetViews>
  <sheetFormatPr defaultRowHeight="15"/>
  <cols>
    <col min="1" max="1" width="7.7109375" customWidth="1"/>
    <col min="2" max="2" width="37.5703125" customWidth="1"/>
    <col min="3" max="3" width="11.5703125" hidden="1" customWidth="1"/>
    <col min="4" max="4" width="11.28515625" hidden="1" customWidth="1"/>
    <col min="5" max="5" width="6.28515625" hidden="1" customWidth="1"/>
    <col min="6" max="6" width="9.5703125" customWidth="1"/>
    <col min="7" max="7" width="7.42578125" customWidth="1"/>
    <col min="8" max="8" width="9.7109375" customWidth="1"/>
    <col min="9" max="9" width="13.42578125" customWidth="1"/>
  </cols>
  <sheetData>
    <row r="1" spans="1:12" ht="21">
      <c r="A1" s="163" t="s">
        <v>0</v>
      </c>
      <c r="B1" s="163"/>
      <c r="C1" s="163"/>
      <c r="D1" s="163"/>
      <c r="E1" s="163"/>
      <c r="F1" s="163"/>
      <c r="G1" s="163"/>
      <c r="H1" s="163"/>
      <c r="I1" s="163"/>
      <c r="J1" s="60"/>
      <c r="K1" s="60"/>
      <c r="L1" s="60"/>
    </row>
    <row r="2" spans="1:12" ht="18.75">
      <c r="A2" s="161" t="s">
        <v>1</v>
      </c>
      <c r="B2" s="161"/>
      <c r="C2" s="161"/>
      <c r="D2" s="161"/>
      <c r="E2" s="161"/>
      <c r="F2" s="161"/>
      <c r="G2" s="161"/>
      <c r="H2" s="161"/>
      <c r="I2" s="161"/>
      <c r="J2" s="1"/>
      <c r="K2" s="1"/>
      <c r="L2" s="1"/>
    </row>
    <row r="3" spans="1:12" ht="15.75">
      <c r="A3" s="164" t="s">
        <v>333</v>
      </c>
      <c r="B3" s="165"/>
      <c r="C3" s="165"/>
      <c r="D3" s="165"/>
      <c r="E3" s="165"/>
      <c r="F3" s="165"/>
      <c r="G3" s="165"/>
      <c r="H3" s="165"/>
      <c r="I3" s="165"/>
      <c r="J3" s="61"/>
      <c r="K3" s="61"/>
    </row>
    <row r="4" spans="1:12">
      <c r="A4" s="35" t="s">
        <v>3</v>
      </c>
      <c r="B4" s="35" t="s">
        <v>4</v>
      </c>
      <c r="C4" s="35">
        <v>1</v>
      </c>
      <c r="D4" s="35">
        <v>2</v>
      </c>
      <c r="E4" s="35">
        <v>3</v>
      </c>
      <c r="F4" s="62" t="s">
        <v>235</v>
      </c>
      <c r="G4" s="62" t="s">
        <v>108</v>
      </c>
      <c r="H4" s="62" t="s">
        <v>109</v>
      </c>
      <c r="I4" s="62" t="s">
        <v>110</v>
      </c>
    </row>
    <row r="5" spans="1:12" ht="38.25">
      <c r="A5" s="5">
        <v>1</v>
      </c>
      <c r="B5" s="6" t="s">
        <v>334</v>
      </c>
      <c r="C5" s="8">
        <v>5</v>
      </c>
      <c r="D5" s="8">
        <v>5</v>
      </c>
      <c r="E5" s="8">
        <v>5</v>
      </c>
      <c r="F5" s="7">
        <v>15</v>
      </c>
      <c r="G5" s="8" t="s">
        <v>10</v>
      </c>
      <c r="H5" s="8">
        <v>243.77</v>
      </c>
      <c r="I5" s="7">
        <f>H5*F5</f>
        <v>3656.55</v>
      </c>
    </row>
    <row r="6" spans="1:12" ht="38.25">
      <c r="A6" s="9">
        <v>2</v>
      </c>
      <c r="B6" s="10" t="s">
        <v>335</v>
      </c>
      <c r="C6" s="11">
        <v>0.71</v>
      </c>
      <c r="D6" s="11">
        <v>3.79</v>
      </c>
      <c r="E6" s="11"/>
      <c r="F6" s="7">
        <v>75</v>
      </c>
      <c r="G6" s="11" t="s">
        <v>336</v>
      </c>
      <c r="H6" s="8">
        <v>34.76</v>
      </c>
      <c r="I6" s="7">
        <f t="shared" ref="I6:I26" si="0">H6*F6</f>
        <v>2607</v>
      </c>
    </row>
    <row r="7" spans="1:12" ht="38.25">
      <c r="A7" s="9" t="s">
        <v>337</v>
      </c>
      <c r="B7" s="10" t="s">
        <v>338</v>
      </c>
      <c r="C7" s="11">
        <v>0.71</v>
      </c>
      <c r="D7" s="11">
        <v>3.79</v>
      </c>
      <c r="E7" s="11"/>
      <c r="F7" s="7">
        <v>13.59</v>
      </c>
      <c r="G7" s="11" t="s">
        <v>13</v>
      </c>
      <c r="H7" s="8">
        <v>422.21</v>
      </c>
      <c r="I7" s="7">
        <f t="shared" si="0"/>
        <v>5737.8338999999996</v>
      </c>
    </row>
    <row r="8" spans="1:12" ht="76.5">
      <c r="A8" s="9" t="s">
        <v>339</v>
      </c>
      <c r="B8" s="10" t="s">
        <v>340</v>
      </c>
      <c r="C8" s="8"/>
      <c r="D8" s="8">
        <v>446.05</v>
      </c>
      <c r="E8" s="8"/>
      <c r="F8" s="7">
        <v>56.64</v>
      </c>
      <c r="G8" s="11" t="s">
        <v>13</v>
      </c>
      <c r="H8" s="8">
        <v>422.21</v>
      </c>
      <c r="I8" s="7">
        <f t="shared" si="0"/>
        <v>23913.974399999999</v>
      </c>
      <c r="J8" s="133"/>
    </row>
    <row r="9" spans="1:12" ht="127.5">
      <c r="A9" s="9" t="s">
        <v>341</v>
      </c>
      <c r="B9" s="10" t="s">
        <v>45</v>
      </c>
      <c r="C9" s="11">
        <v>76.05</v>
      </c>
      <c r="D9" s="11">
        <v>76.58</v>
      </c>
      <c r="E9" s="11">
        <v>42.49</v>
      </c>
      <c r="F9" s="7">
        <v>100.03</v>
      </c>
      <c r="G9" s="11" t="s">
        <v>13</v>
      </c>
      <c r="H9" s="11">
        <v>112.53</v>
      </c>
      <c r="I9" s="7">
        <f t="shared" si="0"/>
        <v>11256.375900000001</v>
      </c>
    </row>
    <row r="10" spans="1:12" ht="102">
      <c r="A10" s="9" t="s">
        <v>342</v>
      </c>
      <c r="B10" s="10" t="s">
        <v>343</v>
      </c>
      <c r="C10" s="11"/>
      <c r="D10" s="11"/>
      <c r="E10" s="11"/>
      <c r="F10" s="7">
        <v>52.16</v>
      </c>
      <c r="G10" s="11" t="s">
        <v>13</v>
      </c>
      <c r="H10" s="11">
        <v>37.17</v>
      </c>
      <c r="I10" s="7">
        <f t="shared" si="0"/>
        <v>1938.7872</v>
      </c>
    </row>
    <row r="11" spans="1:12" ht="102">
      <c r="A11" s="9" t="s">
        <v>344</v>
      </c>
      <c r="B11" s="36" t="s">
        <v>15</v>
      </c>
      <c r="C11" s="11">
        <v>22.66</v>
      </c>
      <c r="D11" s="11">
        <v>26.34</v>
      </c>
      <c r="E11" s="11">
        <v>3.55</v>
      </c>
      <c r="F11" s="7">
        <v>4.88</v>
      </c>
      <c r="G11" s="11" t="s">
        <v>13</v>
      </c>
      <c r="H11" s="11">
        <v>228.47</v>
      </c>
      <c r="I11" s="7">
        <f t="shared" si="0"/>
        <v>1114.9336000000001</v>
      </c>
    </row>
    <row r="12" spans="1:12" ht="76.5">
      <c r="A12" s="9" t="s">
        <v>345</v>
      </c>
      <c r="B12" s="10" t="s">
        <v>18</v>
      </c>
      <c r="C12" s="11">
        <v>38.07</v>
      </c>
      <c r="D12" s="11">
        <v>42.35</v>
      </c>
      <c r="E12" s="11">
        <v>5.95</v>
      </c>
      <c r="F12" s="7">
        <v>2.62</v>
      </c>
      <c r="G12" s="11" t="s">
        <v>13</v>
      </c>
      <c r="H12" s="11">
        <v>1191.77</v>
      </c>
      <c r="I12" s="7">
        <f t="shared" si="0"/>
        <v>3122.4374000000003</v>
      </c>
    </row>
    <row r="13" spans="1:12" ht="127.5">
      <c r="A13" s="9" t="s">
        <v>346</v>
      </c>
      <c r="B13" s="10" t="s">
        <v>20</v>
      </c>
      <c r="C13" s="11">
        <v>3.4</v>
      </c>
      <c r="D13" s="11"/>
      <c r="E13" s="11">
        <v>10.1</v>
      </c>
      <c r="F13" s="7">
        <v>3.23</v>
      </c>
      <c r="G13" s="11" t="s">
        <v>13</v>
      </c>
      <c r="H13" s="11">
        <v>5913.66</v>
      </c>
      <c r="I13" s="7">
        <f t="shared" si="0"/>
        <v>19101.121800000001</v>
      </c>
    </row>
    <row r="14" spans="1:12" ht="102">
      <c r="A14" s="9" t="s">
        <v>347</v>
      </c>
      <c r="B14" s="10" t="s">
        <v>69</v>
      </c>
      <c r="C14" s="11">
        <v>6.8</v>
      </c>
      <c r="D14" s="11"/>
      <c r="E14" s="11">
        <v>37.17</v>
      </c>
      <c r="F14" s="7">
        <v>17.329999999999998</v>
      </c>
      <c r="G14" s="11" t="s">
        <v>13</v>
      </c>
      <c r="H14" s="11">
        <v>2788.17</v>
      </c>
      <c r="I14" s="7">
        <f t="shared" si="0"/>
        <v>48318.986099999995</v>
      </c>
    </row>
    <row r="15" spans="1:12" ht="76.5">
      <c r="A15" s="9" t="s">
        <v>348</v>
      </c>
      <c r="B15" s="10" t="s">
        <v>118</v>
      </c>
      <c r="C15" s="11">
        <v>13.6</v>
      </c>
      <c r="D15" s="11"/>
      <c r="E15" s="11">
        <v>46.5</v>
      </c>
      <c r="F15" s="7">
        <v>77.319999999999993</v>
      </c>
      <c r="G15" s="11" t="s">
        <v>65</v>
      </c>
      <c r="H15" s="11">
        <v>259.29000000000002</v>
      </c>
      <c r="I15" s="7">
        <f t="shared" si="0"/>
        <v>20048.302800000001</v>
      </c>
    </row>
    <row r="16" spans="1:12" ht="114.75">
      <c r="A16" s="9" t="s">
        <v>349</v>
      </c>
      <c r="B16" s="10" t="s">
        <v>232</v>
      </c>
      <c r="C16" s="11">
        <v>5.63</v>
      </c>
      <c r="D16" s="11"/>
      <c r="E16" s="11"/>
      <c r="F16" s="7">
        <v>0.23</v>
      </c>
      <c r="G16" s="11" t="s">
        <v>13</v>
      </c>
      <c r="H16" s="11">
        <v>6219.21</v>
      </c>
      <c r="I16" s="7">
        <f>H16*F16</f>
        <v>1430.4183</v>
      </c>
    </row>
    <row r="17" spans="1:14" ht="102">
      <c r="A17" s="9" t="s">
        <v>350</v>
      </c>
      <c r="B17" s="10" t="s">
        <v>26</v>
      </c>
      <c r="C17" s="11">
        <v>0.69599999999999995</v>
      </c>
      <c r="D17" s="11">
        <v>1.39</v>
      </c>
      <c r="E17" s="11"/>
      <c r="F17" s="7">
        <v>0.03</v>
      </c>
      <c r="G17" s="11" t="s">
        <v>27</v>
      </c>
      <c r="H17" s="11">
        <v>53433.91</v>
      </c>
      <c r="I17" s="7">
        <f t="shared" si="0"/>
        <v>1603.0173</v>
      </c>
    </row>
    <row r="18" spans="1:14" ht="31.5">
      <c r="A18" s="9" t="s">
        <v>351</v>
      </c>
      <c r="B18" s="10" t="s">
        <v>352</v>
      </c>
      <c r="C18" s="11"/>
      <c r="D18" s="11"/>
      <c r="E18" s="11"/>
      <c r="F18" s="7">
        <v>30</v>
      </c>
      <c r="G18" s="11" t="s">
        <v>353</v>
      </c>
      <c r="H18" s="11">
        <v>2243.56</v>
      </c>
      <c r="I18" s="7">
        <f t="shared" si="0"/>
        <v>67306.8</v>
      </c>
    </row>
    <row r="19" spans="1:14" ht="63.75">
      <c r="A19" s="9" t="s">
        <v>354</v>
      </c>
      <c r="B19" s="10" t="s">
        <v>355</v>
      </c>
      <c r="C19" s="11"/>
      <c r="D19" s="11"/>
      <c r="E19" s="11"/>
      <c r="F19" s="7">
        <v>30</v>
      </c>
      <c r="G19" s="11" t="s">
        <v>353</v>
      </c>
      <c r="H19" s="11">
        <v>515</v>
      </c>
      <c r="I19" s="7">
        <f t="shared" si="0"/>
        <v>15450</v>
      </c>
    </row>
    <row r="20" spans="1:14">
      <c r="A20" s="9">
        <v>16</v>
      </c>
      <c r="B20" s="64" t="s">
        <v>123</v>
      </c>
      <c r="C20" s="97"/>
      <c r="D20" s="97"/>
      <c r="E20" s="97"/>
      <c r="F20" s="7"/>
      <c r="G20" s="11"/>
      <c r="H20" s="11"/>
      <c r="I20" s="7"/>
    </row>
    <row r="21" spans="1:14" ht="15.75">
      <c r="A21" s="9" t="s">
        <v>51</v>
      </c>
      <c r="B21" s="10" t="s">
        <v>356</v>
      </c>
      <c r="C21" s="11">
        <v>22.66</v>
      </c>
      <c r="D21" s="11">
        <v>26.34</v>
      </c>
      <c r="E21" s="11">
        <v>3.55</v>
      </c>
      <c r="F21" s="7">
        <v>4.88</v>
      </c>
      <c r="G21" s="11" t="s">
        <v>13</v>
      </c>
      <c r="H21" s="11">
        <v>404.77</v>
      </c>
      <c r="I21" s="7">
        <f t="shared" si="0"/>
        <v>1975.2775999999999</v>
      </c>
    </row>
    <row r="22" spans="1:14" ht="15.75">
      <c r="A22" s="9" t="s">
        <v>53</v>
      </c>
      <c r="B22" s="10" t="s">
        <v>357</v>
      </c>
      <c r="C22" s="11">
        <v>6.9145000000000003</v>
      </c>
      <c r="D22" s="11">
        <v>73.73</v>
      </c>
      <c r="E22" s="11">
        <v>20.14</v>
      </c>
      <c r="F22" s="7">
        <v>9.69</v>
      </c>
      <c r="G22" s="11" t="s">
        <v>13</v>
      </c>
      <c r="H22" s="11">
        <v>765.85</v>
      </c>
      <c r="I22" s="7">
        <f t="shared" si="0"/>
        <v>7421.0864999999994</v>
      </c>
    </row>
    <row r="23" spans="1:14" ht="15.75">
      <c r="A23" s="9" t="s">
        <v>55</v>
      </c>
      <c r="B23" s="10" t="s">
        <v>358</v>
      </c>
      <c r="C23" s="11">
        <v>44.9</v>
      </c>
      <c r="D23" s="11">
        <v>42.4</v>
      </c>
      <c r="E23" s="11">
        <v>43.1</v>
      </c>
      <c r="F23" s="7">
        <v>20</v>
      </c>
      <c r="G23" s="11" t="s">
        <v>13</v>
      </c>
      <c r="H23" s="11">
        <v>730.6</v>
      </c>
      <c r="I23" s="7">
        <f t="shared" si="0"/>
        <v>14612</v>
      </c>
    </row>
    <row r="24" spans="1:14" ht="17.25" customHeight="1">
      <c r="A24" s="9" t="s">
        <v>57</v>
      </c>
      <c r="B24" s="10" t="s">
        <v>359</v>
      </c>
      <c r="C24" s="11">
        <v>7.9089999999999998</v>
      </c>
      <c r="D24" s="11">
        <v>147.44999999999999</v>
      </c>
      <c r="E24" s="11">
        <v>9.08</v>
      </c>
      <c r="F24" s="7">
        <v>3.14</v>
      </c>
      <c r="G24" s="11" t="s">
        <v>13</v>
      </c>
      <c r="H24" s="11">
        <v>458.72</v>
      </c>
      <c r="I24" s="7">
        <f t="shared" si="0"/>
        <v>1440.3808000000001</v>
      </c>
    </row>
    <row r="25" spans="1:14" ht="17.25" customHeight="1">
      <c r="A25" s="9" t="s">
        <v>59</v>
      </c>
      <c r="B25" s="10" t="s">
        <v>60</v>
      </c>
      <c r="C25" s="11">
        <v>76.05</v>
      </c>
      <c r="D25" s="11">
        <v>80.37</v>
      </c>
      <c r="E25" s="11">
        <v>42.49</v>
      </c>
      <c r="F25" s="7">
        <v>100.03</v>
      </c>
      <c r="G25" s="11" t="s">
        <v>13</v>
      </c>
      <c r="H25" s="11">
        <v>167.7</v>
      </c>
      <c r="I25" s="7">
        <f t="shared" si="0"/>
        <v>16775.030999999999</v>
      </c>
    </row>
    <row r="26" spans="1:14" ht="17.25" customHeight="1">
      <c r="A26" s="9" t="s">
        <v>144</v>
      </c>
      <c r="B26" s="10" t="s">
        <v>360</v>
      </c>
      <c r="C26" s="95"/>
      <c r="D26" s="95"/>
      <c r="E26" s="95"/>
      <c r="F26" s="132">
        <v>30</v>
      </c>
      <c r="G26" s="95" t="s">
        <v>353</v>
      </c>
      <c r="H26" s="96">
        <v>125.76</v>
      </c>
      <c r="I26" s="7">
        <f t="shared" si="0"/>
        <v>3772.8</v>
      </c>
    </row>
    <row r="27" spans="1:14" s="40" customFormat="1" ht="30" customHeight="1">
      <c r="A27" s="65"/>
      <c r="B27" s="66"/>
      <c r="C27" s="98"/>
      <c r="D27" s="98"/>
      <c r="E27" s="98"/>
      <c r="F27" s="166" t="s">
        <v>128</v>
      </c>
      <c r="G27" s="166"/>
      <c r="H27" s="167"/>
      <c r="I27" s="67">
        <f>SUM(I5:I26)</f>
        <v>272603.11459999997</v>
      </c>
    </row>
    <row r="28" spans="1:14">
      <c r="A28" s="168"/>
      <c r="B28" s="168"/>
      <c r="C28" s="168"/>
      <c r="D28" s="168"/>
      <c r="E28" s="168"/>
      <c r="F28" s="168"/>
      <c r="G28" s="168"/>
      <c r="H28" s="168"/>
      <c r="I28" s="168"/>
      <c r="J28" s="99"/>
      <c r="K28" s="99"/>
      <c r="L28" s="99"/>
      <c r="M28" s="99"/>
      <c r="N28" s="99"/>
    </row>
    <row r="29" spans="1:14">
      <c r="A29" s="100"/>
      <c r="B29" s="100"/>
      <c r="C29" s="100"/>
      <c r="D29" s="100"/>
      <c r="E29" s="100"/>
      <c r="F29" s="100"/>
      <c r="G29" s="100"/>
      <c r="H29" s="100"/>
      <c r="I29" s="100"/>
      <c r="J29" s="99"/>
      <c r="K29" s="99"/>
      <c r="L29" s="99"/>
      <c r="M29" s="99"/>
      <c r="N29" s="99"/>
    </row>
    <row r="30" spans="1:14">
      <c r="A30" s="100"/>
      <c r="B30" s="100"/>
      <c r="C30" s="100"/>
      <c r="D30" s="100"/>
      <c r="E30" s="100"/>
      <c r="F30" s="100"/>
      <c r="G30" s="100"/>
      <c r="H30" s="100"/>
      <c r="I30" s="100"/>
      <c r="J30" s="99"/>
      <c r="K30" s="99"/>
      <c r="L30" s="99"/>
      <c r="M30" s="99"/>
      <c r="N30" s="99"/>
    </row>
    <row r="31" spans="1:14" ht="62.25" customHeight="1">
      <c r="B31" s="139" t="s">
        <v>361</v>
      </c>
      <c r="C31" s="139"/>
      <c r="D31" s="139"/>
      <c r="E31" s="139"/>
      <c r="F31" s="139"/>
      <c r="G31" s="139"/>
      <c r="H31" s="139"/>
      <c r="I31" s="139"/>
    </row>
    <row r="32" spans="1:14">
      <c r="H32" s="72"/>
    </row>
  </sheetData>
  <mergeCells count="6">
    <mergeCell ref="B31:I31"/>
    <mergeCell ref="A1:I1"/>
    <mergeCell ref="A2:I2"/>
    <mergeCell ref="A3:I3"/>
    <mergeCell ref="F27:H27"/>
    <mergeCell ref="A28:I28"/>
  </mergeCells>
  <pageMargins left="0.16" right="0.15" top="0.49" bottom="0.43" header="0.3" footer="0.16"/>
  <pageSetup paperSize="9" orientation="portrait" verticalDpi="0" r:id="rId1"/>
</worksheet>
</file>

<file path=xl/worksheets/sheet22.xml><?xml version="1.0" encoding="utf-8"?>
<worksheet xmlns="http://schemas.openxmlformats.org/spreadsheetml/2006/main" xmlns:r="http://schemas.openxmlformats.org/officeDocument/2006/relationships">
  <sheetPr>
    <tabColor rgb="FFFF0000"/>
  </sheetPr>
  <dimension ref="A1:H13"/>
  <sheetViews>
    <sheetView workbookViewId="0">
      <selection activeCell="G8" sqref="G8"/>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40.5" customHeight="1">
      <c r="A3" s="135" t="s">
        <v>327</v>
      </c>
      <c r="B3" s="135"/>
      <c r="C3" s="135"/>
      <c r="D3" s="135"/>
      <c r="E3" s="135"/>
      <c r="F3" s="135"/>
      <c r="G3" s="2"/>
      <c r="H3" s="2"/>
    </row>
    <row r="4" spans="1:8">
      <c r="A4" s="35" t="s">
        <v>3</v>
      </c>
      <c r="B4" s="35" t="s">
        <v>4</v>
      </c>
      <c r="C4" s="35" t="s">
        <v>5</v>
      </c>
      <c r="D4" s="35" t="s">
        <v>6</v>
      </c>
      <c r="E4" s="35" t="s">
        <v>7</v>
      </c>
      <c r="F4" s="35" t="s">
        <v>8</v>
      </c>
    </row>
    <row r="5" spans="1:8" ht="36.75" customHeight="1">
      <c r="A5" s="5">
        <v>1</v>
      </c>
      <c r="B5" s="6" t="s">
        <v>9</v>
      </c>
      <c r="C5" s="7">
        <v>4</v>
      </c>
      <c r="D5" s="8" t="s">
        <v>10</v>
      </c>
      <c r="E5" s="8">
        <v>243.77</v>
      </c>
      <c r="F5" s="7">
        <f>C5*E5</f>
        <v>975.08</v>
      </c>
    </row>
    <row r="6" spans="1:8" ht="108" customHeight="1">
      <c r="A6" s="102" t="s">
        <v>328</v>
      </c>
      <c r="B6" s="178" t="s">
        <v>67</v>
      </c>
      <c r="C6" s="180">
        <v>70.09</v>
      </c>
      <c r="D6" s="180" t="s">
        <v>16</v>
      </c>
      <c r="E6" s="180">
        <v>6543.32</v>
      </c>
      <c r="F6" s="182">
        <f>C6*E6</f>
        <v>458621.29879999999</v>
      </c>
    </row>
    <row r="7" spans="1:8" ht="6" hidden="1" customHeight="1">
      <c r="A7" s="131" t="s">
        <v>329</v>
      </c>
      <c r="B7" s="179"/>
      <c r="C7" s="181"/>
      <c r="D7" s="181"/>
      <c r="E7" s="181"/>
      <c r="F7" s="183"/>
    </row>
    <row r="8" spans="1:8" s="28" customFormat="1" ht="15" customHeight="1">
      <c r="A8" s="77">
        <v>3</v>
      </c>
      <c r="B8" s="27" t="s">
        <v>30</v>
      </c>
      <c r="C8" s="27"/>
      <c r="D8" s="27"/>
      <c r="E8" s="27"/>
      <c r="F8" s="78"/>
    </row>
    <row r="9" spans="1:8" s="28" customFormat="1" ht="15" customHeight="1">
      <c r="A9" s="9" t="s">
        <v>31</v>
      </c>
      <c r="B9" s="10" t="s">
        <v>54</v>
      </c>
      <c r="C9" s="7">
        <v>30.14</v>
      </c>
      <c r="D9" s="11" t="s">
        <v>13</v>
      </c>
      <c r="E9" s="7">
        <v>788.13</v>
      </c>
      <c r="F9" s="7">
        <f>C9*E9</f>
        <v>23754.2382</v>
      </c>
    </row>
    <row r="10" spans="1:8" ht="15.75">
      <c r="A10" s="9" t="s">
        <v>33</v>
      </c>
      <c r="B10" s="10" t="s">
        <v>38</v>
      </c>
      <c r="C10" s="7">
        <v>60.28</v>
      </c>
      <c r="D10" s="11" t="s">
        <v>13</v>
      </c>
      <c r="E10" s="11">
        <v>482.26</v>
      </c>
      <c r="F10" s="7">
        <f>C10*E10</f>
        <v>29070.632799999999</v>
      </c>
    </row>
    <row r="11" spans="1:8">
      <c r="A11" s="38"/>
      <c r="B11" s="147" t="s">
        <v>41</v>
      </c>
      <c r="C11" s="147"/>
      <c r="D11" s="147"/>
      <c r="E11" s="147"/>
      <c r="F11" s="39">
        <f>SUM(F5:F10)</f>
        <v>512421.24980000005</v>
      </c>
    </row>
    <row r="13" spans="1:8" ht="50.25" customHeight="1">
      <c r="B13" s="139" t="s">
        <v>42</v>
      </c>
      <c r="C13" s="139"/>
      <c r="D13" s="139"/>
      <c r="E13" s="139"/>
      <c r="F13" s="139"/>
    </row>
  </sheetData>
  <mergeCells count="10">
    <mergeCell ref="B11:E11"/>
    <mergeCell ref="B13:F13"/>
    <mergeCell ref="A1:F1"/>
    <mergeCell ref="A2:F2"/>
    <mergeCell ref="A3:F3"/>
    <mergeCell ref="B6:B7"/>
    <mergeCell ref="C6:C7"/>
    <mergeCell ref="D6:D7"/>
    <mergeCell ref="E6:E7"/>
    <mergeCell ref="F6:F7"/>
  </mergeCells>
  <pageMargins left="0.37" right="0.49" top="0.62"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sheetPr>
    <tabColor rgb="FFFF0000"/>
  </sheetPr>
  <dimension ref="A1:I25"/>
  <sheetViews>
    <sheetView topLeftCell="A13" workbookViewId="0">
      <selection activeCell="C7" sqref="C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33" customHeight="1">
      <c r="A3" s="176" t="s">
        <v>257</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4</v>
      </c>
      <c r="D5" s="11" t="s">
        <v>10</v>
      </c>
      <c r="E5" s="11">
        <v>243.77</v>
      </c>
      <c r="F5" s="11">
        <f>E5*C5</f>
        <v>975.08</v>
      </c>
    </row>
    <row r="6" spans="1:9" ht="127.5">
      <c r="A6" s="9" t="s">
        <v>11</v>
      </c>
      <c r="B6" s="10" t="s">
        <v>45</v>
      </c>
      <c r="C6" s="11">
        <v>86.86</v>
      </c>
      <c r="D6" s="11" t="s">
        <v>13</v>
      </c>
      <c r="E6" s="11">
        <v>112.53</v>
      </c>
      <c r="F6" s="63">
        <f t="shared" ref="F6:F18" si="0">E6*C6</f>
        <v>9774.3557999999994</v>
      </c>
    </row>
    <row r="7" spans="1:9" ht="89.25">
      <c r="A7" s="9" t="s">
        <v>112</v>
      </c>
      <c r="B7" s="36" t="s">
        <v>113</v>
      </c>
      <c r="C7" s="11">
        <v>8.98</v>
      </c>
      <c r="D7" s="11" t="s">
        <v>13</v>
      </c>
      <c r="E7" s="11">
        <v>366.8</v>
      </c>
      <c r="F7" s="63">
        <f t="shared" si="0"/>
        <v>3293.864</v>
      </c>
    </row>
    <row r="8" spans="1:9" ht="76.5">
      <c r="A8" s="9" t="s">
        <v>64</v>
      </c>
      <c r="B8" s="10" t="s">
        <v>18</v>
      </c>
      <c r="C8" s="11">
        <v>14.99</v>
      </c>
      <c r="D8" s="11" t="s">
        <v>13</v>
      </c>
      <c r="E8" s="11">
        <v>1191.77</v>
      </c>
      <c r="F8" s="63">
        <f t="shared" si="0"/>
        <v>17864.632300000001</v>
      </c>
    </row>
    <row r="9" spans="1:9" ht="114" customHeight="1">
      <c r="A9" s="9" t="s">
        <v>79</v>
      </c>
      <c r="B9" s="10" t="s">
        <v>67</v>
      </c>
      <c r="C9" s="11">
        <v>14.97</v>
      </c>
      <c r="D9" s="11" t="s">
        <v>13</v>
      </c>
      <c r="E9" s="11">
        <v>6543.32</v>
      </c>
      <c r="F9" s="63">
        <f t="shared" si="0"/>
        <v>97953.500400000004</v>
      </c>
    </row>
    <row r="10" spans="1:9" ht="114" customHeight="1">
      <c r="A10" s="9" t="s">
        <v>114</v>
      </c>
      <c r="B10" s="10" t="s">
        <v>115</v>
      </c>
      <c r="C10" s="11">
        <v>12.02</v>
      </c>
      <c r="D10" s="11" t="s">
        <v>13</v>
      </c>
      <c r="E10" s="11">
        <v>6543.32</v>
      </c>
      <c r="F10" s="63">
        <f t="shared" si="0"/>
        <v>78650.706399999995</v>
      </c>
    </row>
    <row r="11" spans="1:9" ht="114" customHeight="1">
      <c r="A11" s="9" t="s">
        <v>116</v>
      </c>
      <c r="B11" s="10" t="s">
        <v>69</v>
      </c>
      <c r="C11" s="11">
        <v>31.87</v>
      </c>
      <c r="D11" s="11" t="s">
        <v>13</v>
      </c>
      <c r="E11" s="11">
        <v>2788.17</v>
      </c>
      <c r="F11" s="63">
        <f t="shared" si="0"/>
        <v>88858.977899999998</v>
      </c>
    </row>
    <row r="12" spans="1:9" ht="75.75" customHeight="1">
      <c r="A12" s="9" t="s">
        <v>117</v>
      </c>
      <c r="B12" s="10" t="s">
        <v>118</v>
      </c>
      <c r="C12" s="11">
        <v>71.88</v>
      </c>
      <c r="D12" s="11" t="s">
        <v>65</v>
      </c>
      <c r="E12" s="11">
        <v>259.29000000000002</v>
      </c>
      <c r="F12" s="63">
        <f t="shared" si="0"/>
        <v>18637.765200000002</v>
      </c>
    </row>
    <row r="13" spans="1:9" ht="114" customHeight="1">
      <c r="A13" s="9" t="s">
        <v>119</v>
      </c>
      <c r="B13" s="10" t="s">
        <v>26</v>
      </c>
      <c r="C13" s="11">
        <v>0.96</v>
      </c>
      <c r="D13" s="11" t="s">
        <v>27</v>
      </c>
      <c r="E13" s="11">
        <v>53433.91</v>
      </c>
      <c r="F13" s="63">
        <f t="shared" si="0"/>
        <v>51296.553599999999</v>
      </c>
    </row>
    <row r="14" spans="1:9">
      <c r="A14" s="9">
        <v>10</v>
      </c>
      <c r="B14" s="64" t="s">
        <v>123</v>
      </c>
      <c r="C14" s="11"/>
      <c r="D14" s="11"/>
      <c r="E14" s="11"/>
      <c r="F14" s="63"/>
    </row>
    <row r="15" spans="1:9" ht="15.75">
      <c r="A15" s="9" t="s">
        <v>51</v>
      </c>
      <c r="B15" s="10" t="s">
        <v>124</v>
      </c>
      <c r="C15" s="11">
        <v>26.55</v>
      </c>
      <c r="D15" s="11" t="s">
        <v>13</v>
      </c>
      <c r="E15" s="11">
        <v>788.13</v>
      </c>
      <c r="F15" s="63">
        <f t="shared" si="0"/>
        <v>20924.851500000001</v>
      </c>
    </row>
    <row r="16" spans="1:9" ht="15.75">
      <c r="A16" s="9" t="s">
        <v>55</v>
      </c>
      <c r="B16" s="10" t="s">
        <v>125</v>
      </c>
      <c r="C16" s="11">
        <v>46.86</v>
      </c>
      <c r="D16" s="11" t="s">
        <v>13</v>
      </c>
      <c r="E16" s="11">
        <v>756.83</v>
      </c>
      <c r="F16" s="63">
        <f t="shared" si="0"/>
        <v>35465.053800000002</v>
      </c>
    </row>
    <row r="17" spans="1:6" ht="17.25" customHeight="1">
      <c r="A17" s="9" t="s">
        <v>57</v>
      </c>
      <c r="B17" s="10" t="s">
        <v>126</v>
      </c>
      <c r="C17" s="11">
        <f>8.98+23.21</f>
        <v>32.19</v>
      </c>
      <c r="D17" s="11" t="s">
        <v>13</v>
      </c>
      <c r="E17" s="11">
        <v>482.26</v>
      </c>
      <c r="F17" s="63">
        <f t="shared" si="0"/>
        <v>15523.9494</v>
      </c>
    </row>
    <row r="18" spans="1:6" ht="17.25" customHeight="1">
      <c r="A18" s="9" t="s">
        <v>59</v>
      </c>
      <c r="B18" s="10" t="s">
        <v>60</v>
      </c>
      <c r="C18" s="11">
        <v>86.86</v>
      </c>
      <c r="D18" s="11" t="s">
        <v>13</v>
      </c>
      <c r="E18" s="11">
        <v>167.7</v>
      </c>
      <c r="F18" s="11">
        <f t="shared" si="0"/>
        <v>14566.421999999999</v>
      </c>
    </row>
    <row r="19" spans="1:6" s="40" customFormat="1" ht="23.25" customHeight="1">
      <c r="A19" s="65"/>
      <c r="B19" s="66"/>
      <c r="C19" s="166" t="s">
        <v>128</v>
      </c>
      <c r="D19" s="166"/>
      <c r="E19" s="167"/>
      <c r="F19" s="67">
        <f>SUM(F5:F18)</f>
        <v>453785.71229999996</v>
      </c>
    </row>
    <row r="20" spans="1:6" s="40" customFormat="1" ht="23.25" customHeight="1">
      <c r="A20" s="68"/>
      <c r="B20" s="69"/>
      <c r="C20" s="70"/>
      <c r="D20" s="70"/>
      <c r="E20" s="70"/>
      <c r="F20" s="71"/>
    </row>
    <row r="21" spans="1:6" ht="62.25" customHeight="1">
      <c r="B21" s="139" t="s">
        <v>129</v>
      </c>
      <c r="C21" s="139"/>
      <c r="D21" s="139"/>
      <c r="E21" s="139"/>
      <c r="F21" s="139"/>
    </row>
    <row r="22" spans="1:6">
      <c r="E22" s="72"/>
    </row>
    <row r="25" spans="1:6" ht="15.75" customHeight="1"/>
  </sheetData>
  <mergeCells count="5">
    <mergeCell ref="A1:F1"/>
    <mergeCell ref="A2:F2"/>
    <mergeCell ref="A3:F3"/>
    <mergeCell ref="C19:E19"/>
    <mergeCell ref="B21:F21"/>
  </mergeCells>
  <pageMargins left="0.28000000000000003" right="0.15"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sheetPr>
    <tabColor rgb="FFFF0000"/>
  </sheetPr>
  <dimension ref="A1:I25"/>
  <sheetViews>
    <sheetView topLeftCell="A13" workbookViewId="0">
      <selection activeCell="B8" sqref="B8"/>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44.25" customHeight="1">
      <c r="A3" s="176" t="s">
        <v>256</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2</v>
      </c>
      <c r="D5" s="11" t="s">
        <v>10</v>
      </c>
      <c r="E5" s="11">
        <v>243.77</v>
      </c>
      <c r="F5" s="11">
        <f>E5*C5</f>
        <v>487.54</v>
      </c>
    </row>
    <row r="6" spans="1:9" ht="127.5">
      <c r="A6" s="9" t="s">
        <v>11</v>
      </c>
      <c r="B6" s="10" t="s">
        <v>45</v>
      </c>
      <c r="C6" s="11">
        <v>75.349999999999994</v>
      </c>
      <c r="D6" s="11" t="s">
        <v>13</v>
      </c>
      <c r="E6" s="11">
        <v>112.53</v>
      </c>
      <c r="F6" s="63">
        <f t="shared" ref="F6:F18" si="0">E6*C6</f>
        <v>8479.1355000000003</v>
      </c>
    </row>
    <row r="7" spans="1:9" ht="89.25">
      <c r="A7" s="9" t="s">
        <v>112</v>
      </c>
      <c r="B7" s="36" t="s">
        <v>113</v>
      </c>
      <c r="C7" s="11">
        <v>6.08</v>
      </c>
      <c r="D7" s="11" t="s">
        <v>13</v>
      </c>
      <c r="E7" s="11">
        <v>366.8</v>
      </c>
      <c r="F7" s="63">
        <f t="shared" si="0"/>
        <v>2230.1440000000002</v>
      </c>
    </row>
    <row r="8" spans="1:9" ht="76.5">
      <c r="A8" s="9" t="s">
        <v>64</v>
      </c>
      <c r="B8" s="10" t="s">
        <v>18</v>
      </c>
      <c r="C8" s="11">
        <v>10.16</v>
      </c>
      <c r="D8" s="11" t="s">
        <v>13</v>
      </c>
      <c r="E8" s="11">
        <v>1191.77</v>
      </c>
      <c r="F8" s="63">
        <f t="shared" si="0"/>
        <v>12108.3832</v>
      </c>
    </row>
    <row r="9" spans="1:9" ht="114" customHeight="1">
      <c r="A9" s="9" t="s">
        <v>79</v>
      </c>
      <c r="B9" s="10" t="s">
        <v>67</v>
      </c>
      <c r="C9" s="11">
        <v>9.1</v>
      </c>
      <c r="D9" s="11" t="s">
        <v>13</v>
      </c>
      <c r="E9" s="11">
        <v>6543.32</v>
      </c>
      <c r="F9" s="63">
        <f t="shared" si="0"/>
        <v>59544.211999999992</v>
      </c>
    </row>
    <row r="10" spans="1:9" ht="114" customHeight="1">
      <c r="A10" s="9" t="s">
        <v>68</v>
      </c>
      <c r="B10" s="10" t="s">
        <v>69</v>
      </c>
      <c r="C10" s="11">
        <v>46.44</v>
      </c>
      <c r="D10" s="11" t="s">
        <v>13</v>
      </c>
      <c r="E10" s="11">
        <v>2788.17</v>
      </c>
      <c r="F10" s="63">
        <f t="shared" si="0"/>
        <v>129482.6148</v>
      </c>
    </row>
    <row r="11" spans="1:9" ht="75.75" customHeight="1">
      <c r="A11" s="9" t="s">
        <v>70</v>
      </c>
      <c r="B11" s="10" t="s">
        <v>118</v>
      </c>
      <c r="C11" s="11">
        <v>167.9</v>
      </c>
      <c r="D11" s="11" t="s">
        <v>65</v>
      </c>
      <c r="E11" s="11">
        <v>259.29000000000002</v>
      </c>
      <c r="F11" s="63">
        <f t="shared" si="0"/>
        <v>43534.791000000005</v>
      </c>
    </row>
    <row r="12" spans="1:9" ht="75.75" customHeight="1">
      <c r="A12" s="9" t="s">
        <v>71</v>
      </c>
      <c r="B12" s="10" t="s">
        <v>232</v>
      </c>
      <c r="C12" s="11">
        <v>7.57</v>
      </c>
      <c r="D12" s="11" t="s">
        <v>122</v>
      </c>
      <c r="E12" s="11">
        <v>6219.21</v>
      </c>
      <c r="F12" s="63">
        <f t="shared" si="0"/>
        <v>47079.419699999999</v>
      </c>
    </row>
    <row r="13" spans="1:9" ht="114" customHeight="1">
      <c r="A13" s="9" t="s">
        <v>119</v>
      </c>
      <c r="B13" s="10" t="s">
        <v>26</v>
      </c>
      <c r="C13" s="11">
        <v>0.8</v>
      </c>
      <c r="D13" s="11" t="s">
        <v>27</v>
      </c>
      <c r="E13" s="11">
        <v>53433.91</v>
      </c>
      <c r="F13" s="63">
        <f t="shared" si="0"/>
        <v>42747.128000000004</v>
      </c>
    </row>
    <row r="14" spans="1:9">
      <c r="A14" s="9">
        <v>10</v>
      </c>
      <c r="B14" s="64" t="s">
        <v>123</v>
      </c>
      <c r="C14" s="11"/>
      <c r="D14" s="11"/>
      <c r="E14" s="11"/>
      <c r="F14" s="63"/>
    </row>
    <row r="15" spans="1:9" ht="15.75">
      <c r="A15" s="9" t="s">
        <v>51</v>
      </c>
      <c r="B15" s="10" t="s">
        <v>124</v>
      </c>
      <c r="C15" s="11">
        <v>30.86</v>
      </c>
      <c r="D15" s="11" t="s">
        <v>13</v>
      </c>
      <c r="E15" s="11">
        <v>788.13</v>
      </c>
      <c r="F15" s="63">
        <f t="shared" si="0"/>
        <v>24321.691800000001</v>
      </c>
    </row>
    <row r="16" spans="1:9" ht="15.75">
      <c r="A16" s="9" t="s">
        <v>55</v>
      </c>
      <c r="B16" s="10" t="s">
        <v>125</v>
      </c>
      <c r="C16" s="11">
        <v>56.6</v>
      </c>
      <c r="D16" s="11" t="s">
        <v>13</v>
      </c>
      <c r="E16" s="11">
        <v>756.83</v>
      </c>
      <c r="F16" s="63">
        <f t="shared" si="0"/>
        <v>42836.578000000001</v>
      </c>
    </row>
    <row r="17" spans="1:6" ht="17.25" customHeight="1">
      <c r="A17" s="9" t="s">
        <v>57</v>
      </c>
      <c r="B17" s="10" t="s">
        <v>126</v>
      </c>
      <c r="C17" s="11">
        <f>6.08+14.34</f>
        <v>20.420000000000002</v>
      </c>
      <c r="D17" s="11" t="s">
        <v>13</v>
      </c>
      <c r="E17" s="11">
        <v>482.26</v>
      </c>
      <c r="F17" s="63">
        <f t="shared" si="0"/>
        <v>9847.7492000000002</v>
      </c>
    </row>
    <row r="18" spans="1:6" ht="17.25" customHeight="1">
      <c r="A18" s="9" t="s">
        <v>59</v>
      </c>
      <c r="B18" s="10" t="s">
        <v>60</v>
      </c>
      <c r="C18" s="11">
        <v>75.349999999999994</v>
      </c>
      <c r="D18" s="11" t="s">
        <v>13</v>
      </c>
      <c r="E18" s="11">
        <v>167.7</v>
      </c>
      <c r="F18" s="11">
        <f t="shared" si="0"/>
        <v>12636.194999999998</v>
      </c>
    </row>
    <row r="19" spans="1:6" s="40" customFormat="1" ht="23.25" customHeight="1">
      <c r="A19" s="65"/>
      <c r="B19" s="66"/>
      <c r="C19" s="166" t="s">
        <v>128</v>
      </c>
      <c r="D19" s="166"/>
      <c r="E19" s="167"/>
      <c r="F19" s="67">
        <f>SUM(F5:F18)</f>
        <v>435335.58220000006</v>
      </c>
    </row>
    <row r="20" spans="1:6" s="40" customFormat="1" ht="23.25" customHeight="1">
      <c r="A20" s="68"/>
      <c r="B20" s="69"/>
      <c r="C20" s="70"/>
      <c r="D20" s="70"/>
      <c r="E20" s="70"/>
      <c r="F20" s="71"/>
    </row>
    <row r="21" spans="1:6" ht="62.25" customHeight="1">
      <c r="B21" s="139" t="s">
        <v>129</v>
      </c>
      <c r="C21" s="139"/>
      <c r="D21" s="139"/>
      <c r="E21" s="139"/>
      <c r="F21" s="139"/>
    </row>
    <row r="22" spans="1:6">
      <c r="E22" s="72"/>
    </row>
    <row r="25" spans="1:6" ht="15.75" customHeight="1"/>
  </sheetData>
  <mergeCells count="5">
    <mergeCell ref="A1:F1"/>
    <mergeCell ref="A2:F2"/>
    <mergeCell ref="A3:F3"/>
    <mergeCell ref="C19:E19"/>
    <mergeCell ref="B21:F21"/>
  </mergeCells>
  <pageMargins left="0.37" right="0.15" top="0.51"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sheetPr>
    <tabColor rgb="FFFF0000"/>
  </sheetPr>
  <dimension ref="A1:I25"/>
  <sheetViews>
    <sheetView topLeftCell="A14" workbookViewId="0">
      <selection activeCell="E30" sqref="E30"/>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570312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40.5" customHeight="1">
      <c r="A3" s="135" t="s">
        <v>288</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1</v>
      </c>
      <c r="D5" s="11" t="s">
        <v>10</v>
      </c>
      <c r="E5" s="11">
        <v>243.77</v>
      </c>
      <c r="F5" s="11">
        <f>E5*C5</f>
        <v>243.77</v>
      </c>
    </row>
    <row r="6" spans="1:9" ht="127.5">
      <c r="A6" s="9" t="s">
        <v>11</v>
      </c>
      <c r="B6" s="10" t="s">
        <v>45</v>
      </c>
      <c r="C6" s="11">
        <v>54.8</v>
      </c>
      <c r="D6" s="11" t="s">
        <v>13</v>
      </c>
      <c r="E6" s="11">
        <v>112.53</v>
      </c>
      <c r="F6" s="63">
        <f t="shared" ref="F6:F18" si="0">E6*C6</f>
        <v>6166.6439999999993</v>
      </c>
    </row>
    <row r="7" spans="1:9" ht="89.25">
      <c r="A7" s="9" t="s">
        <v>112</v>
      </c>
      <c r="B7" s="36" t="s">
        <v>113</v>
      </c>
      <c r="C7" s="11">
        <v>5.31</v>
      </c>
      <c r="D7" s="11" t="s">
        <v>13</v>
      </c>
      <c r="E7" s="11">
        <v>366.8</v>
      </c>
      <c r="F7" s="63">
        <f t="shared" si="0"/>
        <v>1947.7079999999999</v>
      </c>
    </row>
    <row r="8" spans="1:9" ht="76.5">
      <c r="A8" s="9" t="s">
        <v>64</v>
      </c>
      <c r="B8" s="10" t="s">
        <v>18</v>
      </c>
      <c r="C8" s="11">
        <v>8.86</v>
      </c>
      <c r="D8" s="11" t="s">
        <v>13</v>
      </c>
      <c r="E8" s="11">
        <v>1191.77</v>
      </c>
      <c r="F8" s="63">
        <f t="shared" si="0"/>
        <v>10559.082199999999</v>
      </c>
    </row>
    <row r="9" spans="1:9" ht="114" customHeight="1">
      <c r="A9" s="9" t="s">
        <v>79</v>
      </c>
      <c r="B9" s="10" t="s">
        <v>67</v>
      </c>
      <c r="C9" s="11">
        <v>7.44</v>
      </c>
      <c r="D9" s="11" t="s">
        <v>13</v>
      </c>
      <c r="E9" s="11">
        <v>6543.32</v>
      </c>
      <c r="F9" s="63">
        <f t="shared" si="0"/>
        <v>48682.300799999997</v>
      </c>
    </row>
    <row r="10" spans="1:9" ht="114" customHeight="1">
      <c r="A10" s="9" t="s">
        <v>68</v>
      </c>
      <c r="B10" s="10" t="s">
        <v>69</v>
      </c>
      <c r="C10" s="11">
        <v>19.12</v>
      </c>
      <c r="D10" s="11" t="s">
        <v>13</v>
      </c>
      <c r="E10" s="11">
        <v>2788.17</v>
      </c>
      <c r="F10" s="63">
        <f t="shared" si="0"/>
        <v>53309.810400000002</v>
      </c>
    </row>
    <row r="11" spans="1:9" ht="75.75" customHeight="1">
      <c r="A11" s="9" t="s">
        <v>70</v>
      </c>
      <c r="B11" s="10" t="s">
        <v>118</v>
      </c>
      <c r="C11" s="11">
        <v>162.55000000000001</v>
      </c>
      <c r="D11" s="11" t="s">
        <v>65</v>
      </c>
      <c r="E11" s="11">
        <v>259.29000000000002</v>
      </c>
      <c r="F11" s="63">
        <f t="shared" si="0"/>
        <v>42147.589500000009</v>
      </c>
    </row>
    <row r="12" spans="1:9" ht="75.75" customHeight="1">
      <c r="A12" s="9" t="s">
        <v>71</v>
      </c>
      <c r="B12" s="10" t="s">
        <v>232</v>
      </c>
      <c r="C12" s="11">
        <v>7.07</v>
      </c>
      <c r="D12" s="11" t="s">
        <v>122</v>
      </c>
      <c r="E12" s="11">
        <v>6219.21</v>
      </c>
      <c r="F12" s="7">
        <f t="shared" si="0"/>
        <v>43969.814700000003</v>
      </c>
    </row>
    <row r="13" spans="1:9" ht="114" customHeight="1">
      <c r="A13" s="9" t="s">
        <v>119</v>
      </c>
      <c r="B13" s="10" t="s">
        <v>26</v>
      </c>
      <c r="C13" s="11">
        <v>0.69</v>
      </c>
      <c r="D13" s="11" t="s">
        <v>27</v>
      </c>
      <c r="E13" s="11">
        <v>53433.91</v>
      </c>
      <c r="F13" s="63">
        <f t="shared" si="0"/>
        <v>36869.397899999996</v>
      </c>
    </row>
    <row r="14" spans="1:9">
      <c r="A14" s="9">
        <v>10</v>
      </c>
      <c r="B14" s="64" t="s">
        <v>123</v>
      </c>
      <c r="C14" s="11"/>
      <c r="D14" s="11"/>
      <c r="E14" s="11"/>
      <c r="F14" s="63"/>
    </row>
    <row r="15" spans="1:9" ht="15.75">
      <c r="A15" s="9" t="s">
        <v>51</v>
      </c>
      <c r="B15" s="10" t="s">
        <v>124</v>
      </c>
      <c r="C15" s="11">
        <v>18.829999999999998</v>
      </c>
      <c r="D15" s="11" t="s">
        <v>13</v>
      </c>
      <c r="E15" s="11">
        <v>788.13</v>
      </c>
      <c r="F15" s="63">
        <f t="shared" si="0"/>
        <v>14840.487899999998</v>
      </c>
    </row>
    <row r="16" spans="1:9" ht="15.75">
      <c r="A16" s="9" t="s">
        <v>55</v>
      </c>
      <c r="B16" s="10" t="s">
        <v>125</v>
      </c>
      <c r="C16" s="11">
        <v>27.98</v>
      </c>
      <c r="D16" s="11" t="s">
        <v>13</v>
      </c>
      <c r="E16" s="11">
        <v>756.83</v>
      </c>
      <c r="F16" s="63">
        <f t="shared" si="0"/>
        <v>21176.1034</v>
      </c>
    </row>
    <row r="17" spans="1:6" ht="17.25" customHeight="1">
      <c r="A17" s="9" t="s">
        <v>57</v>
      </c>
      <c r="B17" s="10" t="s">
        <v>126</v>
      </c>
      <c r="C17" s="11">
        <v>17.79</v>
      </c>
      <c r="D17" s="11" t="s">
        <v>13</v>
      </c>
      <c r="E17" s="11">
        <v>482.26</v>
      </c>
      <c r="F17" s="63">
        <f t="shared" si="0"/>
        <v>8579.4053999999996</v>
      </c>
    </row>
    <row r="18" spans="1:6" ht="17.25" customHeight="1">
      <c r="A18" s="9" t="s">
        <v>59</v>
      </c>
      <c r="B18" s="10" t="s">
        <v>60</v>
      </c>
      <c r="C18" s="11">
        <v>54.8</v>
      </c>
      <c r="D18" s="11" t="s">
        <v>13</v>
      </c>
      <c r="E18" s="11">
        <v>167.7</v>
      </c>
      <c r="F18" s="11">
        <f t="shared" si="0"/>
        <v>9189.9599999999991</v>
      </c>
    </row>
    <row r="19" spans="1:6" s="40" customFormat="1" ht="23.25" customHeight="1">
      <c r="A19" s="65"/>
      <c r="B19" s="66"/>
      <c r="C19" s="166" t="s">
        <v>128</v>
      </c>
      <c r="D19" s="166"/>
      <c r="E19" s="167"/>
      <c r="F19" s="67">
        <f>SUM(F5:F18)</f>
        <v>297682.07420000003</v>
      </c>
    </row>
    <row r="20" spans="1:6" s="40" customFormat="1" ht="23.25" customHeight="1">
      <c r="A20" s="68"/>
      <c r="B20" s="69"/>
      <c r="C20" s="70"/>
      <c r="D20" s="70"/>
      <c r="E20" s="70"/>
      <c r="F20" s="71"/>
    </row>
    <row r="21" spans="1:6" ht="62.25" customHeight="1">
      <c r="B21" s="139" t="s">
        <v>129</v>
      </c>
      <c r="C21" s="139"/>
      <c r="D21" s="139"/>
      <c r="E21" s="139"/>
      <c r="F21" s="139"/>
    </row>
    <row r="22" spans="1:6">
      <c r="E22" s="72"/>
    </row>
    <row r="25" spans="1:6" ht="15.75" customHeight="1"/>
  </sheetData>
  <mergeCells count="5">
    <mergeCell ref="A1:F1"/>
    <mergeCell ref="A2:F2"/>
    <mergeCell ref="A3:F3"/>
    <mergeCell ref="C19:E19"/>
    <mergeCell ref="B21:F21"/>
  </mergeCells>
  <pageMargins left="0.37" right="0.32" top="0.43"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sheetPr>
    <tabColor rgb="FFFF0000"/>
  </sheetPr>
  <dimension ref="A1:I25"/>
  <sheetViews>
    <sheetView topLeftCell="A13" workbookViewId="0">
      <selection activeCell="B21" sqref="B21:F21"/>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33" customHeight="1">
      <c r="A3" s="176" t="s">
        <v>231</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3</v>
      </c>
      <c r="D5" s="11" t="s">
        <v>10</v>
      </c>
      <c r="E5" s="11">
        <v>243.77</v>
      </c>
      <c r="F5" s="11">
        <f>E5*C5</f>
        <v>731.31000000000006</v>
      </c>
    </row>
    <row r="6" spans="1:9" ht="127.5">
      <c r="A6" s="9" t="s">
        <v>11</v>
      </c>
      <c r="B6" s="10" t="s">
        <v>45</v>
      </c>
      <c r="C6" s="11">
        <v>54.8</v>
      </c>
      <c r="D6" s="11" t="s">
        <v>13</v>
      </c>
      <c r="E6" s="11">
        <v>112.53</v>
      </c>
      <c r="F6" s="63">
        <f t="shared" ref="F6:F18" si="0">E6*C6</f>
        <v>6166.6439999999993</v>
      </c>
    </row>
    <row r="7" spans="1:9" ht="89.25">
      <c r="A7" s="9" t="s">
        <v>112</v>
      </c>
      <c r="B7" s="36" t="s">
        <v>113</v>
      </c>
      <c r="C7" s="11">
        <v>5.31</v>
      </c>
      <c r="D7" s="11" t="s">
        <v>13</v>
      </c>
      <c r="E7" s="11">
        <v>366.8</v>
      </c>
      <c r="F7" s="63">
        <f t="shared" si="0"/>
        <v>1947.7079999999999</v>
      </c>
    </row>
    <row r="8" spans="1:9" ht="76.5">
      <c r="A8" s="9" t="s">
        <v>64</v>
      </c>
      <c r="B8" s="10" t="s">
        <v>18</v>
      </c>
      <c r="C8" s="11">
        <v>8.86</v>
      </c>
      <c r="D8" s="11" t="s">
        <v>13</v>
      </c>
      <c r="E8" s="11">
        <v>1191.77</v>
      </c>
      <c r="F8" s="63">
        <f t="shared" si="0"/>
        <v>10559.082199999999</v>
      </c>
    </row>
    <row r="9" spans="1:9" ht="114" customHeight="1">
      <c r="A9" s="9" t="s">
        <v>79</v>
      </c>
      <c r="B9" s="10" t="s">
        <v>67</v>
      </c>
      <c r="C9" s="11">
        <v>7.44</v>
      </c>
      <c r="D9" s="11" t="s">
        <v>13</v>
      </c>
      <c r="E9" s="11">
        <v>6543.32</v>
      </c>
      <c r="F9" s="63">
        <f t="shared" si="0"/>
        <v>48682.300799999997</v>
      </c>
    </row>
    <row r="10" spans="1:9" ht="114" customHeight="1">
      <c r="A10" s="9" t="s">
        <v>68</v>
      </c>
      <c r="B10" s="10" t="s">
        <v>69</v>
      </c>
      <c r="C10" s="11">
        <v>19.12</v>
      </c>
      <c r="D10" s="11" t="s">
        <v>13</v>
      </c>
      <c r="E10" s="11">
        <v>2788.17</v>
      </c>
      <c r="F10" s="63">
        <f t="shared" si="0"/>
        <v>53309.810400000002</v>
      </c>
    </row>
    <row r="11" spans="1:9" ht="75.75" customHeight="1">
      <c r="A11" s="9" t="s">
        <v>70</v>
      </c>
      <c r="B11" s="10" t="s">
        <v>118</v>
      </c>
      <c r="C11" s="11">
        <v>162.55000000000001</v>
      </c>
      <c r="D11" s="11" t="s">
        <v>65</v>
      </c>
      <c r="E11" s="11">
        <v>259.29000000000002</v>
      </c>
      <c r="F11" s="63">
        <f t="shared" si="0"/>
        <v>42147.589500000009</v>
      </c>
    </row>
    <row r="12" spans="1:9" ht="75.75" customHeight="1">
      <c r="A12" s="9" t="s">
        <v>71</v>
      </c>
      <c r="B12" s="10" t="s">
        <v>232</v>
      </c>
      <c r="C12" s="11">
        <v>7.06</v>
      </c>
      <c r="D12" s="11" t="s">
        <v>122</v>
      </c>
      <c r="E12" s="11">
        <v>6219.21</v>
      </c>
      <c r="F12" s="7">
        <f t="shared" si="0"/>
        <v>43907.622599999995</v>
      </c>
    </row>
    <row r="13" spans="1:9" ht="114" customHeight="1">
      <c r="A13" s="9" t="s">
        <v>119</v>
      </c>
      <c r="B13" s="10" t="s">
        <v>26</v>
      </c>
      <c r="C13" s="11">
        <v>0.69</v>
      </c>
      <c r="D13" s="11" t="s">
        <v>27</v>
      </c>
      <c r="E13" s="11">
        <v>53433.91</v>
      </c>
      <c r="F13" s="63">
        <f t="shared" si="0"/>
        <v>36869.397899999996</v>
      </c>
    </row>
    <row r="14" spans="1:9">
      <c r="A14" s="9">
        <v>10</v>
      </c>
      <c r="B14" s="64" t="s">
        <v>123</v>
      </c>
      <c r="C14" s="11"/>
      <c r="D14" s="11"/>
      <c r="E14" s="11"/>
      <c r="F14" s="63"/>
    </row>
    <row r="15" spans="1:9" ht="15.75">
      <c r="A15" s="9" t="s">
        <v>51</v>
      </c>
      <c r="B15" s="10" t="s">
        <v>124</v>
      </c>
      <c r="C15" s="11">
        <v>18.829999999999998</v>
      </c>
      <c r="D15" s="11" t="s">
        <v>13</v>
      </c>
      <c r="E15" s="11">
        <v>788.13</v>
      </c>
      <c r="F15" s="63">
        <f t="shared" si="0"/>
        <v>14840.487899999998</v>
      </c>
    </row>
    <row r="16" spans="1:9" ht="15.75">
      <c r="A16" s="9" t="s">
        <v>55</v>
      </c>
      <c r="B16" s="10" t="s">
        <v>125</v>
      </c>
      <c r="C16" s="11">
        <v>27.98</v>
      </c>
      <c r="D16" s="11" t="s">
        <v>13</v>
      </c>
      <c r="E16" s="11">
        <v>756.83</v>
      </c>
      <c r="F16" s="63">
        <f t="shared" si="0"/>
        <v>21176.1034</v>
      </c>
    </row>
    <row r="17" spans="1:6" ht="17.25" customHeight="1">
      <c r="A17" s="9" t="s">
        <v>57</v>
      </c>
      <c r="B17" s="10" t="s">
        <v>126</v>
      </c>
      <c r="C17" s="11">
        <f>5.31+12.47</f>
        <v>17.78</v>
      </c>
      <c r="D17" s="11" t="s">
        <v>13</v>
      </c>
      <c r="E17" s="11">
        <v>482.26</v>
      </c>
      <c r="F17" s="63">
        <f t="shared" si="0"/>
        <v>8574.5828000000001</v>
      </c>
    </row>
    <row r="18" spans="1:6" ht="17.25" customHeight="1">
      <c r="A18" s="9" t="s">
        <v>59</v>
      </c>
      <c r="B18" s="10" t="s">
        <v>60</v>
      </c>
      <c r="C18" s="11">
        <v>54.8</v>
      </c>
      <c r="D18" s="11" t="s">
        <v>13</v>
      </c>
      <c r="E18" s="11">
        <v>167.7</v>
      </c>
      <c r="F18" s="11">
        <f t="shared" si="0"/>
        <v>9189.9599999999991</v>
      </c>
    </row>
    <row r="19" spans="1:6" s="40" customFormat="1" ht="23.25" customHeight="1">
      <c r="A19" s="65"/>
      <c r="B19" s="66"/>
      <c r="C19" s="166" t="s">
        <v>128</v>
      </c>
      <c r="D19" s="166"/>
      <c r="E19" s="167"/>
      <c r="F19" s="67">
        <f>SUM(F5:F18)</f>
        <v>298102.59950000001</v>
      </c>
    </row>
    <row r="20" spans="1:6" s="40" customFormat="1" ht="23.25" customHeight="1">
      <c r="A20" s="68"/>
      <c r="B20" s="69"/>
      <c r="C20" s="70"/>
      <c r="D20" s="70"/>
      <c r="E20" s="70"/>
      <c r="F20" s="71"/>
    </row>
    <row r="21" spans="1:6" ht="62.25" customHeight="1">
      <c r="B21" s="139" t="s">
        <v>129</v>
      </c>
      <c r="C21" s="139"/>
      <c r="D21" s="139"/>
      <c r="E21" s="139"/>
      <c r="F21" s="139"/>
    </row>
    <row r="22" spans="1:6">
      <c r="E22" s="72"/>
    </row>
    <row r="25" spans="1:6" ht="15.75" customHeight="1"/>
  </sheetData>
  <mergeCells count="5">
    <mergeCell ref="A1:F1"/>
    <mergeCell ref="A2:F2"/>
    <mergeCell ref="A3:F3"/>
    <mergeCell ref="C19:E19"/>
    <mergeCell ref="B21:F21"/>
  </mergeCells>
  <pageMargins left="0.24" right="0.18"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sheetPr>
    <tabColor rgb="FFFF0000"/>
  </sheetPr>
  <dimension ref="A1:I25"/>
  <sheetViews>
    <sheetView topLeftCell="A16" workbookViewId="0">
      <selection activeCell="B8" sqref="B8"/>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570312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40.5" customHeight="1">
      <c r="A3" s="176" t="s">
        <v>233</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1</v>
      </c>
      <c r="D5" s="11" t="s">
        <v>10</v>
      </c>
      <c r="E5" s="11">
        <v>243.77</v>
      </c>
      <c r="F5" s="11">
        <f>E5*C5</f>
        <v>243.77</v>
      </c>
    </row>
    <row r="6" spans="1:9" ht="127.5">
      <c r="A6" s="9" t="s">
        <v>11</v>
      </c>
      <c r="B6" s="10" t="s">
        <v>45</v>
      </c>
      <c r="C6" s="11">
        <v>76.540000000000006</v>
      </c>
      <c r="D6" s="11" t="s">
        <v>13</v>
      </c>
      <c r="E6" s="11">
        <v>112.53</v>
      </c>
      <c r="F6" s="63">
        <f t="shared" ref="F6:F18" si="0">E6*C6</f>
        <v>8613.0462000000007</v>
      </c>
    </row>
    <row r="7" spans="1:9" ht="89.25">
      <c r="A7" s="9" t="s">
        <v>112</v>
      </c>
      <c r="B7" s="36" t="s">
        <v>113</v>
      </c>
      <c r="C7" s="11">
        <v>7.42</v>
      </c>
      <c r="D7" s="11" t="s">
        <v>13</v>
      </c>
      <c r="E7" s="11">
        <v>366.8</v>
      </c>
      <c r="F7" s="63">
        <f t="shared" si="0"/>
        <v>2721.6559999999999</v>
      </c>
    </row>
    <row r="8" spans="1:9" ht="76.5">
      <c r="A8" s="9" t="s">
        <v>64</v>
      </c>
      <c r="B8" s="10" t="s">
        <v>18</v>
      </c>
      <c r="C8" s="11">
        <v>12.37</v>
      </c>
      <c r="D8" s="11" t="s">
        <v>13</v>
      </c>
      <c r="E8" s="11">
        <v>1191.77</v>
      </c>
      <c r="F8" s="63">
        <f t="shared" si="0"/>
        <v>14742.194899999999</v>
      </c>
    </row>
    <row r="9" spans="1:9" ht="114" customHeight="1">
      <c r="A9" s="9" t="s">
        <v>79</v>
      </c>
      <c r="B9" s="10" t="s">
        <v>67</v>
      </c>
      <c r="C9" s="11">
        <v>10.39</v>
      </c>
      <c r="D9" s="11" t="s">
        <v>13</v>
      </c>
      <c r="E9" s="11">
        <v>6543.32</v>
      </c>
      <c r="F9" s="63">
        <f t="shared" si="0"/>
        <v>67985.094800000006</v>
      </c>
    </row>
    <row r="10" spans="1:9" ht="114" customHeight="1">
      <c r="A10" s="9" t="s">
        <v>68</v>
      </c>
      <c r="B10" s="10" t="s">
        <v>69</v>
      </c>
      <c r="C10" s="11">
        <v>26.7</v>
      </c>
      <c r="D10" s="11" t="s">
        <v>13</v>
      </c>
      <c r="E10" s="11">
        <v>2788.17</v>
      </c>
      <c r="F10" s="63">
        <f t="shared" si="0"/>
        <v>74444.138999999996</v>
      </c>
    </row>
    <row r="11" spans="1:9" ht="75.75" customHeight="1">
      <c r="A11" s="9" t="s">
        <v>70</v>
      </c>
      <c r="B11" s="10" t="s">
        <v>118</v>
      </c>
      <c r="C11" s="11">
        <v>227.02</v>
      </c>
      <c r="D11" s="11" t="s">
        <v>65</v>
      </c>
      <c r="E11" s="11">
        <v>259.29000000000002</v>
      </c>
      <c r="F11" s="63">
        <f t="shared" si="0"/>
        <v>58864.015800000008</v>
      </c>
    </row>
    <row r="12" spans="1:9" ht="75.75" customHeight="1">
      <c r="A12" s="9" t="s">
        <v>71</v>
      </c>
      <c r="B12" s="10" t="s">
        <v>232</v>
      </c>
      <c r="C12" s="11">
        <v>9.8699999999999992</v>
      </c>
      <c r="D12" s="11" t="s">
        <v>122</v>
      </c>
      <c r="E12" s="11">
        <v>6219.21</v>
      </c>
      <c r="F12" s="7">
        <f t="shared" si="0"/>
        <v>61383.602699999996</v>
      </c>
    </row>
    <row r="13" spans="1:9" ht="114" customHeight="1">
      <c r="A13" s="9" t="s">
        <v>119</v>
      </c>
      <c r="B13" s="10" t="s">
        <v>26</v>
      </c>
      <c r="C13" s="11">
        <v>0.96</v>
      </c>
      <c r="D13" s="11" t="s">
        <v>27</v>
      </c>
      <c r="E13" s="11">
        <v>53433.91</v>
      </c>
      <c r="F13" s="63">
        <f t="shared" si="0"/>
        <v>51296.553599999999</v>
      </c>
    </row>
    <row r="14" spans="1:9">
      <c r="A14" s="9">
        <v>10</v>
      </c>
      <c r="B14" s="64" t="s">
        <v>123</v>
      </c>
      <c r="C14" s="11"/>
      <c r="D14" s="11"/>
      <c r="E14" s="11"/>
      <c r="F14" s="63"/>
    </row>
    <row r="15" spans="1:9" ht="15.75">
      <c r="A15" s="9" t="s">
        <v>51</v>
      </c>
      <c r="B15" s="10" t="s">
        <v>124</v>
      </c>
      <c r="C15" s="11">
        <v>26.3</v>
      </c>
      <c r="D15" s="11" t="s">
        <v>13</v>
      </c>
      <c r="E15" s="11">
        <v>788.13</v>
      </c>
      <c r="F15" s="63">
        <f t="shared" si="0"/>
        <v>20727.819</v>
      </c>
    </row>
    <row r="16" spans="1:9" ht="15.75">
      <c r="A16" s="9" t="s">
        <v>55</v>
      </c>
      <c r="B16" s="10" t="s">
        <v>125</v>
      </c>
      <c r="C16" s="11">
        <v>39.07</v>
      </c>
      <c r="D16" s="11" t="s">
        <v>13</v>
      </c>
      <c r="E16" s="11">
        <v>756.83</v>
      </c>
      <c r="F16" s="63">
        <f t="shared" si="0"/>
        <v>29569.348100000003</v>
      </c>
    </row>
    <row r="17" spans="1:6" ht="17.25" customHeight="1">
      <c r="A17" s="9" t="s">
        <v>57</v>
      </c>
      <c r="B17" s="10" t="s">
        <v>126</v>
      </c>
      <c r="C17" s="11">
        <f>7.42+17.43</f>
        <v>24.85</v>
      </c>
      <c r="D17" s="11" t="s">
        <v>13</v>
      </c>
      <c r="E17" s="11">
        <v>482.26</v>
      </c>
      <c r="F17" s="63">
        <f t="shared" si="0"/>
        <v>11984.161</v>
      </c>
    </row>
    <row r="18" spans="1:6" ht="17.25" customHeight="1">
      <c r="A18" s="9" t="s">
        <v>59</v>
      </c>
      <c r="B18" s="10" t="s">
        <v>60</v>
      </c>
      <c r="C18" s="11">
        <v>76.540000000000006</v>
      </c>
      <c r="D18" s="11" t="s">
        <v>13</v>
      </c>
      <c r="E18" s="11">
        <v>167.7</v>
      </c>
      <c r="F18" s="11">
        <f t="shared" si="0"/>
        <v>12835.758</v>
      </c>
    </row>
    <row r="19" spans="1:6" s="40" customFormat="1" ht="23.25" customHeight="1">
      <c r="A19" s="65"/>
      <c r="B19" s="66"/>
      <c r="C19" s="166" t="s">
        <v>128</v>
      </c>
      <c r="D19" s="166"/>
      <c r="E19" s="167"/>
      <c r="F19" s="67">
        <f>SUM(F5:F18)</f>
        <v>415411.15909999999</v>
      </c>
    </row>
    <row r="20" spans="1:6" s="40" customFormat="1" ht="23.25" customHeight="1">
      <c r="A20" s="68"/>
      <c r="B20" s="69"/>
      <c r="C20" s="70"/>
      <c r="D20" s="70"/>
      <c r="E20" s="70"/>
      <c r="F20" s="71"/>
    </row>
    <row r="21" spans="1:6" ht="62.25" customHeight="1">
      <c r="B21" s="139" t="s">
        <v>129</v>
      </c>
      <c r="C21" s="139"/>
      <c r="D21" s="139"/>
      <c r="E21" s="139"/>
      <c r="F21" s="139"/>
    </row>
    <row r="22" spans="1:6">
      <c r="E22" s="72"/>
    </row>
    <row r="25" spans="1:6" ht="15.75" customHeight="1"/>
  </sheetData>
  <mergeCells count="5">
    <mergeCell ref="A1:F1"/>
    <mergeCell ref="A2:F2"/>
    <mergeCell ref="A3:F3"/>
    <mergeCell ref="C19:E19"/>
    <mergeCell ref="B21:F21"/>
  </mergeCells>
  <pageMargins left="0.28000000000000003" right="0.15"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sheetPr>
    <tabColor rgb="FFFF0000"/>
  </sheetPr>
  <dimension ref="A1:H18"/>
  <sheetViews>
    <sheetView topLeftCell="A10" workbookViewId="0">
      <selection activeCell="C7" sqref="C7"/>
    </sheetView>
  </sheetViews>
  <sheetFormatPr defaultRowHeight="15"/>
  <cols>
    <col min="1" max="1" width="6.7109375" style="33" customWidth="1"/>
    <col min="2" max="2" width="42" style="94" customWidth="1"/>
    <col min="3" max="3" width="10.28515625" style="72" customWidth="1"/>
    <col min="4" max="4" width="9.42578125" style="72" customWidth="1"/>
    <col min="5" max="5" width="11.5703125" style="72" customWidth="1"/>
    <col min="6" max="6" width="12.140625" style="72"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36" customHeight="1">
      <c r="A3" s="135" t="s">
        <v>254</v>
      </c>
      <c r="B3" s="135"/>
      <c r="C3" s="135"/>
      <c r="D3" s="135"/>
      <c r="E3" s="135"/>
      <c r="F3" s="135"/>
      <c r="G3" s="2"/>
      <c r="H3" s="2"/>
    </row>
    <row r="4" spans="1:8" s="4" customFormat="1">
      <c r="A4" s="3" t="s">
        <v>3</v>
      </c>
      <c r="B4" s="84" t="s">
        <v>4</v>
      </c>
      <c r="C4" s="46" t="s">
        <v>5</v>
      </c>
      <c r="D4" s="46" t="s">
        <v>6</v>
      </c>
      <c r="E4" s="46" t="s">
        <v>7</v>
      </c>
      <c r="F4" s="46" t="s">
        <v>8</v>
      </c>
    </row>
    <row r="5" spans="1:8" ht="25.5">
      <c r="A5" s="5">
        <v>1</v>
      </c>
      <c r="B5" s="106" t="s">
        <v>9</v>
      </c>
      <c r="C5" s="7">
        <v>4</v>
      </c>
      <c r="D5" s="8" t="s">
        <v>10</v>
      </c>
      <c r="E5" s="8">
        <v>243.77</v>
      </c>
      <c r="F5" s="7">
        <f>C5*E5</f>
        <v>975.08</v>
      </c>
    </row>
    <row r="6" spans="1:8" ht="103.5" customHeight="1">
      <c r="A6" s="9" t="s">
        <v>167</v>
      </c>
      <c r="B6" s="107" t="s">
        <v>168</v>
      </c>
      <c r="C6" s="7">
        <v>29.95</v>
      </c>
      <c r="D6" s="11" t="s">
        <v>13</v>
      </c>
      <c r="E6" s="11">
        <v>112.53</v>
      </c>
      <c r="F6" s="7">
        <f>C6*E6</f>
        <v>3370.2734999999998</v>
      </c>
    </row>
    <row r="7" spans="1:8" ht="90.75" customHeight="1" thickBot="1">
      <c r="A7" s="15" t="s">
        <v>255</v>
      </c>
      <c r="B7" s="79" t="s">
        <v>113</v>
      </c>
      <c r="C7" s="82">
        <v>29.95</v>
      </c>
      <c r="D7" s="82" t="s">
        <v>16</v>
      </c>
      <c r="E7" s="82">
        <v>366.8</v>
      </c>
      <c r="F7" s="7">
        <f t="shared" ref="F7:F15" si="0">C7*E7</f>
        <v>10985.66</v>
      </c>
    </row>
    <row r="8" spans="1:8" ht="68.25" customHeight="1">
      <c r="A8" s="15" t="s">
        <v>17</v>
      </c>
      <c r="B8" s="108" t="s">
        <v>89</v>
      </c>
      <c r="C8" s="89">
        <v>49.95</v>
      </c>
      <c r="D8" s="89" t="s">
        <v>169</v>
      </c>
      <c r="E8" s="89">
        <v>1191.77</v>
      </c>
      <c r="F8" s="7">
        <f t="shared" si="0"/>
        <v>59528.911500000002</v>
      </c>
    </row>
    <row r="9" spans="1:8" ht="107.25" customHeight="1">
      <c r="A9" s="15" t="s">
        <v>170</v>
      </c>
      <c r="B9" s="109" t="s">
        <v>67</v>
      </c>
      <c r="C9" s="21">
        <v>59.9</v>
      </c>
      <c r="D9" s="17" t="s">
        <v>16</v>
      </c>
      <c r="E9" s="17">
        <v>6543.32</v>
      </c>
      <c r="F9" s="7">
        <f t="shared" si="0"/>
        <v>391944.86799999996</v>
      </c>
    </row>
    <row r="10" spans="1:8" s="28" customFormat="1" ht="15" customHeight="1">
      <c r="A10" s="90">
        <v>6</v>
      </c>
      <c r="B10" s="110" t="s">
        <v>30</v>
      </c>
      <c r="C10" s="92"/>
      <c r="D10" s="92"/>
      <c r="E10" s="92"/>
      <c r="F10" s="7">
        <f t="shared" si="0"/>
        <v>0</v>
      </c>
    </row>
    <row r="11" spans="1:8" s="28" customFormat="1" ht="15" customHeight="1">
      <c r="A11" s="9" t="s">
        <v>31</v>
      </c>
      <c r="B11" s="111" t="s">
        <v>54</v>
      </c>
      <c r="C11" s="7">
        <v>25.76</v>
      </c>
      <c r="D11" s="11" t="s">
        <v>13</v>
      </c>
      <c r="E11" s="7">
        <v>788.13</v>
      </c>
      <c r="F11" s="7">
        <f t="shared" si="0"/>
        <v>20302.228800000001</v>
      </c>
    </row>
    <row r="12" spans="1:8" ht="15.75" customHeight="1">
      <c r="A12" s="9" t="s">
        <v>33</v>
      </c>
      <c r="B12" s="111" t="s">
        <v>164</v>
      </c>
      <c r="C12" s="7">
        <v>29.95</v>
      </c>
      <c r="D12" s="11" t="s">
        <v>13</v>
      </c>
      <c r="E12" s="11">
        <v>482.26</v>
      </c>
      <c r="F12" s="7">
        <f t="shared" si="0"/>
        <v>14443.687</v>
      </c>
    </row>
    <row r="13" spans="1:8" ht="15.75">
      <c r="A13" s="9" t="s">
        <v>35</v>
      </c>
      <c r="B13" s="111" t="s">
        <v>58</v>
      </c>
      <c r="C13" s="7">
        <v>51.51</v>
      </c>
      <c r="D13" s="11" t="s">
        <v>13</v>
      </c>
      <c r="E13" s="11">
        <v>482.26</v>
      </c>
      <c r="F13" s="7">
        <f t="shared" si="0"/>
        <v>24841.212599999999</v>
      </c>
    </row>
    <row r="14" spans="1:8" ht="15.75">
      <c r="A14" s="9" t="s">
        <v>37</v>
      </c>
      <c r="B14" s="111" t="s">
        <v>175</v>
      </c>
      <c r="C14" s="7">
        <v>49.95</v>
      </c>
      <c r="D14" s="11" t="s">
        <v>13</v>
      </c>
      <c r="E14" s="11">
        <v>756.83</v>
      </c>
      <c r="F14" s="7">
        <f t="shared" si="0"/>
        <v>37803.658500000005</v>
      </c>
    </row>
    <row r="15" spans="1:8" ht="15.75">
      <c r="A15" s="9" t="s">
        <v>39</v>
      </c>
      <c r="B15" s="111" t="s">
        <v>40</v>
      </c>
      <c r="C15" s="7">
        <v>29.95</v>
      </c>
      <c r="D15" s="11" t="s">
        <v>13</v>
      </c>
      <c r="E15" s="11">
        <v>167.71</v>
      </c>
      <c r="F15" s="7">
        <f t="shared" si="0"/>
        <v>5022.9144999999999</v>
      </c>
    </row>
    <row r="16" spans="1:8">
      <c r="A16" s="29"/>
      <c r="B16" s="136" t="s">
        <v>41</v>
      </c>
      <c r="C16" s="137"/>
      <c r="D16" s="137"/>
      <c r="E16" s="138"/>
      <c r="F16" s="7">
        <f>SUM(F5:F15)</f>
        <v>569218.49439999985</v>
      </c>
    </row>
    <row r="17" spans="1:6">
      <c r="A17" s="30"/>
      <c r="B17" s="31"/>
      <c r="C17" s="31"/>
      <c r="D17" s="31"/>
      <c r="E17" s="31"/>
      <c r="F17" s="32"/>
    </row>
    <row r="18" spans="1:6" ht="50.25" customHeight="1">
      <c r="B18" s="139" t="s">
        <v>42</v>
      </c>
      <c r="C18" s="139"/>
      <c r="D18" s="139"/>
      <c r="E18" s="139"/>
      <c r="F18" s="139"/>
    </row>
  </sheetData>
  <mergeCells count="5">
    <mergeCell ref="A1:F1"/>
    <mergeCell ref="A2:F2"/>
    <mergeCell ref="A3:F3"/>
    <mergeCell ref="B16:E16"/>
    <mergeCell ref="B18:F18"/>
  </mergeCells>
  <pageMargins left="0.28000000000000003" right="0.15" top="0.8"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sheetPr>
    <tabColor rgb="FFFF0000"/>
  </sheetPr>
  <dimension ref="A1:I45"/>
  <sheetViews>
    <sheetView topLeftCell="A34" workbookViewId="0">
      <selection activeCell="B56" sqref="B5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33" customHeight="1">
      <c r="A3" s="176" t="s">
        <v>176</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19</v>
      </c>
      <c r="D5" s="11" t="s">
        <v>10</v>
      </c>
      <c r="E5" s="11">
        <v>243.77</v>
      </c>
      <c r="F5" s="63">
        <f>E5*C5</f>
        <v>4631.63</v>
      </c>
    </row>
    <row r="6" spans="1:9" ht="127.5">
      <c r="A6" s="9" t="s">
        <v>11</v>
      </c>
      <c r="B6" s="10" t="s">
        <v>45</v>
      </c>
      <c r="C6" s="11">
        <v>17.84</v>
      </c>
      <c r="D6" s="11" t="s">
        <v>13</v>
      </c>
      <c r="E6" s="11">
        <v>112.53</v>
      </c>
      <c r="F6" s="63">
        <f t="shared" ref="F6:F39" si="0">E6*C6</f>
        <v>2007.5352</v>
      </c>
    </row>
    <row r="7" spans="1:9" ht="102">
      <c r="A7" s="9" t="s">
        <v>63</v>
      </c>
      <c r="B7" s="10" t="s">
        <v>177</v>
      </c>
      <c r="C7" s="11">
        <v>3.83</v>
      </c>
      <c r="D7" s="11" t="s">
        <v>13</v>
      </c>
      <c r="E7" s="11">
        <v>228.47</v>
      </c>
      <c r="F7" s="63">
        <f t="shared" si="0"/>
        <v>875.04010000000005</v>
      </c>
    </row>
    <row r="8" spans="1:9" ht="114" customHeight="1">
      <c r="A8" s="9" t="s">
        <v>78</v>
      </c>
      <c r="B8" s="10" t="s">
        <v>20</v>
      </c>
      <c r="C8" s="11">
        <v>7.65</v>
      </c>
      <c r="D8" s="11" t="s">
        <v>13</v>
      </c>
      <c r="E8" s="11">
        <v>5913.66</v>
      </c>
      <c r="F8" s="63">
        <f t="shared" si="0"/>
        <v>45239.499000000003</v>
      </c>
    </row>
    <row r="9" spans="1:9" ht="51">
      <c r="A9" s="9" t="s">
        <v>178</v>
      </c>
      <c r="B9" s="10" t="s">
        <v>179</v>
      </c>
      <c r="C9" s="11">
        <v>34.840000000000003</v>
      </c>
      <c r="D9" s="11" t="s">
        <v>13</v>
      </c>
      <c r="E9" s="11">
        <v>233.78</v>
      </c>
      <c r="F9" s="63">
        <f t="shared" si="0"/>
        <v>8144.8952000000008</v>
      </c>
    </row>
    <row r="10" spans="1:9" ht="114" customHeight="1">
      <c r="A10" s="9" t="s">
        <v>180</v>
      </c>
      <c r="B10" s="10" t="s">
        <v>181</v>
      </c>
      <c r="C10" s="11">
        <v>23.89</v>
      </c>
      <c r="D10" s="11" t="s">
        <v>13</v>
      </c>
      <c r="E10" s="11">
        <v>3921.08</v>
      </c>
      <c r="F10" s="63">
        <f t="shared" si="0"/>
        <v>93674.601200000005</v>
      </c>
    </row>
    <row r="11" spans="1:9" ht="75.75" customHeight="1">
      <c r="A11" s="9" t="s">
        <v>182</v>
      </c>
      <c r="B11" s="10" t="s">
        <v>183</v>
      </c>
      <c r="C11" s="11">
        <v>202.42</v>
      </c>
      <c r="D11" s="11" t="s">
        <v>65</v>
      </c>
      <c r="E11" s="11">
        <v>125.34</v>
      </c>
      <c r="F11" s="63">
        <f t="shared" si="0"/>
        <v>25371.322799999998</v>
      </c>
    </row>
    <row r="12" spans="1:9" ht="76.5">
      <c r="A12" s="9" t="s">
        <v>184</v>
      </c>
      <c r="B12" s="10" t="s">
        <v>185</v>
      </c>
      <c r="C12" s="11">
        <v>202.42</v>
      </c>
      <c r="D12" s="11" t="s">
        <v>65</v>
      </c>
      <c r="E12" s="11">
        <v>60.81</v>
      </c>
      <c r="F12" s="63">
        <f t="shared" si="0"/>
        <v>12309.1602</v>
      </c>
    </row>
    <row r="13" spans="1:9" ht="63">
      <c r="A13" s="9" t="s">
        <v>186</v>
      </c>
      <c r="B13" s="10" t="s">
        <v>187</v>
      </c>
      <c r="C13" s="11">
        <v>3.1959</v>
      </c>
      <c r="D13" s="11" t="s">
        <v>27</v>
      </c>
      <c r="E13" s="11">
        <v>42704.46</v>
      </c>
      <c r="F13" s="63">
        <f t="shared" si="0"/>
        <v>136479.18371399998</v>
      </c>
    </row>
    <row r="14" spans="1:9" ht="51">
      <c r="A14" s="9" t="s">
        <v>188</v>
      </c>
      <c r="B14" s="10" t="s">
        <v>189</v>
      </c>
      <c r="C14" s="11">
        <v>2250</v>
      </c>
      <c r="D14" s="11" t="s">
        <v>190</v>
      </c>
      <c r="E14" s="11">
        <v>15</v>
      </c>
      <c r="F14" s="63">
        <f t="shared" si="0"/>
        <v>33750</v>
      </c>
    </row>
    <row r="15" spans="1:9" ht="140.25">
      <c r="A15" s="9" t="s">
        <v>191</v>
      </c>
      <c r="B15" s="10" t="s">
        <v>192</v>
      </c>
      <c r="C15" s="11">
        <v>3.1959</v>
      </c>
      <c r="D15" s="11" t="s">
        <v>27</v>
      </c>
      <c r="E15" s="11">
        <v>17830.93</v>
      </c>
      <c r="F15" s="63">
        <f t="shared" si="0"/>
        <v>56985.869187000004</v>
      </c>
    </row>
    <row r="16" spans="1:9" ht="38.25">
      <c r="A16" s="9" t="s">
        <v>193</v>
      </c>
      <c r="B16" s="10" t="s">
        <v>194</v>
      </c>
      <c r="C16" s="11">
        <v>209.11</v>
      </c>
      <c r="D16" s="11" t="s">
        <v>13</v>
      </c>
      <c r="E16" s="11">
        <v>53.22</v>
      </c>
      <c r="F16" s="63">
        <f t="shared" si="0"/>
        <v>11128.834200000001</v>
      </c>
    </row>
    <row r="17" spans="1:6" ht="51">
      <c r="A17" s="9" t="s">
        <v>195</v>
      </c>
      <c r="B17" s="10" t="s">
        <v>196</v>
      </c>
      <c r="C17" s="11">
        <v>92.13</v>
      </c>
      <c r="D17" s="11" t="s">
        <v>13</v>
      </c>
      <c r="E17" s="11">
        <v>332.55</v>
      </c>
      <c r="F17" s="63">
        <f t="shared" si="0"/>
        <v>30637.8315</v>
      </c>
    </row>
    <row r="18" spans="1:6" ht="63.75">
      <c r="A18" s="9" t="s">
        <v>197</v>
      </c>
      <c r="B18" s="10" t="s">
        <v>198</v>
      </c>
      <c r="C18" s="11">
        <v>23.03</v>
      </c>
      <c r="D18" s="11" t="s">
        <v>13</v>
      </c>
      <c r="E18" s="11">
        <v>192.05</v>
      </c>
      <c r="F18" s="63">
        <f t="shared" si="0"/>
        <v>4422.9115000000002</v>
      </c>
    </row>
    <row r="19" spans="1:6" ht="76.5">
      <c r="A19" s="9" t="s">
        <v>199</v>
      </c>
      <c r="B19" s="10" t="s">
        <v>200</v>
      </c>
      <c r="C19" s="11">
        <v>115.16</v>
      </c>
      <c r="D19" s="11" t="s">
        <v>13</v>
      </c>
      <c r="E19" s="11">
        <v>30.95</v>
      </c>
      <c r="F19" s="63">
        <f t="shared" si="0"/>
        <v>3564.2019999999998</v>
      </c>
    </row>
    <row r="20" spans="1:6" ht="51">
      <c r="A20" s="9" t="s">
        <v>201</v>
      </c>
      <c r="B20" s="10" t="s">
        <v>202</v>
      </c>
      <c r="C20" s="11">
        <v>115.16</v>
      </c>
      <c r="D20" s="11" t="s">
        <v>13</v>
      </c>
      <c r="E20" s="11">
        <v>21.35</v>
      </c>
      <c r="F20" s="63">
        <f t="shared" si="0"/>
        <v>2458.6660000000002</v>
      </c>
    </row>
    <row r="21" spans="1:6" ht="102">
      <c r="A21" s="9" t="s">
        <v>203</v>
      </c>
      <c r="B21" s="10" t="s">
        <v>204</v>
      </c>
      <c r="C21" s="11">
        <v>362.78</v>
      </c>
      <c r="D21" s="11" t="s">
        <v>65</v>
      </c>
      <c r="E21" s="11">
        <v>77</v>
      </c>
      <c r="F21" s="63">
        <f t="shared" si="0"/>
        <v>27934.059999999998</v>
      </c>
    </row>
    <row r="22" spans="1:6" ht="140.25">
      <c r="A22" s="9" t="s">
        <v>205</v>
      </c>
      <c r="B22" s="10" t="s">
        <v>206</v>
      </c>
      <c r="C22" s="11">
        <v>270</v>
      </c>
      <c r="D22" s="11" t="s">
        <v>10</v>
      </c>
      <c r="E22" s="11">
        <v>31.15</v>
      </c>
      <c r="F22" s="63">
        <f t="shared" si="0"/>
        <v>8410.5</v>
      </c>
    </row>
    <row r="23" spans="1:6">
      <c r="A23" s="9" t="s">
        <v>207</v>
      </c>
      <c r="B23" s="10" t="s">
        <v>208</v>
      </c>
      <c r="C23" s="11">
        <v>433</v>
      </c>
      <c r="D23" s="11" t="s">
        <v>10</v>
      </c>
      <c r="E23" s="11">
        <v>13.4</v>
      </c>
      <c r="F23" s="63">
        <f t="shared" si="0"/>
        <v>5802.2</v>
      </c>
    </row>
    <row r="24" spans="1:6" ht="63.75">
      <c r="A24" s="9" t="s">
        <v>209</v>
      </c>
      <c r="B24" s="10" t="s">
        <v>210</v>
      </c>
      <c r="C24" s="11">
        <v>270</v>
      </c>
      <c r="D24" s="11" t="s">
        <v>10</v>
      </c>
      <c r="E24" s="11">
        <v>2.15</v>
      </c>
      <c r="F24" s="63">
        <f t="shared" si="0"/>
        <v>580.5</v>
      </c>
    </row>
    <row r="25" spans="1:6">
      <c r="A25" s="9" t="s">
        <v>211</v>
      </c>
      <c r="B25" s="10" t="s">
        <v>212</v>
      </c>
      <c r="C25" s="11">
        <v>433</v>
      </c>
      <c r="D25" s="11" t="s">
        <v>10</v>
      </c>
      <c r="E25" s="11">
        <v>1.4</v>
      </c>
      <c r="F25" s="63">
        <f t="shared" si="0"/>
        <v>606.19999999999993</v>
      </c>
    </row>
    <row r="26" spans="1:6" ht="76.5">
      <c r="A26" s="9" t="s">
        <v>213</v>
      </c>
      <c r="B26" s="10" t="s">
        <v>214</v>
      </c>
      <c r="C26" s="11">
        <v>200</v>
      </c>
      <c r="D26" s="11" t="s">
        <v>10</v>
      </c>
      <c r="E26" s="11">
        <v>20</v>
      </c>
      <c r="F26" s="63">
        <f t="shared" si="0"/>
        <v>4000</v>
      </c>
    </row>
    <row r="27" spans="1:6" ht="51">
      <c r="A27" s="9" t="s">
        <v>215</v>
      </c>
      <c r="B27" s="10" t="s">
        <v>216</v>
      </c>
      <c r="C27" s="11">
        <v>10</v>
      </c>
      <c r="D27" s="11" t="s">
        <v>10</v>
      </c>
      <c r="E27" s="11">
        <v>1127.5</v>
      </c>
      <c r="F27" s="63">
        <f t="shared" si="0"/>
        <v>11275</v>
      </c>
    </row>
    <row r="28" spans="1:6" ht="51">
      <c r="A28" s="9" t="s">
        <v>217</v>
      </c>
      <c r="B28" s="10" t="s">
        <v>218</v>
      </c>
      <c r="C28" s="11">
        <v>35</v>
      </c>
      <c r="D28" s="11" t="s">
        <v>10</v>
      </c>
      <c r="E28" s="11">
        <v>35</v>
      </c>
      <c r="F28" s="63">
        <f t="shared" si="0"/>
        <v>1225</v>
      </c>
    </row>
    <row r="29" spans="1:6" ht="51">
      <c r="A29" s="9" t="s">
        <v>219</v>
      </c>
      <c r="B29" s="10" t="s">
        <v>220</v>
      </c>
      <c r="C29" s="11">
        <v>8</v>
      </c>
      <c r="D29" s="11" t="s">
        <v>10</v>
      </c>
      <c r="E29" s="11">
        <v>1127.5</v>
      </c>
      <c r="F29" s="63">
        <f t="shared" si="0"/>
        <v>9020</v>
      </c>
    </row>
    <row r="30" spans="1:6" ht="76.5">
      <c r="A30" s="9" t="s">
        <v>221</v>
      </c>
      <c r="B30" s="10" t="s">
        <v>222</v>
      </c>
      <c r="C30" s="11">
        <v>10</v>
      </c>
      <c r="D30" s="11" t="s">
        <v>10</v>
      </c>
      <c r="E30" s="11">
        <v>512.5</v>
      </c>
      <c r="F30" s="63">
        <f t="shared" si="0"/>
        <v>5125</v>
      </c>
    </row>
    <row r="31" spans="1:6" ht="38.25">
      <c r="A31" s="9">
        <v>25</v>
      </c>
      <c r="B31" s="10" t="s">
        <v>223</v>
      </c>
      <c r="C31" s="11">
        <v>200</v>
      </c>
      <c r="D31" s="11" t="s">
        <v>10</v>
      </c>
      <c r="E31" s="11">
        <v>10</v>
      </c>
      <c r="F31" s="63">
        <f t="shared" si="0"/>
        <v>2000</v>
      </c>
    </row>
    <row r="32" spans="1:6">
      <c r="A32" s="9">
        <v>1</v>
      </c>
      <c r="B32" s="10" t="s">
        <v>224</v>
      </c>
      <c r="C32" s="11">
        <v>100</v>
      </c>
      <c r="D32" s="11" t="s">
        <v>10</v>
      </c>
      <c r="E32" s="11">
        <v>12</v>
      </c>
      <c r="F32" s="63">
        <f t="shared" si="0"/>
        <v>1200</v>
      </c>
    </row>
    <row r="33" spans="1:6">
      <c r="A33" s="9">
        <v>2</v>
      </c>
      <c r="B33" s="10" t="s">
        <v>225</v>
      </c>
      <c r="C33" s="11">
        <v>100</v>
      </c>
      <c r="D33" s="11" t="s">
        <v>10</v>
      </c>
      <c r="E33" s="11">
        <v>10</v>
      </c>
      <c r="F33" s="63">
        <f t="shared" si="0"/>
        <v>1000</v>
      </c>
    </row>
    <row r="34" spans="1:6">
      <c r="A34" s="9">
        <v>3</v>
      </c>
      <c r="B34" s="10" t="s">
        <v>226</v>
      </c>
      <c r="C34" s="11">
        <v>25</v>
      </c>
      <c r="D34" s="11" t="s">
        <v>10</v>
      </c>
      <c r="E34" s="11">
        <v>72</v>
      </c>
      <c r="F34" s="63">
        <f t="shared" si="0"/>
        <v>1800</v>
      </c>
    </row>
    <row r="35" spans="1:6">
      <c r="A35" s="9">
        <v>26</v>
      </c>
      <c r="B35" s="64" t="s">
        <v>123</v>
      </c>
      <c r="C35" s="11"/>
      <c r="D35" s="11"/>
      <c r="E35" s="11"/>
      <c r="F35" s="63"/>
    </row>
    <row r="36" spans="1:6" ht="15.75">
      <c r="A36" s="9" t="s">
        <v>51</v>
      </c>
      <c r="B36" s="10" t="s">
        <v>227</v>
      </c>
      <c r="C36" s="11">
        <v>4.3499999999999996</v>
      </c>
      <c r="D36" s="11" t="s">
        <v>13</v>
      </c>
      <c r="E36" s="11">
        <v>364.32</v>
      </c>
      <c r="F36" s="63">
        <f t="shared" si="0"/>
        <v>1584.7919999999999</v>
      </c>
    </row>
    <row r="37" spans="1:6" ht="15.75">
      <c r="A37" s="9" t="s">
        <v>55</v>
      </c>
      <c r="B37" s="10" t="s">
        <v>124</v>
      </c>
      <c r="C37" s="11">
        <v>14.72</v>
      </c>
      <c r="D37" s="11" t="s">
        <v>13</v>
      </c>
      <c r="E37" s="11">
        <v>788.13</v>
      </c>
      <c r="F37" s="63">
        <f t="shared" si="0"/>
        <v>11601.2736</v>
      </c>
    </row>
    <row r="38" spans="1:6" ht="15.75">
      <c r="A38" s="9" t="s">
        <v>57</v>
      </c>
      <c r="B38" s="10" t="s">
        <v>228</v>
      </c>
      <c r="C38" s="11">
        <v>6.88</v>
      </c>
      <c r="D38" s="11" t="s">
        <v>13</v>
      </c>
      <c r="E38" s="11">
        <v>482.26</v>
      </c>
      <c r="F38" s="63">
        <f t="shared" si="0"/>
        <v>3317.9487999999997</v>
      </c>
    </row>
    <row r="39" spans="1:6" ht="15.75">
      <c r="A39" s="9" t="s">
        <v>59</v>
      </c>
      <c r="B39" s="10" t="s">
        <v>60</v>
      </c>
      <c r="C39" s="11">
        <v>17.84</v>
      </c>
      <c r="D39" s="11" t="s">
        <v>13</v>
      </c>
      <c r="E39" s="11">
        <v>167.71</v>
      </c>
      <c r="F39" s="63">
        <f t="shared" si="0"/>
        <v>2991.9464000000003</v>
      </c>
    </row>
    <row r="40" spans="1:6">
      <c r="A40" s="9" t="s">
        <v>144</v>
      </c>
      <c r="B40" s="10" t="s">
        <v>229</v>
      </c>
      <c r="C40" s="95">
        <v>10833</v>
      </c>
      <c r="D40" s="95" t="s">
        <v>230</v>
      </c>
      <c r="E40" s="96">
        <v>780.22</v>
      </c>
      <c r="F40" s="63">
        <f>E40*C40/1000</f>
        <v>8452.1232600000003</v>
      </c>
    </row>
    <row r="41" spans="1:6" s="40" customFormat="1">
      <c r="A41" s="65"/>
      <c r="B41" s="66"/>
      <c r="C41" s="166" t="s">
        <v>128</v>
      </c>
      <c r="D41" s="166"/>
      <c r="E41" s="167"/>
      <c r="F41" s="67">
        <f>SUM(F5:F40)</f>
        <v>579607.72586100001</v>
      </c>
    </row>
    <row r="42" spans="1:6" s="40" customFormat="1">
      <c r="A42" s="68"/>
      <c r="B42" s="69"/>
      <c r="C42" s="70"/>
      <c r="D42" s="70"/>
      <c r="E42" s="70"/>
      <c r="F42" s="71"/>
    </row>
    <row r="43" spans="1:6" ht="15" customHeight="1">
      <c r="B43" s="139" t="s">
        <v>42</v>
      </c>
      <c r="C43" s="139"/>
      <c r="D43" s="139"/>
      <c r="E43" s="139"/>
      <c r="F43" s="139"/>
    </row>
    <row r="44" spans="1:6">
      <c r="B44" s="139"/>
      <c r="C44" s="139"/>
      <c r="D44" s="139"/>
      <c r="E44" s="139"/>
      <c r="F44" s="139"/>
    </row>
    <row r="45" spans="1:6">
      <c r="B45" s="139"/>
      <c r="C45" s="139"/>
      <c r="D45" s="139"/>
      <c r="E45" s="139"/>
      <c r="F45" s="139"/>
    </row>
  </sheetData>
  <mergeCells count="5">
    <mergeCell ref="A1:F1"/>
    <mergeCell ref="A2:F2"/>
    <mergeCell ref="A3:F3"/>
    <mergeCell ref="C41:E41"/>
    <mergeCell ref="B43:F45"/>
  </mergeCells>
  <pageMargins left="0.34" right="0.28000000000000003" top="0.75" bottom="0.27" header="0.3" footer="0.16"/>
  <pageSetup paperSize="9" orientation="portrait" verticalDpi="0" r:id="rId1"/>
</worksheet>
</file>

<file path=xl/worksheets/sheet3.xml><?xml version="1.0" encoding="utf-8"?>
<worksheet xmlns="http://schemas.openxmlformats.org/spreadsheetml/2006/main" xmlns:r="http://schemas.openxmlformats.org/officeDocument/2006/relationships">
  <sheetPr>
    <tabColor rgb="FFFF0000"/>
  </sheetPr>
  <dimension ref="A1:H25"/>
  <sheetViews>
    <sheetView topLeftCell="A13" workbookViewId="0">
      <selection activeCell="C8" sqref="C8:C9"/>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20.25" customHeight="1">
      <c r="A3" s="135" t="s">
        <v>145</v>
      </c>
      <c r="B3" s="135"/>
      <c r="C3" s="135"/>
      <c r="D3" s="135"/>
      <c r="E3" s="135"/>
      <c r="F3" s="135"/>
      <c r="G3" s="2"/>
      <c r="H3" s="2"/>
    </row>
    <row r="4" spans="1:8">
      <c r="A4" s="35" t="s">
        <v>3</v>
      </c>
      <c r="B4" s="35" t="s">
        <v>4</v>
      </c>
      <c r="C4" s="35" t="s">
        <v>5</v>
      </c>
      <c r="D4" s="35" t="s">
        <v>6</v>
      </c>
      <c r="E4" s="35" t="s">
        <v>7</v>
      </c>
      <c r="F4" s="35" t="s">
        <v>8</v>
      </c>
    </row>
    <row r="5" spans="1:8" ht="117.75" customHeight="1">
      <c r="A5" s="9" t="s">
        <v>146</v>
      </c>
      <c r="B5" s="10" t="s">
        <v>12</v>
      </c>
      <c r="C5" s="7">
        <v>49.38</v>
      </c>
      <c r="D5" s="11" t="s">
        <v>13</v>
      </c>
      <c r="E5" s="11">
        <v>112.53</v>
      </c>
      <c r="F5" s="7">
        <f>C5*E5</f>
        <v>5556.7314000000006</v>
      </c>
    </row>
    <row r="6" spans="1:8" ht="73.5" customHeight="1">
      <c r="A6" s="140" t="s">
        <v>147</v>
      </c>
      <c r="B6" s="141" t="s">
        <v>15</v>
      </c>
      <c r="C6" s="142">
        <v>4.78</v>
      </c>
      <c r="D6" s="142" t="s">
        <v>16</v>
      </c>
      <c r="E6" s="142">
        <v>228.47</v>
      </c>
      <c r="F6" s="143">
        <f>C6*E6</f>
        <v>1092.0866000000001</v>
      </c>
    </row>
    <row r="7" spans="1:8">
      <c r="A7" s="140"/>
      <c r="B7" s="141"/>
      <c r="C7" s="142"/>
      <c r="D7" s="142"/>
      <c r="E7" s="142"/>
      <c r="F7" s="143"/>
    </row>
    <row r="8" spans="1:8" ht="53.25" customHeight="1">
      <c r="A8" s="140" t="s">
        <v>148</v>
      </c>
      <c r="B8" s="144" t="s">
        <v>18</v>
      </c>
      <c r="C8" s="142">
        <v>7.96</v>
      </c>
      <c r="D8" s="142" t="s">
        <v>16</v>
      </c>
      <c r="E8" s="142">
        <v>1191.77</v>
      </c>
      <c r="F8" s="143">
        <f>C8*E8</f>
        <v>9486.4892</v>
      </c>
    </row>
    <row r="9" spans="1:8">
      <c r="A9" s="140"/>
      <c r="B9" s="144"/>
      <c r="C9" s="142"/>
      <c r="D9" s="142"/>
      <c r="E9" s="142"/>
      <c r="F9" s="143"/>
    </row>
    <row r="10" spans="1:8" ht="105" customHeight="1">
      <c r="A10" s="15" t="s">
        <v>149</v>
      </c>
      <c r="B10" s="16" t="s">
        <v>20</v>
      </c>
      <c r="C10" s="21">
        <v>6.54</v>
      </c>
      <c r="D10" s="17" t="s">
        <v>16</v>
      </c>
      <c r="E10" s="17">
        <v>5913.66</v>
      </c>
      <c r="F10" s="7">
        <f>C10*E10</f>
        <v>38675.3364</v>
      </c>
    </row>
    <row r="11" spans="1:8" ht="57.75" customHeight="1">
      <c r="A11" s="140" t="s">
        <v>150</v>
      </c>
      <c r="B11" s="146" t="s">
        <v>69</v>
      </c>
      <c r="C11" s="142">
        <v>15.93</v>
      </c>
      <c r="D11" s="142" t="s">
        <v>16</v>
      </c>
      <c r="E11" s="142">
        <v>2788.14</v>
      </c>
      <c r="F11" s="143">
        <f t="shared" ref="F11:F13" si="0">C11*E11</f>
        <v>44415.070199999995</v>
      </c>
    </row>
    <row r="12" spans="1:8" ht="38.25" customHeight="1">
      <c r="A12" s="145"/>
      <c r="B12" s="146"/>
      <c r="C12" s="142"/>
      <c r="D12" s="142"/>
      <c r="E12" s="142"/>
      <c r="F12" s="143"/>
    </row>
    <row r="13" spans="1:8" ht="57.75" customHeight="1">
      <c r="A13" s="145" t="s">
        <v>151</v>
      </c>
      <c r="B13" s="150" t="s">
        <v>118</v>
      </c>
      <c r="C13" s="142">
        <v>155.66999999999999</v>
      </c>
      <c r="D13" s="142" t="s">
        <v>65</v>
      </c>
      <c r="E13" s="142">
        <v>259.29000000000002</v>
      </c>
      <c r="F13" s="151">
        <f t="shared" si="0"/>
        <v>40363.674299999999</v>
      </c>
    </row>
    <row r="14" spans="1:8" s="28" customFormat="1" ht="15" customHeight="1">
      <c r="A14" s="148"/>
      <c r="B14" s="150"/>
      <c r="C14" s="142"/>
      <c r="D14" s="142"/>
      <c r="E14" s="142"/>
      <c r="F14" s="152"/>
    </row>
    <row r="15" spans="1:8" s="28" customFormat="1" ht="2.25" customHeight="1">
      <c r="A15" s="148"/>
      <c r="B15" s="150"/>
      <c r="C15" s="142"/>
      <c r="D15" s="142"/>
      <c r="E15" s="142"/>
      <c r="F15" s="152"/>
    </row>
    <row r="16" spans="1:8" ht="6" hidden="1" customHeight="1">
      <c r="A16" s="149"/>
      <c r="B16" s="150"/>
      <c r="C16" s="142"/>
      <c r="D16" s="142"/>
      <c r="E16" s="142"/>
      <c r="F16" s="153"/>
    </row>
    <row r="17" spans="1:6" s="28" customFormat="1" ht="15" customHeight="1">
      <c r="A17" s="77">
        <v>7</v>
      </c>
      <c r="B17" s="27" t="s">
        <v>30</v>
      </c>
      <c r="C17" s="27"/>
      <c r="D17" s="27"/>
      <c r="E17" s="27"/>
      <c r="F17" s="78"/>
    </row>
    <row r="18" spans="1:6" s="28" customFormat="1" ht="15" customHeight="1">
      <c r="A18" s="9" t="s">
        <v>31</v>
      </c>
      <c r="B18" s="10" t="s">
        <v>54</v>
      </c>
      <c r="C18" s="7">
        <v>13.86</v>
      </c>
      <c r="D18" s="11" t="s">
        <v>13</v>
      </c>
      <c r="E18" s="7">
        <v>788.13</v>
      </c>
      <c r="F18" s="7">
        <f>C18*E18</f>
        <v>10923.4818</v>
      </c>
    </row>
    <row r="19" spans="1:6" ht="15.75" customHeight="1">
      <c r="A19" s="9" t="s">
        <v>33</v>
      </c>
      <c r="B19" s="10" t="s">
        <v>142</v>
      </c>
      <c r="C19" s="7">
        <v>4.78</v>
      </c>
      <c r="D19" s="11" t="s">
        <v>13</v>
      </c>
      <c r="E19" s="11">
        <v>364.32</v>
      </c>
      <c r="F19" s="7">
        <f>C19*E19</f>
        <v>1741.4496000000001</v>
      </c>
    </row>
    <row r="20" spans="1:6" ht="15.75">
      <c r="A20" s="9" t="s">
        <v>35</v>
      </c>
      <c r="B20" s="10" t="s">
        <v>38</v>
      </c>
      <c r="C20" s="7">
        <v>5.88</v>
      </c>
      <c r="D20" s="11" t="s">
        <v>13</v>
      </c>
      <c r="E20" s="11">
        <v>482.26</v>
      </c>
      <c r="F20" s="7">
        <f>C20*E20</f>
        <v>2835.6887999999999</v>
      </c>
    </row>
    <row r="21" spans="1:6" ht="15.75">
      <c r="A21" s="9" t="s">
        <v>37</v>
      </c>
      <c r="B21" s="10" t="s">
        <v>36</v>
      </c>
      <c r="C21" s="7">
        <v>23.89</v>
      </c>
      <c r="D21" s="11" t="s">
        <v>13</v>
      </c>
      <c r="E21" s="11">
        <v>756.83</v>
      </c>
      <c r="F21" s="7">
        <f t="shared" ref="F21" si="1">C21*E21</f>
        <v>18080.668700000002</v>
      </c>
    </row>
    <row r="22" spans="1:6" ht="15.75">
      <c r="A22" s="9" t="s">
        <v>39</v>
      </c>
      <c r="B22" s="10" t="s">
        <v>40</v>
      </c>
      <c r="C22" s="7">
        <v>49.38</v>
      </c>
      <c r="D22" s="11" t="s">
        <v>13</v>
      </c>
      <c r="E22" s="11">
        <v>167.7</v>
      </c>
      <c r="F22" s="7">
        <f>C22*E22</f>
        <v>8281.0259999999998</v>
      </c>
    </row>
    <row r="23" spans="1:6">
      <c r="A23" s="38"/>
      <c r="B23" s="147" t="s">
        <v>41</v>
      </c>
      <c r="C23" s="147"/>
      <c r="D23" s="147"/>
      <c r="E23" s="147"/>
      <c r="F23" s="39">
        <f>SUM(F5:F22)</f>
        <v>181451.70300000001</v>
      </c>
    </row>
    <row r="25" spans="1:6" ht="50.25" customHeight="1">
      <c r="B25" s="139" t="s">
        <v>42</v>
      </c>
      <c r="C25" s="139"/>
      <c r="D25" s="139"/>
      <c r="E25" s="139"/>
      <c r="F25" s="139"/>
    </row>
  </sheetData>
  <mergeCells count="29">
    <mergeCell ref="B23:E23"/>
    <mergeCell ref="B25:F25"/>
    <mergeCell ref="A13:A16"/>
    <mergeCell ref="B13:B16"/>
    <mergeCell ref="C13:C16"/>
    <mergeCell ref="D13:D16"/>
    <mergeCell ref="E13:E16"/>
    <mergeCell ref="F13:F16"/>
    <mergeCell ref="F11:F12"/>
    <mergeCell ref="A8:A9"/>
    <mergeCell ref="B8:B9"/>
    <mergeCell ref="C8:C9"/>
    <mergeCell ref="D8:D9"/>
    <mergeCell ref="E8:E9"/>
    <mergeCell ref="F8:F9"/>
    <mergeCell ref="A11:A12"/>
    <mergeCell ref="B11:B12"/>
    <mergeCell ref="C11:C12"/>
    <mergeCell ref="D11:D12"/>
    <mergeCell ref="E11:E12"/>
    <mergeCell ref="A1:F1"/>
    <mergeCell ref="A2:F2"/>
    <mergeCell ref="A3:F3"/>
    <mergeCell ref="A6:A7"/>
    <mergeCell ref="B6:B7"/>
    <mergeCell ref="C6:C7"/>
    <mergeCell ref="D6:D7"/>
    <mergeCell ref="E6:E7"/>
    <mergeCell ref="F6:F7"/>
  </mergeCells>
  <pageMargins left="0.16" right="0.15" top="0.47" bottom="0.22" header="0.3" footer="0.2"/>
  <pageSetup paperSize="9" orientation="portrait" verticalDpi="0" r:id="rId1"/>
</worksheet>
</file>

<file path=xl/worksheets/sheet30.xml><?xml version="1.0" encoding="utf-8"?>
<worksheet xmlns="http://schemas.openxmlformats.org/spreadsheetml/2006/main" xmlns:r="http://schemas.openxmlformats.org/officeDocument/2006/relationships">
  <sheetPr>
    <tabColor rgb="FFFF0000"/>
  </sheetPr>
  <dimension ref="A1:I24"/>
  <sheetViews>
    <sheetView topLeftCell="A19" workbookViewId="0">
      <selection activeCell="E7" sqref="E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39" customHeight="1">
      <c r="A3" s="176" t="s">
        <v>107</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12</v>
      </c>
      <c r="D5" s="11" t="s">
        <v>10</v>
      </c>
      <c r="E5" s="11">
        <v>243.77</v>
      </c>
      <c r="F5" s="11">
        <f>E5*C5</f>
        <v>2925.2400000000002</v>
      </c>
    </row>
    <row r="6" spans="1:9" ht="127.5">
      <c r="A6" s="9" t="s">
        <v>11</v>
      </c>
      <c r="B6" s="10" t="s">
        <v>45</v>
      </c>
      <c r="C6" s="11">
        <v>47.58</v>
      </c>
      <c r="D6" s="11" t="s">
        <v>13</v>
      </c>
      <c r="E6" s="11">
        <v>112.53</v>
      </c>
      <c r="F6" s="63">
        <f t="shared" ref="F6:F20" si="0">E6*C6</f>
        <v>5354.1773999999996</v>
      </c>
    </row>
    <row r="7" spans="1:9" ht="89.25">
      <c r="A7" s="9" t="s">
        <v>112</v>
      </c>
      <c r="B7" s="36" t="s">
        <v>113</v>
      </c>
      <c r="C7" s="11">
        <v>14.59</v>
      </c>
      <c r="D7" s="11" t="s">
        <v>13</v>
      </c>
      <c r="E7" s="11">
        <v>366.8</v>
      </c>
      <c r="F7" s="63">
        <f t="shared" si="0"/>
        <v>5351.6120000000001</v>
      </c>
    </row>
    <row r="8" spans="1:9" ht="76.5">
      <c r="A8" s="9" t="s">
        <v>64</v>
      </c>
      <c r="B8" s="10" t="s">
        <v>18</v>
      </c>
      <c r="C8" s="11">
        <v>24.5</v>
      </c>
      <c r="D8" s="11" t="s">
        <v>13</v>
      </c>
      <c r="E8" s="11">
        <v>1191.77</v>
      </c>
      <c r="F8" s="63">
        <f t="shared" si="0"/>
        <v>29198.364999999998</v>
      </c>
    </row>
    <row r="9" spans="1:9" ht="114" customHeight="1">
      <c r="A9" s="9" t="s">
        <v>79</v>
      </c>
      <c r="B9" s="10" t="s">
        <v>67</v>
      </c>
      <c r="C9" s="11">
        <v>31.47</v>
      </c>
      <c r="D9" s="11" t="s">
        <v>13</v>
      </c>
      <c r="E9" s="11">
        <v>6543.32</v>
      </c>
      <c r="F9" s="63">
        <f t="shared" si="0"/>
        <v>205918.28039999999</v>
      </c>
    </row>
    <row r="10" spans="1:9" ht="114" customHeight="1">
      <c r="A10" s="9" t="s">
        <v>114</v>
      </c>
      <c r="B10" s="10" t="s">
        <v>115</v>
      </c>
      <c r="C10" s="11">
        <v>1.1399999999999999</v>
      </c>
      <c r="D10" s="11" t="s">
        <v>13</v>
      </c>
      <c r="E10" s="11">
        <v>6543.32</v>
      </c>
      <c r="F10" s="63">
        <f t="shared" si="0"/>
        <v>7459.3847999999989</v>
      </c>
    </row>
    <row r="11" spans="1:9" ht="114" customHeight="1">
      <c r="A11" s="9" t="s">
        <v>116</v>
      </c>
      <c r="B11" s="10" t="s">
        <v>69</v>
      </c>
      <c r="C11" s="11">
        <v>1.87</v>
      </c>
      <c r="D11" s="11" t="s">
        <v>13</v>
      </c>
      <c r="E11" s="11">
        <v>2788.17</v>
      </c>
      <c r="F11" s="63">
        <f t="shared" si="0"/>
        <v>5213.8779000000004</v>
      </c>
    </row>
    <row r="12" spans="1:9" ht="75.75" customHeight="1">
      <c r="A12" s="9" t="s">
        <v>117</v>
      </c>
      <c r="B12" s="10" t="s">
        <v>118</v>
      </c>
      <c r="C12" s="11">
        <v>10.029999999999999</v>
      </c>
      <c r="D12" s="11" t="s">
        <v>65</v>
      </c>
      <c r="E12" s="11">
        <v>259.29000000000002</v>
      </c>
      <c r="F12" s="63">
        <f t="shared" si="0"/>
        <v>2600.6786999999999</v>
      </c>
    </row>
    <row r="13" spans="1:9" ht="114" customHeight="1">
      <c r="A13" s="9" t="s">
        <v>119</v>
      </c>
      <c r="B13" s="10" t="s">
        <v>26</v>
      </c>
      <c r="C13" s="11">
        <v>0.14000000000000001</v>
      </c>
      <c r="D13" s="11" t="s">
        <v>27</v>
      </c>
      <c r="E13" s="11">
        <v>53433.91</v>
      </c>
      <c r="F13" s="63">
        <f t="shared" si="0"/>
        <v>7480.7474000000011</v>
      </c>
    </row>
    <row r="14" spans="1:9" ht="114" customHeight="1">
      <c r="A14" s="9" t="s">
        <v>120</v>
      </c>
      <c r="B14" s="10" t="s">
        <v>121</v>
      </c>
      <c r="C14" s="11">
        <v>4.25</v>
      </c>
      <c r="D14" s="11" t="s">
        <v>122</v>
      </c>
      <c r="E14" s="11">
        <v>223.97</v>
      </c>
      <c r="F14" s="63">
        <f t="shared" si="0"/>
        <v>951.87249999999995</v>
      </c>
    </row>
    <row r="15" spans="1:9">
      <c r="A15" s="9">
        <v>11</v>
      </c>
      <c r="B15" s="64" t="s">
        <v>123</v>
      </c>
      <c r="C15" s="11"/>
      <c r="D15" s="11"/>
      <c r="E15" s="11"/>
      <c r="F15" s="63"/>
    </row>
    <row r="16" spans="1:9" ht="15.75">
      <c r="A16" s="9" t="s">
        <v>51</v>
      </c>
      <c r="B16" s="10" t="s">
        <v>124</v>
      </c>
      <c r="C16" s="11">
        <v>15.06</v>
      </c>
      <c r="D16" s="11" t="s">
        <v>13</v>
      </c>
      <c r="E16" s="11">
        <v>788.13</v>
      </c>
      <c r="F16" s="63">
        <f t="shared" si="0"/>
        <v>11869.237800000001</v>
      </c>
    </row>
    <row r="17" spans="1:6" ht="15.75">
      <c r="A17" s="9" t="s">
        <v>55</v>
      </c>
      <c r="B17" s="10" t="s">
        <v>125</v>
      </c>
      <c r="C17" s="11">
        <v>26.37</v>
      </c>
      <c r="D17" s="11" t="s">
        <v>13</v>
      </c>
      <c r="E17" s="11">
        <v>756.83</v>
      </c>
      <c r="F17" s="63">
        <f t="shared" si="0"/>
        <v>19957.607100000001</v>
      </c>
    </row>
    <row r="18" spans="1:6" ht="15.75">
      <c r="A18" s="9" t="s">
        <v>57</v>
      </c>
      <c r="B18" s="10" t="s">
        <v>126</v>
      </c>
      <c r="C18" s="11">
        <f>14.59+28.04</f>
        <v>42.629999999999995</v>
      </c>
      <c r="D18" s="11" t="s">
        <v>13</v>
      </c>
      <c r="E18" s="11">
        <v>482.26</v>
      </c>
      <c r="F18" s="63">
        <f t="shared" si="0"/>
        <v>20558.743799999997</v>
      </c>
    </row>
    <row r="19" spans="1:6" ht="15.75">
      <c r="A19" s="9" t="s">
        <v>59</v>
      </c>
      <c r="B19" s="10" t="s">
        <v>127</v>
      </c>
      <c r="C19" s="11">
        <v>4.25</v>
      </c>
      <c r="D19" s="11" t="s">
        <v>13</v>
      </c>
      <c r="E19" s="11">
        <v>337.33</v>
      </c>
      <c r="F19" s="63">
        <f t="shared" si="0"/>
        <v>1433.6524999999999</v>
      </c>
    </row>
    <row r="20" spans="1:6" ht="15.75">
      <c r="A20" s="9" t="s">
        <v>59</v>
      </c>
      <c r="B20" s="10" t="s">
        <v>60</v>
      </c>
      <c r="C20" s="11">
        <v>47.58</v>
      </c>
      <c r="D20" s="11" t="s">
        <v>13</v>
      </c>
      <c r="E20" s="11">
        <v>167.7</v>
      </c>
      <c r="F20" s="11">
        <f t="shared" si="0"/>
        <v>7979.1659999999993</v>
      </c>
    </row>
    <row r="21" spans="1:6" s="40" customFormat="1">
      <c r="A21" s="65"/>
      <c r="B21" s="66"/>
      <c r="C21" s="166" t="s">
        <v>128</v>
      </c>
      <c r="D21" s="166"/>
      <c r="E21" s="167"/>
      <c r="F21" s="67">
        <f>SUM(F5:F20)</f>
        <v>334252.64330000005</v>
      </c>
    </row>
    <row r="22" spans="1:6" s="40" customFormat="1">
      <c r="A22" s="68"/>
      <c r="B22" s="69"/>
      <c r="C22" s="70"/>
      <c r="D22" s="70"/>
      <c r="E22" s="70"/>
      <c r="F22" s="71"/>
    </row>
    <row r="23" spans="1:6">
      <c r="B23" s="139" t="s">
        <v>129</v>
      </c>
      <c r="C23" s="139"/>
      <c r="D23" s="139"/>
      <c r="E23" s="139"/>
      <c r="F23" s="139"/>
    </row>
    <row r="24" spans="1:6">
      <c r="E24" s="72"/>
    </row>
  </sheetData>
  <mergeCells count="5">
    <mergeCell ref="A1:F1"/>
    <mergeCell ref="A2:F2"/>
    <mergeCell ref="A3:F3"/>
    <mergeCell ref="C21:E21"/>
    <mergeCell ref="B23:F23"/>
  </mergeCells>
  <pageMargins left="0.16" right="0.15"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sheetPr>
    <tabColor rgb="FFFF0000"/>
  </sheetPr>
  <dimension ref="A1:H21"/>
  <sheetViews>
    <sheetView topLeftCell="A13" workbookViewId="0">
      <selection activeCell="E10" sqref="E10"/>
    </sheetView>
  </sheetViews>
  <sheetFormatPr defaultRowHeight="15"/>
  <cols>
    <col min="1" max="1" width="6.7109375" style="33" customWidth="1"/>
    <col min="2" max="2" width="42" customWidth="1"/>
    <col min="3" max="3" width="10.28515625" style="59" customWidth="1"/>
    <col min="4" max="4" width="9.42578125" style="59" customWidth="1"/>
    <col min="5" max="5" width="11.5703125" style="59" customWidth="1"/>
    <col min="6" max="6" width="12.140625" style="59"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38.25" customHeight="1">
      <c r="A3" s="135" t="s">
        <v>130</v>
      </c>
      <c r="B3" s="135"/>
      <c r="C3" s="135"/>
      <c r="D3" s="135"/>
      <c r="E3" s="135"/>
      <c r="F3" s="135"/>
      <c r="G3" s="2"/>
      <c r="H3" s="2"/>
    </row>
    <row r="4" spans="1:8" s="4" customFormat="1">
      <c r="A4" s="3" t="s">
        <v>3</v>
      </c>
      <c r="B4" s="3" t="s">
        <v>4</v>
      </c>
      <c r="C4" s="46" t="s">
        <v>5</v>
      </c>
      <c r="D4" s="46" t="s">
        <v>6</v>
      </c>
      <c r="E4" s="46" t="s">
        <v>7</v>
      </c>
      <c r="F4" s="46" t="s">
        <v>8</v>
      </c>
    </row>
    <row r="5" spans="1:8" ht="24">
      <c r="A5" s="5">
        <v>1</v>
      </c>
      <c r="B5" s="73" t="s">
        <v>9</v>
      </c>
      <c r="C5" s="7">
        <v>2</v>
      </c>
      <c r="D5" s="8" t="s">
        <v>10</v>
      </c>
      <c r="E5" s="8">
        <v>243.77</v>
      </c>
      <c r="F5" s="7">
        <f>C5*E5</f>
        <v>487.54</v>
      </c>
    </row>
    <row r="6" spans="1:8" ht="60.75" customHeight="1">
      <c r="A6" s="9" t="s">
        <v>131</v>
      </c>
      <c r="B6" s="73" t="s">
        <v>89</v>
      </c>
      <c r="C6" s="7">
        <v>40.781999999999996</v>
      </c>
      <c r="D6" s="11" t="s">
        <v>13</v>
      </c>
      <c r="E6" s="11">
        <v>112.53</v>
      </c>
      <c r="F6" s="7">
        <f t="shared" ref="F6:F19" si="0">C6*E6</f>
        <v>4589.1984599999996</v>
      </c>
    </row>
    <row r="7" spans="1:8" ht="59.25" customHeight="1">
      <c r="A7" s="15" t="s">
        <v>132</v>
      </c>
      <c r="B7" s="74" t="s">
        <v>91</v>
      </c>
      <c r="C7" s="17">
        <v>3.82</v>
      </c>
      <c r="D7" s="17" t="s">
        <v>16</v>
      </c>
      <c r="E7" s="17">
        <v>228.47</v>
      </c>
      <c r="F7" s="7">
        <f t="shared" si="0"/>
        <v>872.75540000000001</v>
      </c>
    </row>
    <row r="8" spans="1:8" ht="63" customHeight="1">
      <c r="A8" s="15" t="s">
        <v>133</v>
      </c>
      <c r="B8" s="73" t="s">
        <v>89</v>
      </c>
      <c r="C8" s="17">
        <v>6.3719999999999999</v>
      </c>
      <c r="D8" s="17" t="s">
        <v>16</v>
      </c>
      <c r="E8" s="17">
        <v>1191.77</v>
      </c>
      <c r="F8" s="7">
        <f t="shared" si="0"/>
        <v>7593.9584399999994</v>
      </c>
    </row>
    <row r="9" spans="1:8" ht="61.5" customHeight="1">
      <c r="A9" s="9" t="s">
        <v>134</v>
      </c>
      <c r="B9" s="74" t="s">
        <v>91</v>
      </c>
      <c r="C9" s="7">
        <v>6.3719999999999999</v>
      </c>
      <c r="D9" s="11" t="s">
        <v>13</v>
      </c>
      <c r="E9" s="11">
        <v>5913.66</v>
      </c>
      <c r="F9" s="7">
        <f t="shared" si="0"/>
        <v>37681.841520000002</v>
      </c>
    </row>
    <row r="10" spans="1:8" ht="60" customHeight="1">
      <c r="A10" s="15" t="s">
        <v>135</v>
      </c>
      <c r="B10" s="73" t="s">
        <v>89</v>
      </c>
      <c r="C10" s="21">
        <v>15.292999999999999</v>
      </c>
      <c r="D10" s="17" t="s">
        <v>136</v>
      </c>
      <c r="E10" s="17">
        <v>2788.17</v>
      </c>
      <c r="F10" s="7">
        <f t="shared" si="0"/>
        <v>42639.483809999998</v>
      </c>
    </row>
    <row r="11" spans="1:8" ht="63" customHeight="1">
      <c r="A11" s="15" t="s">
        <v>137</v>
      </c>
      <c r="B11" s="16" t="s">
        <v>118</v>
      </c>
      <c r="C11" s="17">
        <v>108.69</v>
      </c>
      <c r="D11" s="17" t="s">
        <v>65</v>
      </c>
      <c r="E11" s="17">
        <v>214.12</v>
      </c>
      <c r="F11" s="7">
        <f t="shared" si="0"/>
        <v>23272.702799999999</v>
      </c>
    </row>
    <row r="12" spans="1:8" ht="60" customHeight="1">
      <c r="A12" s="15" t="s">
        <v>138</v>
      </c>
      <c r="B12" s="73" t="s">
        <v>89</v>
      </c>
      <c r="C12" s="17">
        <v>6.4429999999999996</v>
      </c>
      <c r="D12" s="17" t="s">
        <v>122</v>
      </c>
      <c r="E12" s="17">
        <v>6219.31</v>
      </c>
      <c r="F12" s="7">
        <f t="shared" si="0"/>
        <v>40071.014329999998</v>
      </c>
    </row>
    <row r="13" spans="1:8" s="28" customFormat="1" ht="81.75" customHeight="1">
      <c r="A13" s="15" t="s">
        <v>139</v>
      </c>
      <c r="B13" s="74" t="s">
        <v>26</v>
      </c>
      <c r="C13" s="17">
        <v>0.626</v>
      </c>
      <c r="D13" s="17" t="s">
        <v>27</v>
      </c>
      <c r="E13" s="17">
        <v>53433.91</v>
      </c>
      <c r="F13" s="7">
        <f t="shared" si="0"/>
        <v>33449.627660000006</v>
      </c>
    </row>
    <row r="14" spans="1:8" s="28" customFormat="1" ht="15" customHeight="1">
      <c r="A14" s="26">
        <v>10</v>
      </c>
      <c r="B14" s="27" t="s">
        <v>30</v>
      </c>
      <c r="C14" s="75"/>
      <c r="D14" s="75"/>
      <c r="E14" s="75"/>
      <c r="F14" s="7">
        <f t="shared" si="0"/>
        <v>0</v>
      </c>
    </row>
    <row r="15" spans="1:8" s="28" customFormat="1" ht="15" customHeight="1">
      <c r="A15" s="9" t="s">
        <v>31</v>
      </c>
      <c r="B15" s="10" t="s">
        <v>54</v>
      </c>
      <c r="C15" s="7">
        <v>15.061</v>
      </c>
      <c r="D15" s="11" t="s">
        <v>13</v>
      </c>
      <c r="E15" s="7">
        <v>788.13</v>
      </c>
      <c r="F15" s="7">
        <f t="shared" si="0"/>
        <v>11870.02593</v>
      </c>
    </row>
    <row r="16" spans="1:8" ht="15.75" customHeight="1">
      <c r="A16" s="9" t="s">
        <v>33</v>
      </c>
      <c r="B16" s="10" t="s">
        <v>34</v>
      </c>
      <c r="C16" s="7">
        <v>5.3170000000000002</v>
      </c>
      <c r="D16" s="11" t="s">
        <v>13</v>
      </c>
      <c r="E16" s="11">
        <v>377.8</v>
      </c>
      <c r="F16" s="7">
        <f t="shared" si="0"/>
        <v>2008.7626</v>
      </c>
    </row>
    <row r="17" spans="1:6" ht="15.75">
      <c r="A17" s="9" t="s">
        <v>35</v>
      </c>
      <c r="B17" s="10" t="s">
        <v>38</v>
      </c>
      <c r="C17" s="7">
        <v>11.276</v>
      </c>
      <c r="D17" s="11" t="s">
        <v>13</v>
      </c>
      <c r="E17" s="11">
        <v>482.26</v>
      </c>
      <c r="F17" s="7">
        <f t="shared" si="0"/>
        <v>5437.9637599999996</v>
      </c>
    </row>
    <row r="18" spans="1:6" ht="14.25" customHeight="1">
      <c r="A18" s="9" t="s">
        <v>37</v>
      </c>
      <c r="B18" s="10" t="s">
        <v>36</v>
      </c>
      <c r="C18" s="7">
        <v>21.664999999999999</v>
      </c>
      <c r="D18" s="11" t="s">
        <v>13</v>
      </c>
      <c r="E18" s="11">
        <v>756.83</v>
      </c>
      <c r="F18" s="7">
        <f t="shared" si="0"/>
        <v>16396.721949999999</v>
      </c>
    </row>
    <row r="19" spans="1:6" ht="15.75">
      <c r="A19" s="9" t="s">
        <v>39</v>
      </c>
      <c r="B19" s="10" t="s">
        <v>40</v>
      </c>
      <c r="C19" s="7">
        <v>40.781999999999996</v>
      </c>
      <c r="D19" s="11" t="s">
        <v>13</v>
      </c>
      <c r="E19" s="11">
        <v>167.7</v>
      </c>
      <c r="F19" s="7">
        <f t="shared" si="0"/>
        <v>6839.1413999999986</v>
      </c>
    </row>
    <row r="20" spans="1:6">
      <c r="A20" s="29"/>
      <c r="B20" s="147" t="s">
        <v>41</v>
      </c>
      <c r="C20" s="147"/>
      <c r="D20" s="147"/>
      <c r="E20" s="147"/>
      <c r="F20" s="7">
        <f>SUM(F5:F19)</f>
        <v>233210.73806</v>
      </c>
    </row>
    <row r="21" spans="1:6" ht="50.25" customHeight="1">
      <c r="B21" s="139" t="s">
        <v>42</v>
      </c>
      <c r="C21" s="139"/>
      <c r="D21" s="139"/>
      <c r="E21" s="139"/>
      <c r="F21" s="139"/>
    </row>
  </sheetData>
  <mergeCells count="5">
    <mergeCell ref="A1:F1"/>
    <mergeCell ref="A2:F2"/>
    <mergeCell ref="A3:F3"/>
    <mergeCell ref="B20:E20"/>
    <mergeCell ref="B21:F21"/>
  </mergeCells>
  <pageMargins left="0.16" right="0.15" top="0.32" bottom="0.39" header="0.3" footer="0.18"/>
  <pageSetup paperSize="9" orientation="portrait" verticalDpi="0" r:id="rId1"/>
</worksheet>
</file>

<file path=xl/worksheets/sheet32.xml><?xml version="1.0" encoding="utf-8"?>
<worksheet xmlns="http://schemas.openxmlformats.org/spreadsheetml/2006/main" xmlns:r="http://schemas.openxmlformats.org/officeDocument/2006/relationships">
  <sheetPr>
    <tabColor rgb="FFFF0000"/>
  </sheetPr>
  <dimension ref="A1:H21"/>
  <sheetViews>
    <sheetView topLeftCell="A19" workbookViewId="0">
      <selection activeCell="B9" sqref="B9"/>
    </sheetView>
  </sheetViews>
  <sheetFormatPr defaultRowHeight="15"/>
  <cols>
    <col min="1" max="1" width="6.7109375" style="33" customWidth="1"/>
    <col min="2" max="2" width="42" style="94" customWidth="1"/>
    <col min="3" max="3" width="11.28515625" style="72" customWidth="1"/>
    <col min="4" max="4" width="9.42578125" style="72" customWidth="1"/>
    <col min="5" max="5" width="11.5703125" style="72" customWidth="1"/>
    <col min="6" max="6" width="12.140625" style="72"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27" customHeight="1">
      <c r="A3" s="135" t="s">
        <v>166</v>
      </c>
      <c r="B3" s="135"/>
      <c r="C3" s="135"/>
      <c r="D3" s="135"/>
      <c r="E3" s="135"/>
      <c r="F3" s="135"/>
      <c r="G3" s="2"/>
      <c r="H3" s="2"/>
    </row>
    <row r="4" spans="1:8" s="4" customFormat="1">
      <c r="A4" s="3" t="s">
        <v>3</v>
      </c>
      <c r="B4" s="84" t="s">
        <v>4</v>
      </c>
      <c r="C4" s="46" t="s">
        <v>5</v>
      </c>
      <c r="D4" s="46" t="s">
        <v>6</v>
      </c>
      <c r="E4" s="46" t="s">
        <v>7</v>
      </c>
      <c r="F4" s="46" t="s">
        <v>8</v>
      </c>
    </row>
    <row r="5" spans="1:8" ht="21">
      <c r="A5" s="5">
        <v>1</v>
      </c>
      <c r="B5" s="85" t="s">
        <v>9</v>
      </c>
      <c r="C5" s="7">
        <v>1</v>
      </c>
      <c r="D5" s="8" t="s">
        <v>10</v>
      </c>
      <c r="E5" s="8">
        <v>243.77</v>
      </c>
      <c r="F5" s="7">
        <f>C5*E5</f>
        <v>243.77</v>
      </c>
    </row>
    <row r="6" spans="1:8" ht="82.5" customHeight="1">
      <c r="A6" s="9" t="s">
        <v>167</v>
      </c>
      <c r="B6" s="86" t="s">
        <v>168</v>
      </c>
      <c r="C6" s="7">
        <v>44.841000000000001</v>
      </c>
      <c r="D6" s="11" t="s">
        <v>13</v>
      </c>
      <c r="E6" s="11">
        <v>112.53</v>
      </c>
      <c r="F6" s="7">
        <f t="shared" ref="F6:F19" si="0">C6*E6</f>
        <v>5045.9577300000001</v>
      </c>
    </row>
    <row r="7" spans="1:8" ht="66.75" customHeight="1">
      <c r="A7" s="15" t="s">
        <v>132</v>
      </c>
      <c r="B7" s="87" t="s">
        <v>15</v>
      </c>
      <c r="C7" s="17">
        <v>3.54</v>
      </c>
      <c r="D7" s="17" t="s">
        <v>16</v>
      </c>
      <c r="E7" s="17">
        <v>228.47</v>
      </c>
      <c r="F7" s="7">
        <f t="shared" si="0"/>
        <v>808.78380000000004</v>
      </c>
    </row>
    <row r="8" spans="1:8" ht="48.75" customHeight="1">
      <c r="A8" s="15" t="s">
        <v>17</v>
      </c>
      <c r="B8" s="88" t="s">
        <v>89</v>
      </c>
      <c r="C8" s="89">
        <v>5.9</v>
      </c>
      <c r="D8" s="89" t="s">
        <v>169</v>
      </c>
      <c r="E8" s="89">
        <v>1191.77</v>
      </c>
      <c r="F8" s="7">
        <f t="shared" si="0"/>
        <v>7031.4430000000002</v>
      </c>
    </row>
    <row r="9" spans="1:8" ht="72" customHeight="1">
      <c r="A9" s="15" t="s">
        <v>170</v>
      </c>
      <c r="B9" s="87" t="s">
        <v>67</v>
      </c>
      <c r="C9" s="21">
        <v>5.6639999999999997</v>
      </c>
      <c r="D9" s="17" t="s">
        <v>16</v>
      </c>
      <c r="E9" s="17">
        <v>6543.32</v>
      </c>
      <c r="F9" s="7">
        <f t="shared" si="0"/>
        <v>37061.364479999997</v>
      </c>
    </row>
    <row r="10" spans="1:8" ht="73.5" customHeight="1">
      <c r="A10" s="15" t="s">
        <v>171</v>
      </c>
      <c r="B10" s="87" t="s">
        <v>67</v>
      </c>
      <c r="C10" s="21">
        <v>7.08</v>
      </c>
      <c r="D10" s="17" t="s">
        <v>16</v>
      </c>
      <c r="E10" s="17">
        <v>6543.32</v>
      </c>
      <c r="F10" s="7">
        <f t="shared" si="0"/>
        <v>46326.705600000001</v>
      </c>
    </row>
    <row r="11" spans="1:8" ht="73.5" customHeight="1">
      <c r="A11" s="15" t="s">
        <v>172</v>
      </c>
      <c r="B11" s="87" t="s">
        <v>22</v>
      </c>
      <c r="C11" s="21">
        <v>16.992000000000001</v>
      </c>
      <c r="D11" s="17" t="s">
        <v>16</v>
      </c>
      <c r="E11" s="17">
        <v>2788.17</v>
      </c>
      <c r="F11" s="7">
        <f t="shared" si="0"/>
        <v>47376.584640000001</v>
      </c>
    </row>
    <row r="12" spans="1:8" ht="52.5" customHeight="1">
      <c r="A12" s="15" t="s">
        <v>173</v>
      </c>
      <c r="B12" s="87" t="s">
        <v>24</v>
      </c>
      <c r="C12" s="21">
        <v>88.257999999999996</v>
      </c>
      <c r="D12" s="17" t="s">
        <v>16</v>
      </c>
      <c r="E12" s="17">
        <v>259.29000000000002</v>
      </c>
      <c r="F12" s="7">
        <f t="shared" si="0"/>
        <v>22884.416820000002</v>
      </c>
    </row>
    <row r="13" spans="1:8" ht="73.5" customHeight="1">
      <c r="A13" s="15" t="s">
        <v>119</v>
      </c>
      <c r="B13" s="87" t="s">
        <v>26</v>
      </c>
      <c r="C13" s="21">
        <v>0.875</v>
      </c>
      <c r="D13" s="17" t="s">
        <v>27</v>
      </c>
      <c r="E13" s="17">
        <v>53433.91</v>
      </c>
      <c r="F13" s="7">
        <f t="shared" si="0"/>
        <v>46754.671249999999</v>
      </c>
    </row>
    <row r="14" spans="1:8" s="28" customFormat="1" ht="15" customHeight="1">
      <c r="A14" s="90">
        <v>10</v>
      </c>
      <c r="B14" s="91" t="s">
        <v>30</v>
      </c>
      <c r="C14" s="92"/>
      <c r="D14" s="92"/>
      <c r="E14" s="92"/>
      <c r="F14" s="7">
        <f t="shared" si="0"/>
        <v>0</v>
      </c>
    </row>
    <row r="15" spans="1:8" s="28" customFormat="1" ht="15" customHeight="1">
      <c r="A15" s="9" t="s">
        <v>31</v>
      </c>
      <c r="B15" s="93" t="s">
        <v>54</v>
      </c>
      <c r="C15" s="21">
        <v>14.853999999999999</v>
      </c>
      <c r="D15" s="11" t="s">
        <v>13</v>
      </c>
      <c r="E15" s="7">
        <v>788.13</v>
      </c>
      <c r="F15" s="7">
        <f t="shared" si="0"/>
        <v>11706.883019999999</v>
      </c>
    </row>
    <row r="16" spans="1:8" ht="15.75" customHeight="1">
      <c r="A16" s="9" t="s">
        <v>33</v>
      </c>
      <c r="B16" s="93" t="s">
        <v>34</v>
      </c>
      <c r="C16" s="7">
        <v>3.54</v>
      </c>
      <c r="D16" s="11" t="s">
        <v>13</v>
      </c>
      <c r="E16" s="11">
        <v>364.32</v>
      </c>
      <c r="F16" s="7">
        <f t="shared" si="0"/>
        <v>1289.6928</v>
      </c>
    </row>
    <row r="17" spans="1:6" ht="15.75">
      <c r="A17" s="9" t="s">
        <v>35</v>
      </c>
      <c r="B17" s="93" t="s">
        <v>38</v>
      </c>
      <c r="C17" s="7">
        <v>10.96</v>
      </c>
      <c r="D17" s="11" t="s">
        <v>13</v>
      </c>
      <c r="E17" s="11">
        <v>482.26</v>
      </c>
      <c r="F17" s="7">
        <f t="shared" si="0"/>
        <v>5285.5696000000007</v>
      </c>
    </row>
    <row r="18" spans="1:6" ht="15.75">
      <c r="A18" s="9" t="s">
        <v>174</v>
      </c>
      <c r="B18" s="93" t="s">
        <v>175</v>
      </c>
      <c r="C18" s="21">
        <v>22.891999999999999</v>
      </c>
      <c r="D18" s="11" t="s">
        <v>13</v>
      </c>
      <c r="E18" s="11">
        <v>756.83</v>
      </c>
      <c r="F18" s="7">
        <f t="shared" si="0"/>
        <v>17325.352360000001</v>
      </c>
    </row>
    <row r="19" spans="1:6" ht="15.75">
      <c r="A19" s="9" t="s">
        <v>39</v>
      </c>
      <c r="B19" s="93" t="s">
        <v>40</v>
      </c>
      <c r="C19" s="21">
        <v>44.841000000000001</v>
      </c>
      <c r="D19" s="11" t="s">
        <v>13</v>
      </c>
      <c r="E19" s="11">
        <v>167.71</v>
      </c>
      <c r="F19" s="7">
        <f t="shared" si="0"/>
        <v>7520.2841100000005</v>
      </c>
    </row>
    <row r="20" spans="1:6">
      <c r="A20" s="29"/>
      <c r="B20" s="136" t="s">
        <v>41</v>
      </c>
      <c r="C20" s="137"/>
      <c r="D20" s="137"/>
      <c r="E20" s="138"/>
      <c r="F20" s="7">
        <f>SUM(F5:F19)</f>
        <v>256661.47920999996</v>
      </c>
    </row>
    <row r="21" spans="1:6" ht="50.25" customHeight="1">
      <c r="B21" s="139" t="s">
        <v>42</v>
      </c>
      <c r="C21" s="139"/>
      <c r="D21" s="139"/>
      <c r="E21" s="139"/>
      <c r="F21" s="139"/>
    </row>
  </sheetData>
  <mergeCells count="5">
    <mergeCell ref="A1:F1"/>
    <mergeCell ref="A2:F2"/>
    <mergeCell ref="A3:F3"/>
    <mergeCell ref="B20:E20"/>
    <mergeCell ref="B21:F21"/>
  </mergeCells>
  <pageMargins left="0.41" right="0.15" top="0.47" bottom="0.18" header="0.3" footer="0.16"/>
  <pageSetup paperSize="9" orientation="portrait" verticalDpi="0" r:id="rId1"/>
</worksheet>
</file>

<file path=xl/worksheets/sheet33.xml><?xml version="1.0" encoding="utf-8"?>
<worksheet xmlns="http://schemas.openxmlformats.org/spreadsheetml/2006/main" xmlns:r="http://schemas.openxmlformats.org/officeDocument/2006/relationships">
  <sheetPr>
    <tabColor rgb="FFFF0000"/>
  </sheetPr>
  <dimension ref="A1:M25"/>
  <sheetViews>
    <sheetView topLeftCell="A19" workbookViewId="0">
      <selection activeCell="C7" sqref="C7"/>
    </sheetView>
  </sheetViews>
  <sheetFormatPr defaultRowHeight="15"/>
  <cols>
    <col min="1" max="1" width="6.7109375" style="33" customWidth="1"/>
    <col min="2" max="2" width="42" customWidth="1"/>
    <col min="3" max="3" width="10.28515625" customWidth="1"/>
    <col min="4" max="4" width="9.42578125" customWidth="1"/>
    <col min="5" max="5" width="11.5703125" customWidth="1"/>
    <col min="6" max="6" width="12.140625" customWidth="1"/>
  </cols>
  <sheetData>
    <row r="1" spans="1:13" ht="18.75">
      <c r="A1" s="134" t="s">
        <v>0</v>
      </c>
      <c r="B1" s="134"/>
      <c r="C1" s="134"/>
      <c r="D1" s="134"/>
      <c r="E1" s="134"/>
      <c r="F1" s="134"/>
      <c r="G1" s="1"/>
      <c r="H1" s="1"/>
    </row>
    <row r="2" spans="1:13" ht="18.75">
      <c r="A2" s="134" t="s">
        <v>1</v>
      </c>
      <c r="B2" s="134"/>
      <c r="C2" s="134"/>
      <c r="D2" s="134"/>
      <c r="E2" s="134"/>
      <c r="F2" s="134"/>
      <c r="G2" s="1"/>
      <c r="H2" s="1"/>
    </row>
    <row r="3" spans="1:13" ht="34.5" customHeight="1">
      <c r="A3" s="158" t="s">
        <v>152</v>
      </c>
      <c r="B3" s="159"/>
      <c r="C3" s="159"/>
      <c r="D3" s="159"/>
      <c r="E3" s="159"/>
      <c r="F3" s="160"/>
      <c r="G3" s="2"/>
      <c r="H3" s="2"/>
    </row>
    <row r="4" spans="1:13" s="4" customFormat="1">
      <c r="A4" s="3" t="s">
        <v>3</v>
      </c>
      <c r="B4" s="3" t="s">
        <v>4</v>
      </c>
      <c r="C4" s="3" t="s">
        <v>5</v>
      </c>
      <c r="D4" s="3" t="s">
        <v>6</v>
      </c>
      <c r="E4" s="3" t="s">
        <v>7</v>
      </c>
      <c r="F4" s="3" t="s">
        <v>8</v>
      </c>
      <c r="I4" s="172"/>
      <c r="J4" s="172"/>
      <c r="K4" s="172"/>
      <c r="L4" s="172"/>
      <c r="M4" s="173"/>
    </row>
    <row r="5" spans="1:13" ht="25.5">
      <c r="A5" s="5">
        <v>1</v>
      </c>
      <c r="B5" s="6" t="s">
        <v>9</v>
      </c>
      <c r="C5" s="7">
        <v>1</v>
      </c>
      <c r="D5" s="8" t="s">
        <v>10</v>
      </c>
      <c r="E5" s="8">
        <v>243.77</v>
      </c>
      <c r="F5" s="7">
        <f>C5*E5</f>
        <v>243.77</v>
      </c>
    </row>
    <row r="6" spans="1:13" ht="67.5" customHeight="1" thickBot="1">
      <c r="A6" s="5" t="s">
        <v>153</v>
      </c>
      <c r="B6" s="79" t="s">
        <v>89</v>
      </c>
      <c r="C6" s="80">
        <v>7.65</v>
      </c>
      <c r="D6" s="80" t="s">
        <v>122</v>
      </c>
      <c r="E6" s="80">
        <v>364.24</v>
      </c>
      <c r="F6" s="7">
        <f t="shared" ref="F6:F21" si="0">C6*E6</f>
        <v>2786.4360000000001</v>
      </c>
    </row>
    <row r="7" spans="1:13" ht="84" customHeight="1" thickBot="1">
      <c r="A7" s="81" t="s">
        <v>154</v>
      </c>
      <c r="B7" s="23" t="s">
        <v>91</v>
      </c>
      <c r="C7" s="19">
        <v>2.87</v>
      </c>
      <c r="D7" s="20" t="s">
        <v>16</v>
      </c>
      <c r="E7" s="19">
        <v>642.78</v>
      </c>
      <c r="F7" s="7">
        <f t="shared" si="0"/>
        <v>1844.7786000000001</v>
      </c>
    </row>
    <row r="8" spans="1:13" ht="117.75" customHeight="1">
      <c r="A8" s="9" t="s">
        <v>155</v>
      </c>
      <c r="B8" s="10" t="s">
        <v>12</v>
      </c>
      <c r="C8" s="7">
        <v>21.35</v>
      </c>
      <c r="D8" s="11" t="s">
        <v>13</v>
      </c>
      <c r="E8" s="11">
        <v>112.53</v>
      </c>
      <c r="F8" s="7">
        <f t="shared" si="0"/>
        <v>2402.5155</v>
      </c>
    </row>
    <row r="9" spans="1:13" ht="117.75" customHeight="1" thickBot="1">
      <c r="A9" s="9" t="s">
        <v>156</v>
      </c>
      <c r="B9" s="79" t="s">
        <v>15</v>
      </c>
      <c r="C9" s="82">
        <v>3.19</v>
      </c>
      <c r="D9" s="82" t="s">
        <v>16</v>
      </c>
      <c r="E9" s="82">
        <v>228.47</v>
      </c>
      <c r="F9" s="7">
        <f t="shared" si="0"/>
        <v>728.8193</v>
      </c>
    </row>
    <row r="10" spans="1:13" ht="75" customHeight="1">
      <c r="A10" s="12" t="s">
        <v>157</v>
      </c>
      <c r="B10" s="14" t="s">
        <v>18</v>
      </c>
      <c r="C10" s="13">
        <v>5.31</v>
      </c>
      <c r="D10" s="13" t="s">
        <v>16</v>
      </c>
      <c r="E10" s="13">
        <v>1191.77</v>
      </c>
      <c r="F10" s="7">
        <f t="shared" si="0"/>
        <v>6328.2986999999994</v>
      </c>
    </row>
    <row r="11" spans="1:13" ht="102.75" customHeight="1" thickBot="1">
      <c r="A11" s="15" t="s">
        <v>158</v>
      </c>
      <c r="B11" s="23" t="s">
        <v>67</v>
      </c>
      <c r="C11" s="82">
        <v>5.31</v>
      </c>
      <c r="D11" s="82" t="s">
        <v>16</v>
      </c>
      <c r="E11" s="82">
        <v>6543.32</v>
      </c>
      <c r="F11" s="7">
        <f t="shared" si="0"/>
        <v>34745.029199999997</v>
      </c>
    </row>
    <row r="12" spans="1:13" ht="102.75" customHeight="1" thickBot="1">
      <c r="A12" s="15" t="s">
        <v>159</v>
      </c>
      <c r="B12" s="23" t="s">
        <v>29</v>
      </c>
      <c r="C12" s="82">
        <v>6.37</v>
      </c>
      <c r="D12" s="82" t="s">
        <v>16</v>
      </c>
      <c r="E12" s="82">
        <v>6219.21</v>
      </c>
      <c r="F12" s="7">
        <f t="shared" si="0"/>
        <v>39616.367700000003</v>
      </c>
    </row>
    <row r="13" spans="1:13" ht="92.25" customHeight="1">
      <c r="A13" s="12" t="s">
        <v>160</v>
      </c>
      <c r="B13" s="18" t="s">
        <v>22</v>
      </c>
      <c r="C13" s="19">
        <v>12.74</v>
      </c>
      <c r="D13" s="20" t="s">
        <v>16</v>
      </c>
      <c r="E13" s="20">
        <v>2788.17</v>
      </c>
      <c r="F13" s="7">
        <f t="shared" si="0"/>
        <v>35521.285800000005</v>
      </c>
    </row>
    <row r="14" spans="1:13" ht="67.5" customHeight="1">
      <c r="A14" s="15" t="s">
        <v>161</v>
      </c>
      <c r="B14" s="16" t="s">
        <v>24</v>
      </c>
      <c r="C14" s="21">
        <v>90.58</v>
      </c>
      <c r="D14" s="17" t="s">
        <v>16</v>
      </c>
      <c r="E14" s="17">
        <v>259.29000000000002</v>
      </c>
      <c r="F14" s="7">
        <f t="shared" si="0"/>
        <v>23486.4882</v>
      </c>
    </row>
    <row r="15" spans="1:13" ht="96.75" customHeight="1" thickBot="1">
      <c r="A15" s="22" t="s">
        <v>162</v>
      </c>
      <c r="B15" s="23" t="s">
        <v>26</v>
      </c>
      <c r="C15" s="24">
        <v>0.68</v>
      </c>
      <c r="D15" s="25" t="s">
        <v>27</v>
      </c>
      <c r="E15" s="25">
        <v>53433.91</v>
      </c>
      <c r="F15" s="7">
        <f t="shared" si="0"/>
        <v>36335.058800000006</v>
      </c>
    </row>
    <row r="16" spans="1:13" s="28" customFormat="1" ht="15" customHeight="1">
      <c r="A16" s="26">
        <v>12</v>
      </c>
      <c r="B16" s="27" t="s">
        <v>30</v>
      </c>
      <c r="C16" s="27"/>
      <c r="D16" s="27"/>
      <c r="E16" s="27"/>
      <c r="F16" s="7">
        <f t="shared" si="0"/>
        <v>0</v>
      </c>
    </row>
    <row r="17" spans="1:6" s="28" customFormat="1" ht="15" customHeight="1">
      <c r="A17" s="9" t="s">
        <v>31</v>
      </c>
      <c r="B17" s="10" t="s">
        <v>32</v>
      </c>
      <c r="C17" s="7">
        <v>12.77</v>
      </c>
      <c r="D17" s="11" t="s">
        <v>13</v>
      </c>
      <c r="E17" s="7">
        <v>788.13</v>
      </c>
      <c r="F17" s="7">
        <f t="shared" si="0"/>
        <v>10064.420099999999</v>
      </c>
    </row>
    <row r="18" spans="1:6" s="28" customFormat="1" ht="15" customHeight="1">
      <c r="A18" s="9" t="s">
        <v>31</v>
      </c>
      <c r="B18" s="10" t="s">
        <v>163</v>
      </c>
      <c r="C18" s="7">
        <v>3.19</v>
      </c>
      <c r="D18" s="11" t="s">
        <v>13</v>
      </c>
      <c r="E18" s="7">
        <v>364.32</v>
      </c>
      <c r="F18" s="7">
        <f t="shared" si="0"/>
        <v>1162.1807999999999</v>
      </c>
    </row>
    <row r="19" spans="1:6" ht="15.75">
      <c r="A19" s="9" t="s">
        <v>33</v>
      </c>
      <c r="B19" s="10" t="s">
        <v>164</v>
      </c>
      <c r="C19" s="7">
        <v>10.050000000000001</v>
      </c>
      <c r="D19" s="11" t="s">
        <v>13</v>
      </c>
      <c r="E19" s="11">
        <v>482.26</v>
      </c>
      <c r="F19" s="7">
        <f t="shared" si="0"/>
        <v>4846.7130000000006</v>
      </c>
    </row>
    <row r="20" spans="1:6" ht="15" customHeight="1">
      <c r="A20" s="9" t="s">
        <v>37</v>
      </c>
      <c r="B20" s="10" t="s">
        <v>36</v>
      </c>
      <c r="C20" s="7">
        <v>18.05</v>
      </c>
      <c r="D20" s="11" t="s">
        <v>13</v>
      </c>
      <c r="E20" s="11">
        <v>756.83</v>
      </c>
      <c r="F20" s="7">
        <f t="shared" si="0"/>
        <v>13660.781500000001</v>
      </c>
    </row>
    <row r="21" spans="1:6" ht="15.75">
      <c r="A21" s="9" t="s">
        <v>39</v>
      </c>
      <c r="B21" s="10" t="s">
        <v>40</v>
      </c>
      <c r="C21" s="7">
        <v>31.86</v>
      </c>
      <c r="D21" s="11" t="s">
        <v>13</v>
      </c>
      <c r="E21" s="11">
        <v>167.71</v>
      </c>
      <c r="F21" s="7">
        <f t="shared" si="0"/>
        <v>5343.2406000000001</v>
      </c>
    </row>
    <row r="22" spans="1:6">
      <c r="A22" s="29"/>
      <c r="B22" s="147" t="s">
        <v>41</v>
      </c>
      <c r="C22" s="147"/>
      <c r="D22" s="147"/>
      <c r="E22" s="147"/>
      <c r="F22" s="7">
        <f>SUM(F3:F21)</f>
        <v>219116.18379999997</v>
      </c>
    </row>
    <row r="23" spans="1:6">
      <c r="A23" s="29"/>
      <c r="B23" s="136" t="s">
        <v>165</v>
      </c>
      <c r="C23" s="137"/>
      <c r="D23" s="137"/>
      <c r="E23" s="138"/>
      <c r="F23" s="7">
        <v>3019.56</v>
      </c>
    </row>
    <row r="24" spans="1:6">
      <c r="A24" s="29"/>
      <c r="B24" s="83"/>
      <c r="C24" s="184"/>
      <c r="D24" s="185"/>
      <c r="E24" s="186"/>
      <c r="F24" s="7">
        <f>F22-F23</f>
        <v>216096.62379999997</v>
      </c>
    </row>
    <row r="25" spans="1:6" ht="50.25" customHeight="1">
      <c r="B25" s="139" t="s">
        <v>42</v>
      </c>
      <c r="C25" s="139"/>
      <c r="D25" s="139"/>
      <c r="E25" s="139"/>
      <c r="F25" s="139"/>
    </row>
  </sheetData>
  <mergeCells count="8">
    <mergeCell ref="A1:F1"/>
    <mergeCell ref="A2:F2"/>
    <mergeCell ref="A3:F3"/>
    <mergeCell ref="I4:M4"/>
    <mergeCell ref="B22:E22"/>
    <mergeCell ref="B23:E23"/>
    <mergeCell ref="C24:E24"/>
    <mergeCell ref="B25:F25"/>
  </mergeCells>
  <pageMargins left="0.22" right="0.15" top="0.47"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sheetPr>
    <tabColor rgb="FFFF0000"/>
  </sheetPr>
  <dimension ref="A1:I22"/>
  <sheetViews>
    <sheetView topLeftCell="A10" workbookViewId="0">
      <selection activeCell="B18" sqref="B18:F18"/>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30.75" customHeight="1">
      <c r="A3" s="176" t="s">
        <v>245</v>
      </c>
      <c r="B3" s="176"/>
      <c r="C3" s="176"/>
      <c r="D3" s="176"/>
      <c r="E3" s="176"/>
      <c r="F3" s="176"/>
      <c r="G3" s="61"/>
      <c r="H3" s="61"/>
    </row>
    <row r="4" spans="1:9">
      <c r="A4" s="35"/>
      <c r="B4" s="35" t="s">
        <v>4</v>
      </c>
      <c r="C4" s="62" t="s">
        <v>5</v>
      </c>
      <c r="D4" s="62" t="s">
        <v>108</v>
      </c>
      <c r="E4" s="62" t="s">
        <v>109</v>
      </c>
      <c r="F4" s="62" t="s">
        <v>110</v>
      </c>
    </row>
    <row r="5" spans="1:9" ht="127.5">
      <c r="A5" s="9" t="s">
        <v>44</v>
      </c>
      <c r="B5" s="10" t="s">
        <v>45</v>
      </c>
      <c r="C5" s="11">
        <v>60.89</v>
      </c>
      <c r="D5" s="11" t="s">
        <v>13</v>
      </c>
      <c r="E5" s="11">
        <v>112.53</v>
      </c>
      <c r="F5" s="63">
        <f t="shared" ref="F5:F16" si="0">E5*C5</f>
        <v>6851.9517000000005</v>
      </c>
    </row>
    <row r="6" spans="1:9" ht="102">
      <c r="A6" s="9" t="s">
        <v>46</v>
      </c>
      <c r="B6" s="36" t="s">
        <v>15</v>
      </c>
      <c r="C6" s="11">
        <v>30.44</v>
      </c>
      <c r="D6" s="11" t="s">
        <v>13</v>
      </c>
      <c r="E6" s="11">
        <v>228.47</v>
      </c>
      <c r="F6" s="63">
        <f t="shared" si="0"/>
        <v>6954.6268</v>
      </c>
    </row>
    <row r="7" spans="1:9" ht="89.25">
      <c r="A7" s="9" t="s">
        <v>112</v>
      </c>
      <c r="B7" s="36" t="s">
        <v>113</v>
      </c>
      <c r="C7" s="11">
        <v>12.18</v>
      </c>
      <c r="D7" s="11" t="s">
        <v>13</v>
      </c>
      <c r="E7" s="11">
        <v>366.8</v>
      </c>
      <c r="F7" s="63">
        <f t="shared" si="0"/>
        <v>4467.6239999999998</v>
      </c>
    </row>
    <row r="8" spans="1:9" ht="76.5">
      <c r="A8" s="9" t="s">
        <v>64</v>
      </c>
      <c r="B8" s="10" t="s">
        <v>18</v>
      </c>
      <c r="C8" s="11">
        <v>50.78</v>
      </c>
      <c r="D8" s="11" t="s">
        <v>13</v>
      </c>
      <c r="E8" s="11">
        <v>1191.77</v>
      </c>
      <c r="F8" s="63">
        <f t="shared" si="0"/>
        <v>60518.080600000001</v>
      </c>
    </row>
    <row r="9" spans="1:9" ht="114" customHeight="1">
      <c r="A9" s="9" t="s">
        <v>79</v>
      </c>
      <c r="B9" s="10" t="s">
        <v>67</v>
      </c>
      <c r="C9" s="11">
        <v>60.89</v>
      </c>
      <c r="D9" s="11" t="s">
        <v>13</v>
      </c>
      <c r="E9" s="11">
        <v>6543.32</v>
      </c>
      <c r="F9" s="63">
        <f t="shared" si="0"/>
        <v>398422.7548</v>
      </c>
    </row>
    <row r="10" spans="1:9">
      <c r="A10" s="9">
        <v>6</v>
      </c>
      <c r="B10" s="64" t="s">
        <v>123</v>
      </c>
      <c r="C10" s="11"/>
      <c r="D10" s="11"/>
      <c r="E10" s="11"/>
      <c r="F10" s="63"/>
    </row>
    <row r="11" spans="1:9" ht="15.75">
      <c r="A11" s="9" t="s">
        <v>51</v>
      </c>
      <c r="B11" s="10" t="s">
        <v>124</v>
      </c>
      <c r="C11" s="11">
        <v>26.18</v>
      </c>
      <c r="D11" s="11" t="s">
        <v>13</v>
      </c>
      <c r="E11" s="11">
        <v>788.13</v>
      </c>
      <c r="F11" s="63">
        <f t="shared" si="0"/>
        <v>20633.243399999999</v>
      </c>
    </row>
    <row r="12" spans="1:9" ht="15.75">
      <c r="A12" s="9" t="s">
        <v>53</v>
      </c>
      <c r="B12" s="10" t="s">
        <v>246</v>
      </c>
      <c r="C12" s="11">
        <v>30.44</v>
      </c>
      <c r="D12" s="11" t="s">
        <v>13</v>
      </c>
      <c r="E12" s="11">
        <v>377.88</v>
      </c>
      <c r="F12" s="63">
        <f t="shared" si="0"/>
        <v>11502.6672</v>
      </c>
    </row>
    <row r="13" spans="1:9" ht="15.75">
      <c r="A13" s="9" t="s">
        <v>55</v>
      </c>
      <c r="B13" s="10" t="s">
        <v>125</v>
      </c>
      <c r="C13" s="11">
        <v>50.78</v>
      </c>
      <c r="D13" s="11" t="s">
        <v>13</v>
      </c>
      <c r="E13" s="11">
        <v>756.83</v>
      </c>
      <c r="F13" s="63">
        <f t="shared" si="0"/>
        <v>38431.827400000002</v>
      </c>
    </row>
    <row r="14" spans="1:9" ht="17.25" customHeight="1">
      <c r="A14" s="9" t="s">
        <v>57</v>
      </c>
      <c r="B14" s="10" t="s">
        <v>247</v>
      </c>
      <c r="C14" s="11">
        <v>18.27</v>
      </c>
      <c r="D14" s="11" t="s">
        <v>27</v>
      </c>
      <c r="E14" s="11">
        <v>301.58999999999997</v>
      </c>
      <c r="F14" s="63">
        <f t="shared" si="0"/>
        <v>5510.0492999999997</v>
      </c>
    </row>
    <row r="15" spans="1:9" ht="17.25" customHeight="1">
      <c r="A15" s="9" t="s">
        <v>59</v>
      </c>
      <c r="B15" s="10" t="s">
        <v>248</v>
      </c>
      <c r="C15" s="11">
        <v>52.37</v>
      </c>
      <c r="D15" s="11" t="s">
        <v>13</v>
      </c>
      <c r="E15" s="11">
        <v>482.26</v>
      </c>
      <c r="F15" s="63">
        <f t="shared" si="0"/>
        <v>25255.956199999997</v>
      </c>
    </row>
    <row r="16" spans="1:9" ht="17.25" customHeight="1">
      <c r="A16" s="9" t="s">
        <v>144</v>
      </c>
      <c r="B16" s="10" t="s">
        <v>60</v>
      </c>
      <c r="C16" s="11">
        <v>60.89</v>
      </c>
      <c r="D16" s="11" t="s">
        <v>13</v>
      </c>
      <c r="E16" s="11">
        <v>167.7</v>
      </c>
      <c r="F16" s="11">
        <f t="shared" si="0"/>
        <v>10211.252999999999</v>
      </c>
    </row>
    <row r="17" spans="1:6" s="40" customFormat="1" ht="23.25" customHeight="1">
      <c r="A17" s="65"/>
      <c r="B17" s="66"/>
      <c r="C17" s="166" t="s">
        <v>128</v>
      </c>
      <c r="D17" s="166"/>
      <c r="E17" s="167"/>
      <c r="F17" s="67">
        <f>SUM(F5:F16)</f>
        <v>588760.0344</v>
      </c>
    </row>
    <row r="18" spans="1:6" ht="62.25" customHeight="1">
      <c r="B18" s="139" t="s">
        <v>249</v>
      </c>
      <c r="C18" s="139"/>
      <c r="D18" s="139"/>
      <c r="E18" s="139"/>
      <c r="F18" s="139"/>
    </row>
    <row r="19" spans="1:6">
      <c r="E19" s="72"/>
    </row>
    <row r="22" spans="1:6" ht="15.75" customHeight="1"/>
  </sheetData>
  <mergeCells count="5">
    <mergeCell ref="A1:F1"/>
    <mergeCell ref="A2:F2"/>
    <mergeCell ref="A3:F3"/>
    <mergeCell ref="C17:E17"/>
    <mergeCell ref="B18:F18"/>
  </mergeCells>
  <pageMargins left="0.16" right="0.22" top="0.39" bottom="0.28999999999999998"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sheetPr>
    <tabColor rgb="FFFF0000"/>
  </sheetPr>
  <dimension ref="A1:I25"/>
  <sheetViews>
    <sheetView topLeftCell="A16" workbookViewId="0">
      <selection activeCell="C7" sqref="C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570312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40.5" customHeight="1">
      <c r="A3" s="176" t="s">
        <v>243</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1</v>
      </c>
      <c r="D5" s="11" t="s">
        <v>10</v>
      </c>
      <c r="E5" s="11">
        <v>243.77</v>
      </c>
      <c r="F5" s="11">
        <f>E5*C5</f>
        <v>243.77</v>
      </c>
    </row>
    <row r="6" spans="1:9" ht="127.5">
      <c r="A6" s="9" t="s">
        <v>11</v>
      </c>
      <c r="B6" s="10" t="s">
        <v>45</v>
      </c>
      <c r="C6" s="11">
        <v>38.36</v>
      </c>
      <c r="D6" s="11" t="s">
        <v>13</v>
      </c>
      <c r="E6" s="11">
        <v>112.53</v>
      </c>
      <c r="F6" s="63">
        <f t="shared" ref="F6:F18" si="0">E6*C6</f>
        <v>4316.6508000000003</v>
      </c>
    </row>
    <row r="7" spans="1:9" ht="89.25">
      <c r="A7" s="9" t="s">
        <v>112</v>
      </c>
      <c r="B7" s="36" t="s">
        <v>113</v>
      </c>
      <c r="C7" s="11">
        <v>3.72</v>
      </c>
      <c r="D7" s="11" t="s">
        <v>13</v>
      </c>
      <c r="E7" s="11">
        <v>366.8</v>
      </c>
      <c r="F7" s="63">
        <f t="shared" si="0"/>
        <v>1364.4960000000001</v>
      </c>
    </row>
    <row r="8" spans="1:9" ht="76.5">
      <c r="A8" s="9" t="s">
        <v>64</v>
      </c>
      <c r="B8" s="10" t="s">
        <v>18</v>
      </c>
      <c r="C8" s="11">
        <v>6.2</v>
      </c>
      <c r="D8" s="11" t="s">
        <v>13</v>
      </c>
      <c r="E8" s="11">
        <v>1191.77</v>
      </c>
      <c r="F8" s="63">
        <f t="shared" si="0"/>
        <v>7388.9740000000002</v>
      </c>
    </row>
    <row r="9" spans="1:9" ht="114" customHeight="1">
      <c r="A9" s="9" t="s">
        <v>79</v>
      </c>
      <c r="B9" s="10" t="s">
        <v>67</v>
      </c>
      <c r="C9" s="11">
        <v>5.21</v>
      </c>
      <c r="D9" s="11" t="s">
        <v>13</v>
      </c>
      <c r="E9" s="11">
        <v>6543.32</v>
      </c>
      <c r="F9" s="63">
        <f t="shared" si="0"/>
        <v>34090.697199999995</v>
      </c>
    </row>
    <row r="10" spans="1:9" ht="114" customHeight="1">
      <c r="A10" s="9" t="s">
        <v>68</v>
      </c>
      <c r="B10" s="10" t="s">
        <v>69</v>
      </c>
      <c r="C10" s="11">
        <v>13.38</v>
      </c>
      <c r="D10" s="11" t="s">
        <v>13</v>
      </c>
      <c r="E10" s="11">
        <v>2788.17</v>
      </c>
      <c r="F10" s="63">
        <f t="shared" si="0"/>
        <v>37305.714600000007</v>
      </c>
    </row>
    <row r="11" spans="1:9" ht="75.75" customHeight="1">
      <c r="A11" s="9" t="s">
        <v>70</v>
      </c>
      <c r="B11" s="10" t="s">
        <v>118</v>
      </c>
      <c r="C11" s="11">
        <v>113.78</v>
      </c>
      <c r="D11" s="11" t="s">
        <v>65</v>
      </c>
      <c r="E11" s="11">
        <v>259.29000000000002</v>
      </c>
      <c r="F11" s="63">
        <f t="shared" si="0"/>
        <v>29502.016200000002</v>
      </c>
    </row>
    <row r="12" spans="1:9" ht="75.75" customHeight="1">
      <c r="A12" s="9" t="s">
        <v>71</v>
      </c>
      <c r="B12" s="10" t="s">
        <v>232</v>
      </c>
      <c r="C12" s="11">
        <v>6.27</v>
      </c>
      <c r="D12" s="11" t="s">
        <v>122</v>
      </c>
      <c r="E12" s="11">
        <v>6219.21</v>
      </c>
      <c r="F12" s="7">
        <f t="shared" si="0"/>
        <v>38994.4467</v>
      </c>
    </row>
    <row r="13" spans="1:9" ht="114" customHeight="1">
      <c r="A13" s="9" t="s">
        <v>119</v>
      </c>
      <c r="B13" s="10" t="s">
        <v>26</v>
      </c>
      <c r="C13" s="11">
        <v>0.61</v>
      </c>
      <c r="D13" s="11" t="s">
        <v>27</v>
      </c>
      <c r="E13" s="11">
        <v>53433.91</v>
      </c>
      <c r="F13" s="63">
        <f t="shared" si="0"/>
        <v>32594.685100000002</v>
      </c>
    </row>
    <row r="14" spans="1:9">
      <c r="A14" s="9">
        <v>10</v>
      </c>
      <c r="B14" s="64" t="s">
        <v>123</v>
      </c>
      <c r="C14" s="11"/>
      <c r="D14" s="11"/>
      <c r="E14" s="11"/>
      <c r="F14" s="63"/>
    </row>
    <row r="15" spans="1:9" ht="15.75">
      <c r="A15" s="9" t="s">
        <v>51</v>
      </c>
      <c r="B15" s="10" t="s">
        <v>124</v>
      </c>
      <c r="C15" s="11">
        <v>13.75</v>
      </c>
      <c r="D15" s="11" t="s">
        <v>13</v>
      </c>
      <c r="E15" s="11">
        <v>788.13</v>
      </c>
      <c r="F15" s="63">
        <f t="shared" si="0"/>
        <v>10836.7875</v>
      </c>
    </row>
    <row r="16" spans="1:9" ht="15.75">
      <c r="A16" s="9" t="s">
        <v>55</v>
      </c>
      <c r="B16" s="10" t="s">
        <v>125</v>
      </c>
      <c r="C16" s="11">
        <v>19.579999999999998</v>
      </c>
      <c r="D16" s="11" t="s">
        <v>13</v>
      </c>
      <c r="E16" s="11">
        <v>756.83</v>
      </c>
      <c r="F16" s="63">
        <f t="shared" si="0"/>
        <v>14818.731399999999</v>
      </c>
    </row>
    <row r="17" spans="1:6" ht="17.25" customHeight="1">
      <c r="A17" s="9" t="s">
        <v>57</v>
      </c>
      <c r="B17" s="10" t="s">
        <v>126</v>
      </c>
      <c r="C17" s="11">
        <f>3.72+9.87</f>
        <v>13.59</v>
      </c>
      <c r="D17" s="11" t="s">
        <v>13</v>
      </c>
      <c r="E17" s="11">
        <v>482.26</v>
      </c>
      <c r="F17" s="63">
        <f t="shared" si="0"/>
        <v>6553.9133999999995</v>
      </c>
    </row>
    <row r="18" spans="1:6" ht="17.25" customHeight="1">
      <c r="A18" s="9" t="s">
        <v>59</v>
      </c>
      <c r="B18" s="10" t="s">
        <v>60</v>
      </c>
      <c r="C18" s="11">
        <v>38.36</v>
      </c>
      <c r="D18" s="11" t="s">
        <v>13</v>
      </c>
      <c r="E18" s="11">
        <v>167.7</v>
      </c>
      <c r="F18" s="11">
        <f t="shared" si="0"/>
        <v>6432.9719999999998</v>
      </c>
    </row>
    <row r="19" spans="1:6" s="40" customFormat="1" ht="23.25" customHeight="1">
      <c r="A19" s="65"/>
      <c r="B19" s="66"/>
      <c r="C19" s="166" t="s">
        <v>128</v>
      </c>
      <c r="D19" s="166"/>
      <c r="E19" s="167"/>
      <c r="F19" s="67">
        <f>SUM(F5:F18)</f>
        <v>224443.85489999998</v>
      </c>
    </row>
    <row r="20" spans="1:6" s="40" customFormat="1" ht="23.25" customHeight="1">
      <c r="A20" s="68"/>
      <c r="B20" s="69"/>
      <c r="C20" s="70"/>
      <c r="D20" s="70"/>
      <c r="E20" s="70"/>
      <c r="F20" s="71"/>
    </row>
    <row r="21" spans="1:6" ht="62.25" customHeight="1">
      <c r="B21" s="139" t="s">
        <v>129</v>
      </c>
      <c r="C21" s="139"/>
      <c r="D21" s="139"/>
      <c r="E21" s="139"/>
      <c r="F21" s="139"/>
    </row>
    <row r="22" spans="1:6">
      <c r="E22" s="72"/>
    </row>
    <row r="25" spans="1:6" ht="15.75" customHeight="1"/>
  </sheetData>
  <mergeCells count="5">
    <mergeCell ref="A1:F1"/>
    <mergeCell ref="A2:F2"/>
    <mergeCell ref="A3:F3"/>
    <mergeCell ref="C19:E19"/>
    <mergeCell ref="B21:F21"/>
  </mergeCells>
  <pageMargins left="0.47" right="0.15"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sheetPr>
    <tabColor rgb="FFFF0000"/>
  </sheetPr>
  <dimension ref="A1:I25"/>
  <sheetViews>
    <sheetView topLeftCell="A16" workbookViewId="0">
      <selection activeCell="D6" sqref="D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44.25" customHeight="1">
      <c r="A3" s="176" t="s">
        <v>244</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1</v>
      </c>
      <c r="D5" s="11" t="s">
        <v>10</v>
      </c>
      <c r="E5" s="11">
        <v>243.77</v>
      </c>
      <c r="F5" s="11">
        <f>E5*C5</f>
        <v>243.77</v>
      </c>
    </row>
    <row r="6" spans="1:9" ht="127.5">
      <c r="A6" s="9" t="s">
        <v>11</v>
      </c>
      <c r="B6" s="10" t="s">
        <v>45</v>
      </c>
      <c r="C6" s="11">
        <v>26.67</v>
      </c>
      <c r="D6" s="11" t="s">
        <v>13</v>
      </c>
      <c r="E6" s="11">
        <v>112.53</v>
      </c>
      <c r="F6" s="63">
        <f t="shared" ref="F6:F18" si="0">E6*C6</f>
        <v>3001.1751000000004</v>
      </c>
    </row>
    <row r="7" spans="1:9" ht="89.25">
      <c r="A7" s="9" t="s">
        <v>112</v>
      </c>
      <c r="B7" s="36" t="s">
        <v>113</v>
      </c>
      <c r="C7" s="11">
        <v>2.58</v>
      </c>
      <c r="D7" s="11" t="s">
        <v>13</v>
      </c>
      <c r="E7" s="11">
        <v>366.8</v>
      </c>
      <c r="F7" s="63">
        <f t="shared" si="0"/>
        <v>946.34400000000005</v>
      </c>
    </row>
    <row r="8" spans="1:9" ht="76.5">
      <c r="A8" s="9" t="s">
        <v>64</v>
      </c>
      <c r="B8" s="10" t="s">
        <v>18</v>
      </c>
      <c r="C8" s="11">
        <v>4.3099999999999996</v>
      </c>
      <c r="D8" s="11" t="s">
        <v>13</v>
      </c>
      <c r="E8" s="11">
        <v>1191.77</v>
      </c>
      <c r="F8" s="63">
        <f t="shared" si="0"/>
        <v>5136.5286999999998</v>
      </c>
    </row>
    <row r="9" spans="1:9" ht="114" customHeight="1">
      <c r="A9" s="9" t="s">
        <v>79</v>
      </c>
      <c r="B9" s="10" t="s">
        <v>67</v>
      </c>
      <c r="C9" s="11">
        <v>3.62</v>
      </c>
      <c r="D9" s="11" t="s">
        <v>13</v>
      </c>
      <c r="E9" s="11">
        <v>6543.32</v>
      </c>
      <c r="F9" s="63">
        <f t="shared" si="0"/>
        <v>23686.8184</v>
      </c>
    </row>
    <row r="10" spans="1:9" ht="114" customHeight="1">
      <c r="A10" s="9" t="s">
        <v>68</v>
      </c>
      <c r="B10" s="10" t="s">
        <v>69</v>
      </c>
      <c r="C10" s="11">
        <v>9.3000000000000007</v>
      </c>
      <c r="D10" s="11" t="s">
        <v>13</v>
      </c>
      <c r="E10" s="11">
        <v>2788.17</v>
      </c>
      <c r="F10" s="63">
        <f t="shared" si="0"/>
        <v>25929.981000000003</v>
      </c>
    </row>
    <row r="11" spans="1:9" ht="75.75" customHeight="1">
      <c r="A11" s="9" t="s">
        <v>70</v>
      </c>
      <c r="B11" s="10" t="s">
        <v>118</v>
      </c>
      <c r="C11" s="11">
        <v>79.11</v>
      </c>
      <c r="D11" s="11" t="s">
        <v>65</v>
      </c>
      <c r="E11" s="11">
        <v>259.29000000000002</v>
      </c>
      <c r="F11" s="63">
        <f t="shared" si="0"/>
        <v>20512.431900000003</v>
      </c>
    </row>
    <row r="12" spans="1:9" ht="75.75" customHeight="1">
      <c r="A12" s="9" t="s">
        <v>71</v>
      </c>
      <c r="B12" s="10" t="s">
        <v>232</v>
      </c>
      <c r="C12" s="11">
        <v>4.28</v>
      </c>
      <c r="D12" s="11" t="s">
        <v>122</v>
      </c>
      <c r="E12" s="11">
        <v>6219.21</v>
      </c>
      <c r="F12" s="63">
        <f t="shared" si="0"/>
        <v>26618.218800000002</v>
      </c>
    </row>
    <row r="13" spans="1:9" ht="114" customHeight="1">
      <c r="A13" s="9" t="s">
        <v>119</v>
      </c>
      <c r="B13" s="10" t="s">
        <v>26</v>
      </c>
      <c r="C13" s="11">
        <v>0.42</v>
      </c>
      <c r="D13" s="11" t="s">
        <v>27</v>
      </c>
      <c r="E13" s="11">
        <v>53433.91</v>
      </c>
      <c r="F13" s="63">
        <f t="shared" si="0"/>
        <v>22442.242200000001</v>
      </c>
    </row>
    <row r="14" spans="1:9">
      <c r="A14" s="9">
        <v>10</v>
      </c>
      <c r="B14" s="64" t="s">
        <v>123</v>
      </c>
      <c r="C14" s="11"/>
      <c r="D14" s="11"/>
      <c r="E14" s="11"/>
      <c r="F14" s="63"/>
    </row>
    <row r="15" spans="1:9" ht="15.75">
      <c r="A15" s="9" t="s">
        <v>51</v>
      </c>
      <c r="B15" s="10" t="s">
        <v>124</v>
      </c>
      <c r="C15" s="11">
        <v>9.5299999999999994</v>
      </c>
      <c r="D15" s="11" t="s">
        <v>13</v>
      </c>
      <c r="E15" s="11">
        <v>788.13</v>
      </c>
      <c r="F15" s="63">
        <f t="shared" si="0"/>
        <v>7510.8788999999997</v>
      </c>
    </row>
    <row r="16" spans="1:9" ht="15.75">
      <c r="A16" s="9" t="s">
        <v>55</v>
      </c>
      <c r="B16" s="10" t="s">
        <v>125</v>
      </c>
      <c r="C16" s="11">
        <v>13.61</v>
      </c>
      <c r="D16" s="11" t="s">
        <v>13</v>
      </c>
      <c r="E16" s="11">
        <v>756.83</v>
      </c>
      <c r="F16" s="63">
        <f t="shared" si="0"/>
        <v>10300.4563</v>
      </c>
    </row>
    <row r="17" spans="1:6" ht="17.25" customHeight="1">
      <c r="A17" s="9" t="s">
        <v>57</v>
      </c>
      <c r="B17" s="10" t="s">
        <v>126</v>
      </c>
      <c r="C17" s="11">
        <f>2.58+6.79</f>
        <v>9.370000000000001</v>
      </c>
      <c r="D17" s="11" t="s">
        <v>13</v>
      </c>
      <c r="E17" s="11">
        <v>482.26</v>
      </c>
      <c r="F17" s="63">
        <f t="shared" si="0"/>
        <v>4518.7762000000002</v>
      </c>
    </row>
    <row r="18" spans="1:6" ht="17.25" customHeight="1">
      <c r="A18" s="9" t="s">
        <v>59</v>
      </c>
      <c r="B18" s="10" t="s">
        <v>60</v>
      </c>
      <c r="C18" s="11">
        <v>26.67</v>
      </c>
      <c r="D18" s="11" t="s">
        <v>13</v>
      </c>
      <c r="E18" s="11">
        <v>167.7</v>
      </c>
      <c r="F18" s="11">
        <f t="shared" si="0"/>
        <v>4472.5590000000002</v>
      </c>
    </row>
    <row r="19" spans="1:6" s="40" customFormat="1" ht="23.25" customHeight="1">
      <c r="A19" s="65"/>
      <c r="B19" s="66"/>
      <c r="C19" s="166" t="s">
        <v>128</v>
      </c>
      <c r="D19" s="166"/>
      <c r="E19" s="167"/>
      <c r="F19" s="67">
        <f>SUM(F5:F18)</f>
        <v>155320.18050000002</v>
      </c>
    </row>
    <row r="20" spans="1:6" s="40" customFormat="1" ht="23.25" customHeight="1">
      <c r="A20" s="68"/>
      <c r="B20" s="69"/>
      <c r="C20" s="70"/>
      <c r="D20" s="70"/>
      <c r="E20" s="70"/>
      <c r="F20" s="71"/>
    </row>
    <row r="21" spans="1:6" ht="62.25" customHeight="1">
      <c r="B21" s="139" t="s">
        <v>129</v>
      </c>
      <c r="C21" s="139"/>
      <c r="D21" s="139"/>
      <c r="E21" s="139"/>
      <c r="F21" s="139"/>
    </row>
    <row r="22" spans="1:6">
      <c r="E22" s="72"/>
    </row>
    <row r="25" spans="1:6" ht="15.75" customHeight="1"/>
  </sheetData>
  <mergeCells count="5">
    <mergeCell ref="A1:F1"/>
    <mergeCell ref="A2:F2"/>
    <mergeCell ref="A3:F3"/>
    <mergeCell ref="C19:E19"/>
    <mergeCell ref="B21:F21"/>
  </mergeCells>
  <pageMargins left="0.16" right="0.2"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sheetPr>
    <tabColor rgb="FFFF0000"/>
  </sheetPr>
  <dimension ref="A1:J19"/>
  <sheetViews>
    <sheetView topLeftCell="A10" workbookViewId="0">
      <selection activeCell="E11" sqref="E11"/>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379</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25.5">
      <c r="A5" s="5">
        <v>1</v>
      </c>
      <c r="B5" s="6" t="s">
        <v>9</v>
      </c>
      <c r="C5" s="7">
        <v>4</v>
      </c>
      <c r="D5" s="7">
        <v>3</v>
      </c>
      <c r="E5" s="7">
        <v>2</v>
      </c>
      <c r="F5" s="8" t="s">
        <v>10</v>
      </c>
      <c r="G5" s="8">
        <v>243.77</v>
      </c>
      <c r="H5" s="7">
        <f>G5*E5</f>
        <v>487.54</v>
      </c>
    </row>
    <row r="6" spans="1:10" ht="114.75">
      <c r="A6" s="9" t="s">
        <v>11</v>
      </c>
      <c r="B6" s="10" t="s">
        <v>45</v>
      </c>
      <c r="C6" s="7">
        <v>61.53</v>
      </c>
      <c r="D6" s="7">
        <v>38.229999999999997</v>
      </c>
      <c r="E6" s="7">
        <v>48.43</v>
      </c>
      <c r="F6" s="11" t="s">
        <v>13</v>
      </c>
      <c r="G6" s="11">
        <v>112.53</v>
      </c>
      <c r="H6" s="7">
        <f t="shared" ref="H6:H15" si="0">G6*E6</f>
        <v>5449.8279000000002</v>
      </c>
    </row>
    <row r="7" spans="1:10" ht="89.25">
      <c r="A7" s="9" t="s">
        <v>63</v>
      </c>
      <c r="B7" s="36" t="s">
        <v>15</v>
      </c>
      <c r="C7" s="7">
        <v>30.76</v>
      </c>
      <c r="D7" s="7">
        <v>19.12</v>
      </c>
      <c r="E7" s="7">
        <v>17.489999999999998</v>
      </c>
      <c r="F7" s="11" t="s">
        <v>13</v>
      </c>
      <c r="G7" s="11">
        <v>228.47</v>
      </c>
      <c r="H7" s="7">
        <f t="shared" si="0"/>
        <v>3995.9402999999998</v>
      </c>
    </row>
    <row r="8" spans="1:10" ht="63.75">
      <c r="A8" s="9" t="s">
        <v>64</v>
      </c>
      <c r="B8" s="10" t="s">
        <v>18</v>
      </c>
      <c r="C8" s="7">
        <v>51.68</v>
      </c>
      <c r="D8" s="7">
        <v>32.119999999999997</v>
      </c>
      <c r="E8" s="7">
        <v>29.38</v>
      </c>
      <c r="F8" s="11" t="s">
        <v>13</v>
      </c>
      <c r="G8" s="11">
        <v>1191.77</v>
      </c>
      <c r="H8" s="7">
        <f t="shared" si="0"/>
        <v>35014.202599999997</v>
      </c>
    </row>
    <row r="9" spans="1:10" ht="102">
      <c r="A9" s="9" t="s">
        <v>79</v>
      </c>
      <c r="B9" s="10" t="s">
        <v>49</v>
      </c>
      <c r="C9" s="7">
        <v>55.93</v>
      </c>
      <c r="D9" s="7">
        <v>33.979999999999997</v>
      </c>
      <c r="E9" s="7">
        <v>26.91</v>
      </c>
      <c r="F9" s="11" t="s">
        <v>13</v>
      </c>
      <c r="G9" s="11">
        <v>6543.32</v>
      </c>
      <c r="H9" s="7">
        <f t="shared" si="0"/>
        <v>176080.74119999999</v>
      </c>
    </row>
    <row r="10" spans="1:10" ht="18.75">
      <c r="A10" s="9">
        <v>6</v>
      </c>
      <c r="B10" s="37" t="s">
        <v>50</v>
      </c>
      <c r="C10" s="7"/>
      <c r="D10" s="7"/>
      <c r="E10" s="7"/>
      <c r="F10" s="11"/>
      <c r="G10" s="11"/>
      <c r="H10" s="7"/>
    </row>
    <row r="11" spans="1:10" ht="15.75" customHeight="1">
      <c r="A11" s="9" t="s">
        <v>51</v>
      </c>
      <c r="B11" s="10" t="s">
        <v>82</v>
      </c>
      <c r="C11" s="7">
        <v>30.76</v>
      </c>
      <c r="D11" s="7">
        <v>19.12</v>
      </c>
      <c r="E11" s="7">
        <v>17.489999999999998</v>
      </c>
      <c r="F11" s="11" t="s">
        <v>13</v>
      </c>
      <c r="G11" s="11">
        <v>404.77</v>
      </c>
      <c r="H11" s="7">
        <f t="shared" si="0"/>
        <v>7079.4272999999994</v>
      </c>
    </row>
    <row r="12" spans="1:10" ht="15.75" customHeight="1">
      <c r="A12" s="9" t="s">
        <v>53</v>
      </c>
      <c r="B12" s="10" t="s">
        <v>83</v>
      </c>
      <c r="C12" s="7">
        <v>25.17</v>
      </c>
      <c r="D12" s="7">
        <v>15.29</v>
      </c>
      <c r="E12" s="7">
        <v>11.57</v>
      </c>
      <c r="F12" s="11" t="s">
        <v>13</v>
      </c>
      <c r="G12" s="11">
        <v>765.85</v>
      </c>
      <c r="H12" s="7">
        <f t="shared" si="0"/>
        <v>8860.8845000000001</v>
      </c>
    </row>
    <row r="13" spans="1:10" ht="15.75" customHeight="1">
      <c r="A13" s="9" t="s">
        <v>55</v>
      </c>
      <c r="B13" s="10" t="s">
        <v>313</v>
      </c>
      <c r="C13" s="7">
        <v>51.68</v>
      </c>
      <c r="D13" s="7">
        <v>32.119999999999997</v>
      </c>
      <c r="E13" s="7">
        <v>29.38</v>
      </c>
      <c r="F13" s="11" t="s">
        <v>13</v>
      </c>
      <c r="G13" s="11">
        <v>730.6</v>
      </c>
      <c r="H13" s="7">
        <f t="shared" si="0"/>
        <v>21465.027999999998</v>
      </c>
    </row>
    <row r="14" spans="1:10" ht="15.75">
      <c r="A14" s="9" t="s">
        <v>57</v>
      </c>
      <c r="B14" s="10" t="s">
        <v>292</v>
      </c>
      <c r="C14" s="7">
        <v>50.34</v>
      </c>
      <c r="D14" s="7">
        <v>30.59</v>
      </c>
      <c r="E14" s="7">
        <v>23.14</v>
      </c>
      <c r="F14" s="11" t="s">
        <v>13</v>
      </c>
      <c r="G14" s="11">
        <v>458.72</v>
      </c>
      <c r="H14" s="7">
        <f t="shared" si="0"/>
        <v>10614.7808</v>
      </c>
    </row>
    <row r="15" spans="1:10" ht="15.75">
      <c r="A15" s="9" t="s">
        <v>59</v>
      </c>
      <c r="B15" s="10" t="s">
        <v>60</v>
      </c>
      <c r="C15" s="7">
        <v>61.53</v>
      </c>
      <c r="D15" s="7">
        <v>38.229999999999997</v>
      </c>
      <c r="E15" s="7">
        <v>48.43</v>
      </c>
      <c r="F15" s="11" t="s">
        <v>13</v>
      </c>
      <c r="G15" s="11">
        <v>167.7</v>
      </c>
      <c r="H15" s="7">
        <f t="shared" si="0"/>
        <v>8121.7109999999993</v>
      </c>
    </row>
    <row r="16" spans="1:10">
      <c r="A16" s="38"/>
      <c r="B16" s="147" t="s">
        <v>41</v>
      </c>
      <c r="C16" s="147"/>
      <c r="D16" s="147"/>
      <c r="E16" s="147"/>
      <c r="F16" s="147"/>
      <c r="G16" s="147"/>
      <c r="H16" s="39">
        <f>SUM(H5:H15)</f>
        <v>277170.08360000001</v>
      </c>
    </row>
    <row r="17" spans="1:8">
      <c r="A17" s="40"/>
      <c r="B17" s="31"/>
      <c r="C17" s="31"/>
      <c r="D17" s="31"/>
      <c r="E17" s="31"/>
      <c r="F17" s="31"/>
      <c r="G17" s="31"/>
      <c r="H17" s="41"/>
    </row>
    <row r="18" spans="1:8">
      <c r="A18" s="40"/>
      <c r="B18" s="31"/>
      <c r="C18" s="31"/>
      <c r="D18" s="31"/>
      <c r="E18" s="31"/>
      <c r="F18" s="31"/>
      <c r="G18" s="31"/>
      <c r="H18" s="41"/>
    </row>
    <row r="19" spans="1:8" ht="50.25" customHeight="1">
      <c r="B19" s="139" t="s">
        <v>84</v>
      </c>
      <c r="C19" s="139"/>
      <c r="D19" s="139"/>
      <c r="E19" s="139"/>
      <c r="F19" s="139"/>
      <c r="G19" s="139"/>
      <c r="H19" s="139"/>
    </row>
  </sheetData>
  <mergeCells count="5">
    <mergeCell ref="A1:H1"/>
    <mergeCell ref="A2:H2"/>
    <mergeCell ref="A3:H3"/>
    <mergeCell ref="B16:G16"/>
    <mergeCell ref="B19:H19"/>
  </mergeCells>
  <pageMargins left="0.24" right="0.21"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sheetPr>
    <tabColor rgb="FFFF0000"/>
  </sheetPr>
  <dimension ref="A1:J19"/>
  <sheetViews>
    <sheetView topLeftCell="A13" workbookViewId="0">
      <selection activeCell="H16" sqref="H16"/>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378</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25.5">
      <c r="A5" s="5">
        <v>1</v>
      </c>
      <c r="B5" s="6" t="s">
        <v>9</v>
      </c>
      <c r="C5" s="7">
        <v>4</v>
      </c>
      <c r="D5" s="7">
        <v>3</v>
      </c>
      <c r="E5" s="7">
        <v>3</v>
      </c>
      <c r="F5" s="8" t="s">
        <v>10</v>
      </c>
      <c r="G5" s="8">
        <v>243.77</v>
      </c>
      <c r="H5" s="7">
        <f>G5*E5</f>
        <v>731.31000000000006</v>
      </c>
    </row>
    <row r="6" spans="1:10" ht="114.75">
      <c r="A6" s="9" t="s">
        <v>11</v>
      </c>
      <c r="B6" s="10" t="s">
        <v>45</v>
      </c>
      <c r="C6" s="7">
        <v>61.53</v>
      </c>
      <c r="D6" s="7">
        <v>38.229999999999997</v>
      </c>
      <c r="E6" s="7">
        <v>53.13</v>
      </c>
      <c r="F6" s="11" t="s">
        <v>13</v>
      </c>
      <c r="G6" s="11">
        <v>112.53</v>
      </c>
      <c r="H6" s="7">
        <f t="shared" ref="H6:H15" si="0">G6*E6</f>
        <v>5978.7189000000008</v>
      </c>
    </row>
    <row r="7" spans="1:10" ht="89.25">
      <c r="A7" s="9" t="s">
        <v>63</v>
      </c>
      <c r="B7" s="36" t="s">
        <v>15</v>
      </c>
      <c r="C7" s="7">
        <v>30.76</v>
      </c>
      <c r="D7" s="7">
        <v>19.12</v>
      </c>
      <c r="E7" s="7">
        <v>19.829999999999998</v>
      </c>
      <c r="F7" s="11" t="s">
        <v>13</v>
      </c>
      <c r="G7" s="11">
        <v>228.47</v>
      </c>
      <c r="H7" s="7">
        <f t="shared" si="0"/>
        <v>4530.5600999999997</v>
      </c>
    </row>
    <row r="8" spans="1:10" ht="63.75">
      <c r="A8" s="9" t="s">
        <v>64</v>
      </c>
      <c r="B8" s="10" t="s">
        <v>18</v>
      </c>
      <c r="C8" s="7">
        <v>51.68</v>
      </c>
      <c r="D8" s="7">
        <v>32.119999999999997</v>
      </c>
      <c r="E8" s="7">
        <v>33.31</v>
      </c>
      <c r="F8" s="11" t="s">
        <v>13</v>
      </c>
      <c r="G8" s="11">
        <v>1191.77</v>
      </c>
      <c r="H8" s="7">
        <f t="shared" si="0"/>
        <v>39697.858700000004</v>
      </c>
    </row>
    <row r="9" spans="1:10" ht="102">
      <c r="A9" s="9" t="s">
        <v>79</v>
      </c>
      <c r="B9" s="10" t="s">
        <v>49</v>
      </c>
      <c r="C9" s="7">
        <v>55.93</v>
      </c>
      <c r="D9" s="7">
        <v>33.979999999999997</v>
      </c>
      <c r="E9" s="7">
        <v>39.65</v>
      </c>
      <c r="F9" s="11" t="s">
        <v>13</v>
      </c>
      <c r="G9" s="11">
        <v>6543.32</v>
      </c>
      <c r="H9" s="7">
        <f t="shared" si="0"/>
        <v>259442.63799999998</v>
      </c>
    </row>
    <row r="10" spans="1:10" ht="18.75">
      <c r="A10" s="9">
        <v>6</v>
      </c>
      <c r="B10" s="37" t="s">
        <v>50</v>
      </c>
      <c r="C10" s="7"/>
      <c r="D10" s="7"/>
      <c r="E10" s="7"/>
      <c r="F10" s="11"/>
      <c r="G10" s="11"/>
      <c r="H10" s="7"/>
    </row>
    <row r="11" spans="1:10" ht="15.75" customHeight="1">
      <c r="A11" s="9" t="s">
        <v>51</v>
      </c>
      <c r="B11" s="10" t="s">
        <v>82</v>
      </c>
      <c r="C11" s="7">
        <v>30.76</v>
      </c>
      <c r="D11" s="7">
        <v>19.12</v>
      </c>
      <c r="E11" s="7">
        <v>19.829999999999998</v>
      </c>
      <c r="F11" s="11" t="s">
        <v>13</v>
      </c>
      <c r="G11" s="11">
        <v>404.77</v>
      </c>
      <c r="H11" s="7">
        <f t="shared" si="0"/>
        <v>8026.5890999999992</v>
      </c>
    </row>
    <row r="12" spans="1:10" ht="15.75" customHeight="1">
      <c r="A12" s="9" t="s">
        <v>53</v>
      </c>
      <c r="B12" s="10" t="s">
        <v>83</v>
      </c>
      <c r="C12" s="7">
        <v>25.17</v>
      </c>
      <c r="D12" s="7">
        <v>15.29</v>
      </c>
      <c r="E12" s="7">
        <v>17.010000000000002</v>
      </c>
      <c r="F12" s="11" t="s">
        <v>13</v>
      </c>
      <c r="G12" s="11">
        <v>765.85</v>
      </c>
      <c r="H12" s="7">
        <f t="shared" si="0"/>
        <v>13027.108500000002</v>
      </c>
    </row>
    <row r="13" spans="1:10" ht="15.75" customHeight="1">
      <c r="A13" s="9" t="s">
        <v>55</v>
      </c>
      <c r="B13" s="10" t="s">
        <v>313</v>
      </c>
      <c r="C13" s="7">
        <v>51.68</v>
      </c>
      <c r="D13" s="7">
        <v>32.119999999999997</v>
      </c>
      <c r="E13" s="7">
        <v>33.31</v>
      </c>
      <c r="F13" s="11" t="s">
        <v>13</v>
      </c>
      <c r="G13" s="11">
        <v>730.6</v>
      </c>
      <c r="H13" s="7">
        <f t="shared" si="0"/>
        <v>24336.286000000004</v>
      </c>
    </row>
    <row r="14" spans="1:10" ht="15.75">
      <c r="A14" s="9" t="s">
        <v>57</v>
      </c>
      <c r="B14" s="10" t="s">
        <v>292</v>
      </c>
      <c r="C14" s="7">
        <v>50.34</v>
      </c>
      <c r="D14" s="7">
        <v>30.59</v>
      </c>
      <c r="E14" s="7">
        <v>34.020000000000003</v>
      </c>
      <c r="F14" s="11" t="s">
        <v>13</v>
      </c>
      <c r="G14" s="11">
        <v>458.72</v>
      </c>
      <c r="H14" s="7">
        <f t="shared" si="0"/>
        <v>15605.654400000003</v>
      </c>
    </row>
    <row r="15" spans="1:10" ht="15.75">
      <c r="A15" s="9" t="s">
        <v>59</v>
      </c>
      <c r="B15" s="10" t="s">
        <v>60</v>
      </c>
      <c r="C15" s="7">
        <v>61.53</v>
      </c>
      <c r="D15" s="7">
        <v>38.229999999999997</v>
      </c>
      <c r="E15" s="7">
        <v>53.13</v>
      </c>
      <c r="F15" s="11" t="s">
        <v>13</v>
      </c>
      <c r="G15" s="11">
        <v>167.7</v>
      </c>
      <c r="H15" s="7">
        <f t="shared" si="0"/>
        <v>8909.9009999999998</v>
      </c>
    </row>
    <row r="16" spans="1:10">
      <c r="A16" s="38"/>
      <c r="B16" s="147" t="s">
        <v>41</v>
      </c>
      <c r="C16" s="147"/>
      <c r="D16" s="147"/>
      <c r="E16" s="147"/>
      <c r="F16" s="147"/>
      <c r="G16" s="147"/>
      <c r="H16" s="39">
        <f>SUM(H5:H15)</f>
        <v>380286.62470000004</v>
      </c>
    </row>
    <row r="17" spans="1:8">
      <c r="A17" s="40"/>
      <c r="B17" s="31"/>
      <c r="C17" s="31"/>
      <c r="D17" s="31"/>
      <c r="E17" s="31"/>
      <c r="F17" s="31"/>
      <c r="G17" s="31"/>
      <c r="H17" s="41"/>
    </row>
    <row r="18" spans="1:8">
      <c r="A18" s="40"/>
      <c r="B18" s="31"/>
      <c r="C18" s="31"/>
      <c r="D18" s="31"/>
      <c r="E18" s="31"/>
      <c r="F18" s="31"/>
      <c r="G18" s="31"/>
      <c r="H18" s="41"/>
    </row>
    <row r="19" spans="1:8" ht="50.25" customHeight="1">
      <c r="B19" s="139" t="s">
        <v>84</v>
      </c>
      <c r="C19" s="139"/>
      <c r="D19" s="139"/>
      <c r="E19" s="139"/>
      <c r="F19" s="139"/>
      <c r="G19" s="139"/>
      <c r="H19" s="139"/>
    </row>
  </sheetData>
  <mergeCells count="5">
    <mergeCell ref="A1:H1"/>
    <mergeCell ref="A2:H2"/>
    <mergeCell ref="A3:H3"/>
    <mergeCell ref="B16:G16"/>
    <mergeCell ref="B19:H19"/>
  </mergeCells>
  <pageMargins left="0.37" right="0.15" top="0.75"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sheetPr>
    <tabColor rgb="FFFF0000"/>
  </sheetPr>
  <dimension ref="A1:J19"/>
  <sheetViews>
    <sheetView topLeftCell="A10" workbookViewId="0">
      <selection activeCell="E6" sqref="E6"/>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377</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25.5">
      <c r="A5" s="5">
        <v>1</v>
      </c>
      <c r="B5" s="6" t="s">
        <v>9</v>
      </c>
      <c r="C5" s="7">
        <v>4</v>
      </c>
      <c r="D5" s="7">
        <v>3</v>
      </c>
      <c r="E5" s="7">
        <v>3</v>
      </c>
      <c r="F5" s="8" t="s">
        <v>10</v>
      </c>
      <c r="G5" s="8">
        <v>243.77</v>
      </c>
      <c r="H5" s="7">
        <f>G5*E5</f>
        <v>731.31000000000006</v>
      </c>
    </row>
    <row r="6" spans="1:10" ht="114.75">
      <c r="A6" s="9" t="s">
        <v>11</v>
      </c>
      <c r="B6" s="10" t="s">
        <v>45</v>
      </c>
      <c r="C6" s="7">
        <v>61.53</v>
      </c>
      <c r="D6" s="7">
        <v>38.229999999999997</v>
      </c>
      <c r="E6" s="7">
        <v>109.75</v>
      </c>
      <c r="F6" s="11" t="s">
        <v>13</v>
      </c>
      <c r="G6" s="11">
        <v>112.53</v>
      </c>
      <c r="H6" s="7">
        <f t="shared" ref="H6:H15" si="0">G6*E6</f>
        <v>12350.1675</v>
      </c>
    </row>
    <row r="7" spans="1:10" ht="89.25">
      <c r="A7" s="9" t="s">
        <v>63</v>
      </c>
      <c r="B7" s="36" t="s">
        <v>15</v>
      </c>
      <c r="C7" s="7">
        <v>30.76</v>
      </c>
      <c r="D7" s="7">
        <v>19.12</v>
      </c>
      <c r="E7" s="7">
        <v>23.02</v>
      </c>
      <c r="F7" s="11" t="s">
        <v>13</v>
      </c>
      <c r="G7" s="11">
        <v>228.47</v>
      </c>
      <c r="H7" s="7">
        <f t="shared" si="0"/>
        <v>5259.3793999999998</v>
      </c>
    </row>
    <row r="8" spans="1:10" ht="63.75">
      <c r="A8" s="9" t="s">
        <v>64</v>
      </c>
      <c r="B8" s="10" t="s">
        <v>18</v>
      </c>
      <c r="C8" s="7">
        <v>51.68</v>
      </c>
      <c r="D8" s="7">
        <v>32.119999999999997</v>
      </c>
      <c r="E8" s="7">
        <v>38.36</v>
      </c>
      <c r="F8" s="11" t="s">
        <v>13</v>
      </c>
      <c r="G8" s="11">
        <v>1191.77</v>
      </c>
      <c r="H8" s="7">
        <f t="shared" si="0"/>
        <v>45716.297200000001</v>
      </c>
    </row>
    <row r="9" spans="1:10" ht="102">
      <c r="A9" s="9" t="s">
        <v>79</v>
      </c>
      <c r="B9" s="10" t="s">
        <v>49</v>
      </c>
      <c r="C9" s="7">
        <v>55.93</v>
      </c>
      <c r="D9" s="7">
        <v>33.979999999999997</v>
      </c>
      <c r="E9" s="7">
        <v>35.409999999999997</v>
      </c>
      <c r="F9" s="11" t="s">
        <v>13</v>
      </c>
      <c r="G9" s="11">
        <v>6543.32</v>
      </c>
      <c r="H9" s="7">
        <f t="shared" si="0"/>
        <v>231698.96119999996</v>
      </c>
    </row>
    <row r="10" spans="1:10" ht="18.75">
      <c r="A10" s="9">
        <v>6</v>
      </c>
      <c r="B10" s="37" t="s">
        <v>50</v>
      </c>
      <c r="C10" s="7"/>
      <c r="D10" s="7"/>
      <c r="E10" s="7"/>
      <c r="F10" s="11"/>
      <c r="G10" s="11"/>
      <c r="H10" s="7"/>
    </row>
    <row r="11" spans="1:10" ht="15.75" customHeight="1">
      <c r="A11" s="9" t="s">
        <v>51</v>
      </c>
      <c r="B11" s="10" t="s">
        <v>82</v>
      </c>
      <c r="C11" s="7">
        <v>30.76</v>
      </c>
      <c r="D11" s="7">
        <v>19.12</v>
      </c>
      <c r="E11" s="7">
        <v>23.02</v>
      </c>
      <c r="F11" s="11" t="s">
        <v>13</v>
      </c>
      <c r="G11" s="11">
        <v>404.77</v>
      </c>
      <c r="H11" s="7">
        <f t="shared" si="0"/>
        <v>9317.8053999999993</v>
      </c>
    </row>
    <row r="12" spans="1:10" ht="15.75" customHeight="1">
      <c r="A12" s="9" t="s">
        <v>53</v>
      </c>
      <c r="B12" s="10" t="s">
        <v>83</v>
      </c>
      <c r="C12" s="7">
        <v>25.17</v>
      </c>
      <c r="D12" s="7">
        <v>15.29</v>
      </c>
      <c r="E12" s="7">
        <v>15.2</v>
      </c>
      <c r="F12" s="11" t="s">
        <v>13</v>
      </c>
      <c r="G12" s="11">
        <v>765.85</v>
      </c>
      <c r="H12" s="7">
        <f t="shared" si="0"/>
        <v>11640.92</v>
      </c>
    </row>
    <row r="13" spans="1:10" ht="15.75" customHeight="1">
      <c r="A13" s="9" t="s">
        <v>55</v>
      </c>
      <c r="B13" s="10" t="s">
        <v>313</v>
      </c>
      <c r="C13" s="7">
        <v>51.68</v>
      </c>
      <c r="D13" s="7">
        <v>32.119999999999997</v>
      </c>
      <c r="E13" s="7">
        <v>38.36</v>
      </c>
      <c r="F13" s="11" t="s">
        <v>13</v>
      </c>
      <c r="G13" s="11">
        <v>730.6</v>
      </c>
      <c r="H13" s="7">
        <f t="shared" si="0"/>
        <v>28025.815999999999</v>
      </c>
    </row>
    <row r="14" spans="1:10" ht="15.75">
      <c r="A14" s="9" t="s">
        <v>57</v>
      </c>
      <c r="B14" s="10" t="s">
        <v>292</v>
      </c>
      <c r="C14" s="7">
        <v>50.34</v>
      </c>
      <c r="D14" s="7">
        <v>30.59</v>
      </c>
      <c r="E14" s="7">
        <v>30.4</v>
      </c>
      <c r="F14" s="11" t="s">
        <v>13</v>
      </c>
      <c r="G14" s="11">
        <v>458.72</v>
      </c>
      <c r="H14" s="7">
        <f t="shared" si="0"/>
        <v>13945.088</v>
      </c>
    </row>
    <row r="15" spans="1:10" ht="15.75">
      <c r="A15" s="9" t="s">
        <v>59</v>
      </c>
      <c r="B15" s="10" t="s">
        <v>60</v>
      </c>
      <c r="C15" s="7">
        <v>61.53</v>
      </c>
      <c r="D15" s="7">
        <v>38.229999999999997</v>
      </c>
      <c r="E15" s="7">
        <v>109.75</v>
      </c>
      <c r="F15" s="11" t="s">
        <v>13</v>
      </c>
      <c r="G15" s="11">
        <v>167.7</v>
      </c>
      <c r="H15" s="7">
        <f t="shared" si="0"/>
        <v>18405.074999999997</v>
      </c>
    </row>
    <row r="16" spans="1:10">
      <c r="A16" s="38"/>
      <c r="B16" s="147" t="s">
        <v>41</v>
      </c>
      <c r="C16" s="147"/>
      <c r="D16" s="147"/>
      <c r="E16" s="147"/>
      <c r="F16" s="147"/>
      <c r="G16" s="147"/>
      <c r="H16" s="39">
        <f>SUM(H5:H15)</f>
        <v>377090.81969999993</v>
      </c>
    </row>
    <row r="17" spans="1:8">
      <c r="A17" s="40"/>
      <c r="B17" s="31"/>
      <c r="C17" s="31"/>
      <c r="D17" s="31"/>
      <c r="E17" s="31"/>
      <c r="F17" s="31"/>
      <c r="G17" s="31"/>
      <c r="H17" s="41"/>
    </row>
    <row r="18" spans="1:8">
      <c r="A18" s="40"/>
      <c r="B18" s="31"/>
      <c r="C18" s="31"/>
      <c r="D18" s="31"/>
      <c r="E18" s="31"/>
      <c r="F18" s="31"/>
      <c r="G18" s="31"/>
      <c r="H18" s="41"/>
    </row>
    <row r="19" spans="1:8" ht="50.25" customHeight="1">
      <c r="B19" s="139" t="s">
        <v>84</v>
      </c>
      <c r="C19" s="139"/>
      <c r="D19" s="139"/>
      <c r="E19" s="139"/>
      <c r="F19" s="139"/>
      <c r="G19" s="139"/>
      <c r="H19" s="139"/>
    </row>
  </sheetData>
  <mergeCells count="5">
    <mergeCell ref="A1:H1"/>
    <mergeCell ref="A2:H2"/>
    <mergeCell ref="A3:H3"/>
    <mergeCell ref="B16:G16"/>
    <mergeCell ref="B19:H19"/>
  </mergeCells>
  <pageMargins left="0.32" right="0.22"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sheetPr>
    <tabColor rgb="FFFF0000"/>
  </sheetPr>
  <dimension ref="A1:H24"/>
  <sheetViews>
    <sheetView topLeftCell="A13" workbookViewId="0">
      <selection activeCell="C16" sqref="C16"/>
    </sheetView>
  </sheetViews>
  <sheetFormatPr defaultRowHeight="15"/>
  <cols>
    <col min="1" max="1" width="6.7109375" style="33" customWidth="1"/>
    <col min="2" max="2" width="42" customWidth="1"/>
    <col min="3" max="3" width="10.28515625" style="59" customWidth="1"/>
    <col min="4" max="4" width="9.42578125" style="59" customWidth="1"/>
    <col min="5" max="5" width="11.5703125" style="59" customWidth="1"/>
    <col min="6" max="6" width="12.140625" style="59"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33" customHeight="1">
      <c r="A3" s="135" t="s">
        <v>314</v>
      </c>
      <c r="B3" s="135"/>
      <c r="C3" s="135"/>
      <c r="D3" s="135"/>
      <c r="E3" s="135"/>
      <c r="F3" s="135"/>
      <c r="G3" s="2"/>
      <c r="H3" s="2"/>
    </row>
    <row r="4" spans="1:8" s="4" customFormat="1">
      <c r="A4" s="3" t="s">
        <v>3</v>
      </c>
      <c r="B4" s="3" t="s">
        <v>4</v>
      </c>
      <c r="C4" s="46" t="s">
        <v>5</v>
      </c>
      <c r="D4" s="46" t="s">
        <v>6</v>
      </c>
      <c r="E4" s="46" t="s">
        <v>7</v>
      </c>
      <c r="F4" s="46" t="s">
        <v>8</v>
      </c>
    </row>
    <row r="5" spans="1:8" ht="25.5">
      <c r="A5" s="5">
        <v>1</v>
      </c>
      <c r="B5" s="6" t="s">
        <v>9</v>
      </c>
      <c r="C5" s="7">
        <v>10</v>
      </c>
      <c r="D5" s="8" t="s">
        <v>10</v>
      </c>
      <c r="E5" s="8">
        <v>243.77</v>
      </c>
      <c r="F5" s="7">
        <f>C5*E5</f>
        <v>2437.7000000000003</v>
      </c>
    </row>
    <row r="6" spans="1:8" ht="66.75" customHeight="1">
      <c r="A6" s="5" t="s">
        <v>315</v>
      </c>
      <c r="B6" s="6" t="s">
        <v>89</v>
      </c>
      <c r="C6" s="118">
        <v>19.47</v>
      </c>
      <c r="D6" s="11" t="s">
        <v>13</v>
      </c>
      <c r="E6" s="119">
        <v>364.24</v>
      </c>
      <c r="F6" s="7">
        <f t="shared" ref="F6:F8" si="0">C6*E6</f>
        <v>7091.7528000000002</v>
      </c>
    </row>
    <row r="7" spans="1:8" ht="66.75" customHeight="1" thickBot="1">
      <c r="A7" s="5" t="s">
        <v>316</v>
      </c>
      <c r="B7" s="23" t="s">
        <v>91</v>
      </c>
      <c r="C7" s="118">
        <v>7.79</v>
      </c>
      <c r="D7" s="11" t="s">
        <v>13</v>
      </c>
      <c r="E7" s="119">
        <v>642.78</v>
      </c>
      <c r="F7" s="7">
        <f t="shared" si="0"/>
        <v>5007.2561999999998</v>
      </c>
    </row>
    <row r="8" spans="1:8" ht="85.5" customHeight="1">
      <c r="A8" s="9" t="s">
        <v>92</v>
      </c>
      <c r="B8" s="6" t="s">
        <v>89</v>
      </c>
      <c r="C8" s="7">
        <v>92.79</v>
      </c>
      <c r="D8" s="11" t="s">
        <v>13</v>
      </c>
      <c r="E8" s="11">
        <v>112.53</v>
      </c>
      <c r="F8" s="7">
        <f t="shared" si="0"/>
        <v>10441.6587</v>
      </c>
    </row>
    <row r="9" spans="1:8" ht="73.5" customHeight="1" thickBot="1">
      <c r="A9" s="12" t="s">
        <v>94</v>
      </c>
      <c r="B9" s="23" t="s">
        <v>91</v>
      </c>
      <c r="C9" s="13">
        <v>10.23</v>
      </c>
      <c r="D9" s="13" t="s">
        <v>16</v>
      </c>
      <c r="E9" s="13">
        <v>228.47</v>
      </c>
      <c r="F9" s="7">
        <f>C9*E9</f>
        <v>2337.2481000000002</v>
      </c>
    </row>
    <row r="10" spans="1:8" ht="63" customHeight="1">
      <c r="A10" s="12" t="s">
        <v>96</v>
      </c>
      <c r="B10" s="6" t="s">
        <v>89</v>
      </c>
      <c r="C10" s="17">
        <v>12.9</v>
      </c>
      <c r="D10" s="17" t="s">
        <v>16</v>
      </c>
      <c r="E10" s="17">
        <v>1191.77</v>
      </c>
      <c r="F10" s="7">
        <f>C10*E10</f>
        <v>15373.833000000001</v>
      </c>
    </row>
    <row r="11" spans="1:8" ht="66.75" customHeight="1" thickBot="1">
      <c r="A11" s="120" t="s">
        <v>317</v>
      </c>
      <c r="B11" s="23" t="s">
        <v>91</v>
      </c>
      <c r="C11" s="121">
        <v>17.600000000000001</v>
      </c>
      <c r="D11" s="122" t="s">
        <v>13</v>
      </c>
      <c r="E11" s="122">
        <v>5913.66</v>
      </c>
      <c r="F11" s="7">
        <f t="shared" ref="F11" si="1">C11*E11</f>
        <v>104080.41600000001</v>
      </c>
    </row>
    <row r="12" spans="1:8" ht="69" customHeight="1">
      <c r="A12" s="15" t="s">
        <v>318</v>
      </c>
      <c r="B12" s="6" t="s">
        <v>89</v>
      </c>
      <c r="C12" s="21">
        <v>32.92</v>
      </c>
      <c r="D12" s="17" t="s">
        <v>136</v>
      </c>
      <c r="E12" s="17">
        <v>2788.17</v>
      </c>
      <c r="F12" s="7">
        <f>C12*E12</f>
        <v>91786.556400000001</v>
      </c>
    </row>
    <row r="13" spans="1:8" ht="63" customHeight="1" thickBot="1">
      <c r="A13" s="15" t="s">
        <v>319</v>
      </c>
      <c r="B13" s="23" t="s">
        <v>91</v>
      </c>
      <c r="C13" s="17">
        <v>254.59</v>
      </c>
      <c r="D13" s="17" t="s">
        <v>65</v>
      </c>
      <c r="E13" s="17">
        <v>214.12</v>
      </c>
      <c r="F13" s="7">
        <f t="shared" ref="F13" si="2">C13*E13</f>
        <v>54512.810799999999</v>
      </c>
    </row>
    <row r="14" spans="1:8" ht="63.75">
      <c r="A14" s="15" t="s">
        <v>320</v>
      </c>
      <c r="B14" s="6" t="s">
        <v>89</v>
      </c>
      <c r="C14" s="17">
        <v>21.95</v>
      </c>
      <c r="D14" s="17" t="s">
        <v>122</v>
      </c>
      <c r="E14" s="17">
        <v>6219.31</v>
      </c>
      <c r="F14" s="7">
        <f>C14*E14</f>
        <v>136513.85450000002</v>
      </c>
    </row>
    <row r="15" spans="1:8" s="28" customFormat="1" ht="89.25" customHeight="1" thickBot="1">
      <c r="A15" s="22" t="s">
        <v>321</v>
      </c>
      <c r="B15" s="23" t="s">
        <v>26</v>
      </c>
      <c r="C15" s="82">
        <v>0.73</v>
      </c>
      <c r="D15" s="82" t="s">
        <v>27</v>
      </c>
      <c r="E15" s="82">
        <v>53433.91</v>
      </c>
      <c r="F15" s="7">
        <f t="shared" ref="F15" si="3">C15*E15</f>
        <v>39006.754300000001</v>
      </c>
    </row>
    <row r="16" spans="1:8" s="28" customFormat="1" ht="15" customHeight="1">
      <c r="A16" s="26">
        <v>12</v>
      </c>
      <c r="B16" s="27" t="s">
        <v>30</v>
      </c>
      <c r="C16" s="75"/>
      <c r="D16" s="75"/>
      <c r="E16" s="75"/>
      <c r="F16" s="7"/>
    </row>
    <row r="17" spans="1:6" s="28" customFormat="1" ht="15" customHeight="1">
      <c r="A17" s="9" t="s">
        <v>31</v>
      </c>
      <c r="B17" s="10" t="s">
        <v>54</v>
      </c>
      <c r="C17" s="7">
        <v>7.92</v>
      </c>
      <c r="D17" s="11" t="s">
        <v>13</v>
      </c>
      <c r="E17" s="7">
        <v>788.13</v>
      </c>
      <c r="F17" s="7">
        <f>C17*E17</f>
        <v>6241.9895999999999</v>
      </c>
    </row>
    <row r="18" spans="1:6" ht="15.75" customHeight="1">
      <c r="A18" s="9" t="s">
        <v>33</v>
      </c>
      <c r="B18" s="10" t="s">
        <v>34</v>
      </c>
      <c r="C18" s="7">
        <v>10.23</v>
      </c>
      <c r="D18" s="11" t="s">
        <v>13</v>
      </c>
      <c r="E18" s="11">
        <v>364.42</v>
      </c>
      <c r="F18" s="7">
        <f t="shared" ref="F18:F21" si="4">C18*E18</f>
        <v>3728.0166000000004</v>
      </c>
    </row>
    <row r="19" spans="1:6" ht="15.75">
      <c r="A19" s="9" t="s">
        <v>35</v>
      </c>
      <c r="B19" s="10" t="s">
        <v>38</v>
      </c>
      <c r="C19" s="7">
        <v>15.84</v>
      </c>
      <c r="D19" s="11" t="s">
        <v>13</v>
      </c>
      <c r="E19" s="11">
        <v>482.26</v>
      </c>
      <c r="F19" s="7">
        <f t="shared" si="4"/>
        <v>7638.9983999999995</v>
      </c>
    </row>
    <row r="20" spans="1:6" ht="15" customHeight="1">
      <c r="A20" s="9" t="s">
        <v>37</v>
      </c>
      <c r="B20" s="10" t="s">
        <v>36</v>
      </c>
      <c r="C20" s="7">
        <v>45.82</v>
      </c>
      <c r="D20" s="11" t="s">
        <v>13</v>
      </c>
      <c r="E20" s="11">
        <v>756.83</v>
      </c>
      <c r="F20" s="7">
        <f t="shared" si="4"/>
        <v>34677.950600000004</v>
      </c>
    </row>
    <row r="21" spans="1:6" ht="15.75">
      <c r="A21" s="9" t="s">
        <v>39</v>
      </c>
      <c r="B21" s="10" t="s">
        <v>40</v>
      </c>
      <c r="C21" s="7">
        <v>120.05</v>
      </c>
      <c r="D21" s="11" t="s">
        <v>13</v>
      </c>
      <c r="E21" s="11">
        <v>167.7</v>
      </c>
      <c r="F21" s="7">
        <f t="shared" si="4"/>
        <v>20132.384999999998</v>
      </c>
    </row>
    <row r="22" spans="1:6">
      <c r="A22" s="29"/>
      <c r="B22" s="136" t="s">
        <v>41</v>
      </c>
      <c r="C22" s="137"/>
      <c r="D22" s="137"/>
      <c r="E22" s="138"/>
      <c r="F22" s="7">
        <f>SUM(F5:F21)</f>
        <v>541009.18099999987</v>
      </c>
    </row>
    <row r="23" spans="1:6" ht="19.5" customHeight="1">
      <c r="A23" s="30"/>
      <c r="B23" s="31"/>
      <c r="C23" s="123"/>
      <c r="D23" s="123"/>
      <c r="E23" s="123"/>
      <c r="F23" s="32"/>
    </row>
    <row r="24" spans="1:6" ht="50.25" customHeight="1">
      <c r="B24" s="139" t="s">
        <v>42</v>
      </c>
      <c r="C24" s="139"/>
      <c r="D24" s="139"/>
      <c r="E24" s="139"/>
      <c r="F24" s="139"/>
    </row>
  </sheetData>
  <mergeCells count="5">
    <mergeCell ref="A1:F1"/>
    <mergeCell ref="A2:F2"/>
    <mergeCell ref="A3:F3"/>
    <mergeCell ref="B22:E22"/>
    <mergeCell ref="B24:F24"/>
  </mergeCells>
  <pageMargins left="0.37" right="0.15" top="0.55000000000000004" bottom="0.75" header="0.3" footer="0.3"/>
  <pageSetup paperSize="9" orientation="portrait" verticalDpi="0" r:id="rId1"/>
</worksheet>
</file>

<file path=xl/worksheets/sheet40.xml><?xml version="1.0" encoding="utf-8"?>
<worksheet xmlns="http://schemas.openxmlformats.org/spreadsheetml/2006/main" xmlns:r="http://schemas.openxmlformats.org/officeDocument/2006/relationships">
  <sheetPr>
    <tabColor rgb="FFFF0000"/>
  </sheetPr>
  <dimension ref="A1:J19"/>
  <sheetViews>
    <sheetView topLeftCell="A16" workbookViewId="0">
      <selection activeCell="H16" sqref="H16"/>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376</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25.5">
      <c r="A5" s="5">
        <v>1</v>
      </c>
      <c r="B5" s="6" t="s">
        <v>9</v>
      </c>
      <c r="C5" s="7">
        <v>4</v>
      </c>
      <c r="D5" s="7">
        <v>3</v>
      </c>
      <c r="E5" s="7">
        <v>2</v>
      </c>
      <c r="F5" s="8" t="s">
        <v>10</v>
      </c>
      <c r="G5" s="8">
        <v>243.77</v>
      </c>
      <c r="H5" s="7">
        <f>G5*E5</f>
        <v>487.54</v>
      </c>
    </row>
    <row r="6" spans="1:10" ht="114.75">
      <c r="A6" s="9" t="s">
        <v>11</v>
      </c>
      <c r="B6" s="10" t="s">
        <v>45</v>
      </c>
      <c r="C6" s="7">
        <v>61.53</v>
      </c>
      <c r="D6" s="7">
        <v>38.229999999999997</v>
      </c>
      <c r="E6" s="7">
        <v>29.07</v>
      </c>
      <c r="F6" s="11" t="s">
        <v>13</v>
      </c>
      <c r="G6" s="11">
        <v>112.53</v>
      </c>
      <c r="H6" s="7">
        <f t="shared" ref="H6:H15" si="0">G6*E6</f>
        <v>3271.2471</v>
      </c>
    </row>
    <row r="7" spans="1:10" ht="89.25">
      <c r="A7" s="9" t="s">
        <v>63</v>
      </c>
      <c r="B7" s="36" t="s">
        <v>15</v>
      </c>
      <c r="C7" s="7">
        <v>30.76</v>
      </c>
      <c r="D7" s="7">
        <v>19.12</v>
      </c>
      <c r="E7" s="7">
        <v>10.84</v>
      </c>
      <c r="F7" s="11" t="s">
        <v>13</v>
      </c>
      <c r="G7" s="11">
        <v>228.47</v>
      </c>
      <c r="H7" s="7">
        <f t="shared" si="0"/>
        <v>2476.6147999999998</v>
      </c>
    </row>
    <row r="8" spans="1:10" ht="63.75">
      <c r="A8" s="9" t="s">
        <v>64</v>
      </c>
      <c r="B8" s="10" t="s">
        <v>18</v>
      </c>
      <c r="C8" s="7">
        <v>51.68</v>
      </c>
      <c r="D8" s="7">
        <v>32.119999999999997</v>
      </c>
      <c r="E8" s="7">
        <v>18.2</v>
      </c>
      <c r="F8" s="11" t="s">
        <v>13</v>
      </c>
      <c r="G8" s="11">
        <v>1191.77</v>
      </c>
      <c r="H8" s="7">
        <f t="shared" si="0"/>
        <v>21690.214</v>
      </c>
    </row>
    <row r="9" spans="1:10" ht="102">
      <c r="A9" s="9" t="s">
        <v>79</v>
      </c>
      <c r="B9" s="10" t="s">
        <v>49</v>
      </c>
      <c r="C9" s="7">
        <v>55.93</v>
      </c>
      <c r="D9" s="7">
        <v>33.979999999999997</v>
      </c>
      <c r="E9" s="7">
        <v>21.67</v>
      </c>
      <c r="F9" s="11" t="s">
        <v>13</v>
      </c>
      <c r="G9" s="11">
        <v>6543.32</v>
      </c>
      <c r="H9" s="7">
        <f t="shared" si="0"/>
        <v>141793.7444</v>
      </c>
    </row>
    <row r="10" spans="1:10" ht="18.75">
      <c r="A10" s="9">
        <v>6</v>
      </c>
      <c r="B10" s="37" t="s">
        <v>50</v>
      </c>
      <c r="C10" s="7"/>
      <c r="D10" s="7"/>
      <c r="E10" s="7"/>
      <c r="F10" s="11"/>
      <c r="G10" s="11"/>
      <c r="H10" s="7"/>
    </row>
    <row r="11" spans="1:10" ht="15.75" customHeight="1">
      <c r="A11" s="9" t="s">
        <v>51</v>
      </c>
      <c r="B11" s="10" t="s">
        <v>82</v>
      </c>
      <c r="C11" s="7">
        <v>30.76</v>
      </c>
      <c r="D11" s="7">
        <v>19.12</v>
      </c>
      <c r="E11" s="7">
        <v>10.84</v>
      </c>
      <c r="F11" s="11" t="s">
        <v>13</v>
      </c>
      <c r="G11" s="11">
        <v>404.77</v>
      </c>
      <c r="H11" s="7">
        <f t="shared" si="0"/>
        <v>4387.7067999999999</v>
      </c>
    </row>
    <row r="12" spans="1:10" ht="15.75" customHeight="1">
      <c r="A12" s="9" t="s">
        <v>53</v>
      </c>
      <c r="B12" s="10" t="s">
        <v>83</v>
      </c>
      <c r="C12" s="7">
        <v>25.17</v>
      </c>
      <c r="D12" s="7">
        <v>15.29</v>
      </c>
      <c r="E12" s="7">
        <v>9.3000000000000007</v>
      </c>
      <c r="F12" s="11" t="s">
        <v>13</v>
      </c>
      <c r="G12" s="11">
        <v>765.85</v>
      </c>
      <c r="H12" s="7">
        <f t="shared" si="0"/>
        <v>7122.4050000000007</v>
      </c>
    </row>
    <row r="13" spans="1:10" ht="15.75" customHeight="1">
      <c r="A13" s="9" t="s">
        <v>55</v>
      </c>
      <c r="B13" s="10" t="s">
        <v>313</v>
      </c>
      <c r="C13" s="7">
        <v>51.68</v>
      </c>
      <c r="D13" s="7">
        <v>32.119999999999997</v>
      </c>
      <c r="E13" s="7">
        <v>18.2</v>
      </c>
      <c r="F13" s="11" t="s">
        <v>13</v>
      </c>
      <c r="G13" s="11">
        <v>730.6</v>
      </c>
      <c r="H13" s="7">
        <f t="shared" si="0"/>
        <v>13296.92</v>
      </c>
    </row>
    <row r="14" spans="1:10" ht="15.75">
      <c r="A14" s="9" t="s">
        <v>57</v>
      </c>
      <c r="B14" s="10" t="s">
        <v>292</v>
      </c>
      <c r="C14" s="7">
        <v>50.34</v>
      </c>
      <c r="D14" s="7">
        <v>30.59</v>
      </c>
      <c r="E14" s="7">
        <v>18.600000000000001</v>
      </c>
      <c r="F14" s="11" t="s">
        <v>13</v>
      </c>
      <c r="G14" s="11">
        <v>458.72</v>
      </c>
      <c r="H14" s="7">
        <f t="shared" si="0"/>
        <v>8532.1920000000009</v>
      </c>
    </row>
    <row r="15" spans="1:10" ht="15.75">
      <c r="A15" s="9" t="s">
        <v>59</v>
      </c>
      <c r="B15" s="10" t="s">
        <v>60</v>
      </c>
      <c r="C15" s="7">
        <v>61.53</v>
      </c>
      <c r="D15" s="7">
        <v>38.229999999999997</v>
      </c>
      <c r="E15" s="7">
        <v>29.04</v>
      </c>
      <c r="F15" s="11" t="s">
        <v>13</v>
      </c>
      <c r="G15" s="11">
        <v>167.7</v>
      </c>
      <c r="H15" s="7">
        <f t="shared" si="0"/>
        <v>4870.0079999999998</v>
      </c>
    </row>
    <row r="16" spans="1:10">
      <c r="A16" s="38"/>
      <c r="B16" s="147" t="s">
        <v>41</v>
      </c>
      <c r="C16" s="147"/>
      <c r="D16" s="147"/>
      <c r="E16" s="147"/>
      <c r="F16" s="147"/>
      <c r="G16" s="147"/>
      <c r="H16" s="39">
        <f>SUM(H5:H15)</f>
        <v>207928.59210000001</v>
      </c>
    </row>
    <row r="17" spans="1:8">
      <c r="A17" s="40"/>
      <c r="B17" s="31"/>
      <c r="C17" s="31"/>
      <c r="D17" s="31"/>
      <c r="E17" s="31"/>
      <c r="F17" s="31"/>
      <c r="G17" s="31"/>
      <c r="H17" s="41"/>
    </row>
    <row r="18" spans="1:8">
      <c r="A18" s="40"/>
      <c r="B18" s="31"/>
      <c r="C18" s="31"/>
      <c r="D18" s="31"/>
      <c r="E18" s="31"/>
      <c r="F18" s="31"/>
      <c r="G18" s="31"/>
      <c r="H18" s="41"/>
    </row>
    <row r="19" spans="1:8" ht="50.25" customHeight="1">
      <c r="B19" s="139" t="s">
        <v>84</v>
      </c>
      <c r="C19" s="139"/>
      <c r="D19" s="139"/>
      <c r="E19" s="139"/>
      <c r="F19" s="139"/>
      <c r="G19" s="139"/>
      <c r="H19" s="139"/>
    </row>
  </sheetData>
  <mergeCells count="5">
    <mergeCell ref="A1:H1"/>
    <mergeCell ref="A2:H2"/>
    <mergeCell ref="A3:H3"/>
    <mergeCell ref="B16:G16"/>
    <mergeCell ref="B19:H19"/>
  </mergeCells>
  <pageMargins left="0.16" right="0.24" top="0.41"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sheetPr>
    <tabColor rgb="FFFF0000"/>
  </sheetPr>
  <dimension ref="A1:J19"/>
  <sheetViews>
    <sheetView topLeftCell="A10" workbookViewId="0">
      <selection activeCell="H16" sqref="H16"/>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375</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25.5">
      <c r="A5" s="5">
        <v>1</v>
      </c>
      <c r="B5" s="6" t="s">
        <v>9</v>
      </c>
      <c r="C5" s="7">
        <v>4</v>
      </c>
      <c r="D5" s="7">
        <v>3</v>
      </c>
      <c r="E5" s="7">
        <v>4</v>
      </c>
      <c r="F5" s="8" t="s">
        <v>10</v>
      </c>
      <c r="G5" s="8">
        <v>243.77</v>
      </c>
      <c r="H5" s="7">
        <f>G5*E5</f>
        <v>975.08</v>
      </c>
    </row>
    <row r="6" spans="1:10" ht="114.75">
      <c r="A6" s="9" t="s">
        <v>11</v>
      </c>
      <c r="B6" s="10" t="s">
        <v>45</v>
      </c>
      <c r="C6" s="7">
        <v>61.53</v>
      </c>
      <c r="D6" s="7">
        <v>38.229999999999997</v>
      </c>
      <c r="E6" s="7">
        <v>68.31</v>
      </c>
      <c r="F6" s="11" t="s">
        <v>13</v>
      </c>
      <c r="G6" s="11">
        <v>112.53</v>
      </c>
      <c r="H6" s="7">
        <f t="shared" ref="H6:H15" si="0">G6*E6</f>
        <v>7686.9243000000006</v>
      </c>
    </row>
    <row r="7" spans="1:10" ht="89.25">
      <c r="A7" s="9" t="s">
        <v>63</v>
      </c>
      <c r="B7" s="36" t="s">
        <v>15</v>
      </c>
      <c r="C7" s="7">
        <v>30.76</v>
      </c>
      <c r="D7" s="7">
        <v>19.12</v>
      </c>
      <c r="E7" s="7">
        <v>25.49</v>
      </c>
      <c r="F7" s="11" t="s">
        <v>13</v>
      </c>
      <c r="G7" s="11">
        <v>228.47</v>
      </c>
      <c r="H7" s="7">
        <f t="shared" si="0"/>
        <v>5823.7002999999995</v>
      </c>
    </row>
    <row r="8" spans="1:10" ht="63.75">
      <c r="A8" s="9" t="s">
        <v>64</v>
      </c>
      <c r="B8" s="10" t="s">
        <v>18</v>
      </c>
      <c r="C8" s="7">
        <v>51.68</v>
      </c>
      <c r="D8" s="7">
        <v>32.119999999999997</v>
      </c>
      <c r="E8" s="7">
        <v>42.83</v>
      </c>
      <c r="F8" s="11" t="s">
        <v>13</v>
      </c>
      <c r="G8" s="11">
        <v>1191.77</v>
      </c>
      <c r="H8" s="7">
        <f t="shared" si="0"/>
        <v>51043.509099999996</v>
      </c>
    </row>
    <row r="9" spans="1:10" ht="102">
      <c r="A9" s="9" t="s">
        <v>79</v>
      </c>
      <c r="B9" s="10" t="s">
        <v>49</v>
      </c>
      <c r="C9" s="7">
        <v>55.93</v>
      </c>
      <c r="D9" s="7">
        <v>33.979999999999997</v>
      </c>
      <c r="E9" s="7">
        <v>50.98</v>
      </c>
      <c r="F9" s="11" t="s">
        <v>13</v>
      </c>
      <c r="G9" s="11">
        <v>6543.32</v>
      </c>
      <c r="H9" s="7">
        <f t="shared" si="0"/>
        <v>333578.45359999995</v>
      </c>
    </row>
    <row r="10" spans="1:10" ht="18.75">
      <c r="A10" s="9">
        <v>6</v>
      </c>
      <c r="B10" s="37" t="s">
        <v>50</v>
      </c>
      <c r="C10" s="7"/>
      <c r="D10" s="7"/>
      <c r="E10" s="7"/>
      <c r="F10" s="11"/>
      <c r="G10" s="11"/>
      <c r="H10" s="7"/>
    </row>
    <row r="11" spans="1:10" ht="15.75" customHeight="1">
      <c r="A11" s="9" t="s">
        <v>51</v>
      </c>
      <c r="B11" s="10" t="s">
        <v>82</v>
      </c>
      <c r="C11" s="7">
        <v>30.76</v>
      </c>
      <c r="D11" s="7">
        <v>19.12</v>
      </c>
      <c r="E11" s="7">
        <v>25.49</v>
      </c>
      <c r="F11" s="11" t="s">
        <v>13</v>
      </c>
      <c r="G11" s="11">
        <v>404.77</v>
      </c>
      <c r="H11" s="7">
        <f t="shared" si="0"/>
        <v>10317.587299999999</v>
      </c>
    </row>
    <row r="12" spans="1:10" ht="15.75" customHeight="1">
      <c r="A12" s="9" t="s">
        <v>53</v>
      </c>
      <c r="B12" s="10" t="s">
        <v>83</v>
      </c>
      <c r="C12" s="7">
        <v>25.17</v>
      </c>
      <c r="D12" s="7">
        <v>15.29</v>
      </c>
      <c r="E12" s="7">
        <v>21.89</v>
      </c>
      <c r="F12" s="11" t="s">
        <v>13</v>
      </c>
      <c r="G12" s="11">
        <v>765.85</v>
      </c>
      <c r="H12" s="7">
        <f t="shared" si="0"/>
        <v>16764.4565</v>
      </c>
    </row>
    <row r="13" spans="1:10" ht="15.75" customHeight="1">
      <c r="A13" s="9" t="s">
        <v>55</v>
      </c>
      <c r="B13" s="10" t="s">
        <v>313</v>
      </c>
      <c r="C13" s="7">
        <v>51.68</v>
      </c>
      <c r="D13" s="7">
        <v>32.119999999999997</v>
      </c>
      <c r="E13" s="7">
        <v>42.83</v>
      </c>
      <c r="F13" s="11" t="s">
        <v>13</v>
      </c>
      <c r="G13" s="11">
        <v>730.6</v>
      </c>
      <c r="H13" s="7">
        <f t="shared" si="0"/>
        <v>31291.597999999998</v>
      </c>
    </row>
    <row r="14" spans="1:10" ht="15.75">
      <c r="A14" s="9" t="s">
        <v>57</v>
      </c>
      <c r="B14" s="10" t="s">
        <v>292</v>
      </c>
      <c r="C14" s="7">
        <v>50.34</v>
      </c>
      <c r="D14" s="7">
        <v>30.59</v>
      </c>
      <c r="E14" s="7">
        <v>43.78</v>
      </c>
      <c r="F14" s="11" t="s">
        <v>13</v>
      </c>
      <c r="G14" s="11">
        <v>458.72</v>
      </c>
      <c r="H14" s="7">
        <f t="shared" si="0"/>
        <v>20082.761600000002</v>
      </c>
    </row>
    <row r="15" spans="1:10" ht="15.75">
      <c r="A15" s="9" t="s">
        <v>59</v>
      </c>
      <c r="B15" s="10" t="s">
        <v>60</v>
      </c>
      <c r="C15" s="7">
        <v>61.53</v>
      </c>
      <c r="D15" s="7">
        <v>38.229999999999997</v>
      </c>
      <c r="E15" s="7">
        <v>68.31</v>
      </c>
      <c r="F15" s="11" t="s">
        <v>13</v>
      </c>
      <c r="G15" s="11">
        <v>167.7</v>
      </c>
      <c r="H15" s="7">
        <f t="shared" si="0"/>
        <v>11455.587</v>
      </c>
    </row>
    <row r="16" spans="1:10">
      <c r="A16" s="38"/>
      <c r="B16" s="147" t="s">
        <v>41</v>
      </c>
      <c r="C16" s="147"/>
      <c r="D16" s="147"/>
      <c r="E16" s="147"/>
      <c r="F16" s="147"/>
      <c r="G16" s="147"/>
      <c r="H16" s="39">
        <f>SUM(H5:H15)</f>
        <v>489019.65769999998</v>
      </c>
    </row>
    <row r="17" spans="1:8">
      <c r="A17" s="40"/>
      <c r="B17" s="31"/>
      <c r="C17" s="31"/>
      <c r="D17" s="31"/>
      <c r="E17" s="31"/>
      <c r="F17" s="31"/>
      <c r="G17" s="31"/>
      <c r="H17" s="41"/>
    </row>
    <row r="18" spans="1:8">
      <c r="A18" s="40"/>
      <c r="B18" s="31"/>
      <c r="C18" s="31"/>
      <c r="D18" s="31"/>
      <c r="E18" s="31"/>
      <c r="F18" s="31"/>
      <c r="G18" s="31"/>
      <c r="H18" s="41"/>
    </row>
    <row r="19" spans="1:8" ht="50.25" customHeight="1">
      <c r="B19" s="139" t="s">
        <v>84</v>
      </c>
      <c r="C19" s="139"/>
      <c r="D19" s="139"/>
      <c r="E19" s="139"/>
      <c r="F19" s="139"/>
      <c r="G19" s="139"/>
      <c r="H19" s="139"/>
    </row>
  </sheetData>
  <mergeCells count="5">
    <mergeCell ref="A1:H1"/>
    <mergeCell ref="A2:H2"/>
    <mergeCell ref="A3:H3"/>
    <mergeCell ref="B16:G16"/>
    <mergeCell ref="B19:H19"/>
  </mergeCells>
  <pageMargins left="0.24" right="0.2"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sheetPr>
    <tabColor rgb="FFFF0000"/>
  </sheetPr>
  <dimension ref="A1:M24"/>
  <sheetViews>
    <sheetView topLeftCell="A13" workbookViewId="0">
      <selection activeCell="B7" sqref="B7"/>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154" t="s">
        <v>0</v>
      </c>
      <c r="B1" s="134"/>
      <c r="C1" s="134"/>
      <c r="D1" s="134"/>
      <c r="E1" s="134"/>
      <c r="F1" s="134"/>
      <c r="G1" s="134"/>
      <c r="H1" s="134"/>
      <c r="I1" s="134"/>
      <c r="J1" s="134"/>
      <c r="K1" s="134"/>
      <c r="L1" s="1"/>
      <c r="M1" s="1"/>
    </row>
    <row r="2" spans="1:13" ht="18.75">
      <c r="A2" s="155" t="s">
        <v>1</v>
      </c>
      <c r="B2" s="156"/>
      <c r="C2" s="156"/>
      <c r="D2" s="156"/>
      <c r="E2" s="156"/>
      <c r="F2" s="156"/>
      <c r="G2" s="156"/>
      <c r="H2" s="156"/>
      <c r="I2" s="156"/>
      <c r="J2" s="156"/>
      <c r="K2" s="156"/>
      <c r="L2" s="1"/>
      <c r="M2" s="1"/>
    </row>
    <row r="3" spans="1:13" ht="36.75" customHeight="1">
      <c r="A3" s="135" t="s">
        <v>289</v>
      </c>
      <c r="B3" s="135"/>
      <c r="C3" s="135"/>
      <c r="D3" s="135"/>
      <c r="E3" s="135"/>
      <c r="F3" s="135"/>
      <c r="G3" s="135"/>
      <c r="H3" s="135"/>
      <c r="I3" s="135"/>
      <c r="J3" s="135"/>
      <c r="K3" s="135"/>
      <c r="L3" s="2"/>
      <c r="M3" s="2"/>
    </row>
    <row r="4" spans="1:13">
      <c r="A4" s="35" t="s">
        <v>3</v>
      </c>
      <c r="B4" s="35" t="s">
        <v>4</v>
      </c>
      <c r="C4" s="35">
        <v>1</v>
      </c>
      <c r="D4" s="35">
        <v>2</v>
      </c>
      <c r="E4" s="35">
        <v>3</v>
      </c>
      <c r="F4" s="35">
        <v>1</v>
      </c>
      <c r="G4" s="35">
        <v>2</v>
      </c>
      <c r="H4" s="35" t="s">
        <v>5</v>
      </c>
      <c r="I4" s="35" t="s">
        <v>6</v>
      </c>
      <c r="J4" s="35" t="s">
        <v>7</v>
      </c>
      <c r="K4" s="35" t="s">
        <v>8</v>
      </c>
    </row>
    <row r="5" spans="1:13" ht="25.5">
      <c r="A5" s="5">
        <v>1</v>
      </c>
      <c r="B5" s="6" t="s">
        <v>9</v>
      </c>
      <c r="C5" s="8">
        <v>2</v>
      </c>
      <c r="D5" s="8">
        <v>2</v>
      </c>
      <c r="E5" s="8">
        <v>1</v>
      </c>
      <c r="F5" s="8">
        <v>4</v>
      </c>
      <c r="G5" s="8">
        <v>5</v>
      </c>
      <c r="H5" s="7">
        <v>4</v>
      </c>
      <c r="I5" s="8" t="s">
        <v>10</v>
      </c>
      <c r="J5" s="8">
        <v>243.77</v>
      </c>
      <c r="K5" s="7">
        <f>J5*H5</f>
        <v>975.08</v>
      </c>
    </row>
    <row r="6" spans="1:13" ht="38.25">
      <c r="A6" s="5" t="s">
        <v>290</v>
      </c>
      <c r="B6" s="6" t="s">
        <v>281</v>
      </c>
      <c r="C6" s="8"/>
      <c r="D6" s="8"/>
      <c r="E6" s="8"/>
      <c r="F6" s="8"/>
      <c r="G6" s="8"/>
      <c r="H6" s="7">
        <v>1.06</v>
      </c>
      <c r="I6" s="11" t="s">
        <v>13</v>
      </c>
      <c r="J6" s="8">
        <v>642.78</v>
      </c>
      <c r="K6" s="7">
        <f>J6*H6</f>
        <v>681.34680000000003</v>
      </c>
    </row>
    <row r="7" spans="1:13" ht="114.75">
      <c r="A7" s="9" t="s">
        <v>11</v>
      </c>
      <c r="B7" s="10" t="s">
        <v>45</v>
      </c>
      <c r="C7" s="11">
        <v>2.21</v>
      </c>
      <c r="D7" s="11">
        <v>3.11</v>
      </c>
      <c r="E7" s="11">
        <v>2.04</v>
      </c>
      <c r="F7" s="11">
        <v>37.39</v>
      </c>
      <c r="G7" s="11">
        <v>61.06</v>
      </c>
      <c r="H7" s="7">
        <v>63.374400000000001</v>
      </c>
      <c r="I7" s="11" t="s">
        <v>13</v>
      </c>
      <c r="J7" s="11">
        <v>112.53</v>
      </c>
      <c r="K7" s="7">
        <f t="shared" ref="K7:K20" si="0">J7*H7</f>
        <v>7131.5212320000001</v>
      </c>
    </row>
    <row r="8" spans="1:13" ht="89.25">
      <c r="A8" s="9" t="s">
        <v>63</v>
      </c>
      <c r="B8" s="36" t="s">
        <v>15</v>
      </c>
      <c r="C8" s="11">
        <v>0.43</v>
      </c>
      <c r="D8" s="11">
        <v>0.5</v>
      </c>
      <c r="E8" s="11">
        <v>0.19</v>
      </c>
      <c r="F8" s="11">
        <v>18.7</v>
      </c>
      <c r="G8" s="11">
        <v>4.96</v>
      </c>
      <c r="H8" s="7">
        <v>6.2</v>
      </c>
      <c r="I8" s="11" t="s">
        <v>13</v>
      </c>
      <c r="J8" s="11">
        <v>228.47</v>
      </c>
      <c r="K8" s="7">
        <f t="shared" si="0"/>
        <v>1416.5140000000001</v>
      </c>
    </row>
    <row r="9" spans="1:13" ht="63.75">
      <c r="A9" s="9" t="s">
        <v>64</v>
      </c>
      <c r="B9" s="10" t="s">
        <v>18</v>
      </c>
      <c r="C9" s="11"/>
      <c r="D9" s="11"/>
      <c r="E9" s="11"/>
      <c r="F9" s="11">
        <v>31.41</v>
      </c>
      <c r="G9" s="11">
        <v>8.33</v>
      </c>
      <c r="H9" s="7">
        <v>10.33</v>
      </c>
      <c r="I9" s="11" t="s">
        <v>65</v>
      </c>
      <c r="J9" s="11">
        <v>1191.77</v>
      </c>
      <c r="K9" s="7">
        <f t="shared" si="0"/>
        <v>12310.9841</v>
      </c>
    </row>
    <row r="10" spans="1:13" ht="102">
      <c r="A10" s="9" t="s">
        <v>66</v>
      </c>
      <c r="B10" s="10" t="s">
        <v>291</v>
      </c>
      <c r="C10" s="11">
        <f>0.85+0.17</f>
        <v>1.02</v>
      </c>
      <c r="D10" s="11">
        <f>0.99+0.2</f>
        <v>1.19</v>
      </c>
      <c r="E10" s="11">
        <v>0.47</v>
      </c>
      <c r="F10" s="11"/>
      <c r="G10" s="11">
        <v>6.6</v>
      </c>
      <c r="H10" s="7">
        <v>8.6999999999999993</v>
      </c>
      <c r="I10" s="11" t="s">
        <v>13</v>
      </c>
      <c r="J10" s="11">
        <v>5913.66</v>
      </c>
      <c r="K10" s="7">
        <f t="shared" si="0"/>
        <v>51448.841999999997</v>
      </c>
    </row>
    <row r="11" spans="1:13" ht="89.25">
      <c r="A11" s="9" t="s">
        <v>68</v>
      </c>
      <c r="B11" s="10" t="s">
        <v>69</v>
      </c>
      <c r="C11" s="11"/>
      <c r="D11" s="11"/>
      <c r="E11" s="11"/>
      <c r="F11" s="7"/>
      <c r="G11" s="11">
        <v>16.989999999999998</v>
      </c>
      <c r="H11" s="42">
        <v>22.52</v>
      </c>
      <c r="I11" s="11" t="s">
        <v>13</v>
      </c>
      <c r="J11" s="11">
        <v>2788.17</v>
      </c>
      <c r="K11" s="7">
        <f t="shared" si="0"/>
        <v>62789.588400000001</v>
      </c>
    </row>
    <row r="12" spans="1:13" ht="63.75">
      <c r="A12" s="15" t="s">
        <v>70</v>
      </c>
      <c r="B12" s="10" t="s">
        <v>24</v>
      </c>
      <c r="C12" s="11"/>
      <c r="D12" s="11"/>
      <c r="E12" s="11"/>
      <c r="F12" s="7"/>
      <c r="G12" s="11">
        <v>145.5</v>
      </c>
      <c r="H12" s="7">
        <v>182.5</v>
      </c>
      <c r="I12" s="11" t="s">
        <v>65</v>
      </c>
      <c r="J12" s="11">
        <v>259.29000000000002</v>
      </c>
      <c r="K12" s="7">
        <f t="shared" si="0"/>
        <v>47320.425000000003</v>
      </c>
    </row>
    <row r="13" spans="1:13" ht="89.25">
      <c r="A13" s="15" t="s">
        <v>71</v>
      </c>
      <c r="B13" s="10" t="s">
        <v>29</v>
      </c>
      <c r="C13" s="11"/>
      <c r="D13" s="11"/>
      <c r="E13" s="11"/>
      <c r="F13" s="7"/>
      <c r="G13" s="11">
        <v>11.33</v>
      </c>
      <c r="H13" s="42">
        <v>12.5</v>
      </c>
      <c r="I13" s="11" t="s">
        <v>13</v>
      </c>
      <c r="J13" s="11">
        <v>6219.21</v>
      </c>
      <c r="K13" s="7">
        <f t="shared" si="0"/>
        <v>77740.125</v>
      </c>
    </row>
    <row r="14" spans="1:13" ht="89.25">
      <c r="A14" s="15" t="s">
        <v>72</v>
      </c>
      <c r="B14" s="10" t="s">
        <v>26</v>
      </c>
      <c r="C14" s="11"/>
      <c r="D14" s="11"/>
      <c r="E14" s="11"/>
      <c r="F14" s="7"/>
      <c r="G14" s="11">
        <v>1.4</v>
      </c>
      <c r="H14" s="7">
        <v>1.32</v>
      </c>
      <c r="I14" s="43" t="s">
        <v>27</v>
      </c>
      <c r="J14" s="11">
        <v>53433.91</v>
      </c>
      <c r="K14" s="7">
        <f t="shared" si="0"/>
        <v>70532.761200000008</v>
      </c>
    </row>
    <row r="15" spans="1:13" ht="18.75">
      <c r="A15" s="9">
        <v>10</v>
      </c>
      <c r="B15" s="37" t="s">
        <v>50</v>
      </c>
      <c r="C15" s="44"/>
      <c r="D15" s="44"/>
      <c r="E15" s="44"/>
      <c r="F15" s="44"/>
      <c r="G15" s="44"/>
      <c r="H15" s="7"/>
      <c r="I15" s="11"/>
      <c r="J15" s="11"/>
      <c r="K15" s="7"/>
    </row>
    <row r="16" spans="1:13" ht="15.75" customHeight="1">
      <c r="A16" s="9" t="s">
        <v>51</v>
      </c>
      <c r="B16" s="10" t="s">
        <v>82</v>
      </c>
      <c r="C16" s="11">
        <v>0.43</v>
      </c>
      <c r="D16" s="11">
        <v>0.5</v>
      </c>
      <c r="E16" s="11">
        <v>0.19</v>
      </c>
      <c r="F16" s="11">
        <v>18.7</v>
      </c>
      <c r="G16" s="11">
        <v>4.96</v>
      </c>
      <c r="H16" s="7">
        <v>6.02</v>
      </c>
      <c r="I16" s="11" t="s">
        <v>13</v>
      </c>
      <c r="J16" s="11">
        <v>404.77</v>
      </c>
      <c r="K16" s="7">
        <f t="shared" si="0"/>
        <v>2436.7153999999996</v>
      </c>
    </row>
    <row r="17" spans="1:11" ht="15.75" customHeight="1">
      <c r="A17" s="9" t="s">
        <v>53</v>
      </c>
      <c r="B17" s="10" t="s">
        <v>83</v>
      </c>
      <c r="C17" s="11">
        <v>2.73</v>
      </c>
      <c r="D17" s="11">
        <v>3.96</v>
      </c>
      <c r="E17" s="11">
        <v>1.19</v>
      </c>
      <c r="F17" s="11">
        <v>16.05</v>
      </c>
      <c r="G17" s="11">
        <v>16.84</v>
      </c>
      <c r="H17" s="7">
        <v>15.68</v>
      </c>
      <c r="I17" s="11" t="s">
        <v>13</v>
      </c>
      <c r="J17" s="11">
        <v>765.85</v>
      </c>
      <c r="K17" s="7">
        <f t="shared" si="0"/>
        <v>12008.528</v>
      </c>
    </row>
    <row r="18" spans="1:11" ht="15.75">
      <c r="A18" s="9" t="s">
        <v>55</v>
      </c>
      <c r="B18" s="10" t="s">
        <v>292</v>
      </c>
      <c r="C18" s="11">
        <v>3.37</v>
      </c>
      <c r="D18" s="11">
        <v>3.93</v>
      </c>
      <c r="E18" s="11">
        <v>1.63</v>
      </c>
      <c r="F18" s="11">
        <v>32.1</v>
      </c>
      <c r="G18" s="11">
        <v>15.76</v>
      </c>
      <c r="H18" s="7">
        <v>7.84</v>
      </c>
      <c r="I18" s="11" t="s">
        <v>13</v>
      </c>
      <c r="J18" s="11">
        <v>458.72</v>
      </c>
      <c r="K18" s="7">
        <f t="shared" si="0"/>
        <v>3596.3648000000003</v>
      </c>
    </row>
    <row r="19" spans="1:11" ht="15.75">
      <c r="A19" s="9" t="s">
        <v>57</v>
      </c>
      <c r="B19" s="45" t="s">
        <v>293</v>
      </c>
      <c r="F19" s="43">
        <v>31.41</v>
      </c>
      <c r="G19" s="43">
        <v>25.3</v>
      </c>
      <c r="H19" s="7">
        <v>32.799999999999997</v>
      </c>
      <c r="I19" s="11" t="s">
        <v>13</v>
      </c>
      <c r="J19" s="43">
        <v>730.6</v>
      </c>
      <c r="K19" s="7">
        <f t="shared" si="0"/>
        <v>23963.68</v>
      </c>
    </row>
    <row r="20" spans="1:11" ht="15.75">
      <c r="A20" s="9" t="s">
        <v>59</v>
      </c>
      <c r="B20" s="10" t="s">
        <v>60</v>
      </c>
      <c r="C20" s="11">
        <v>8.57</v>
      </c>
      <c r="D20" s="11">
        <v>3.11</v>
      </c>
      <c r="E20" s="11">
        <v>2.04</v>
      </c>
      <c r="F20" s="11">
        <v>37.39</v>
      </c>
      <c r="G20" s="11">
        <v>61.06</v>
      </c>
      <c r="H20" s="7">
        <v>63.37</v>
      </c>
      <c r="I20" s="11" t="s">
        <v>13</v>
      </c>
      <c r="J20" s="11">
        <v>167.7</v>
      </c>
      <c r="K20" s="7">
        <f t="shared" si="0"/>
        <v>10627.148999999999</v>
      </c>
    </row>
    <row r="21" spans="1:11">
      <c r="A21" s="38"/>
      <c r="B21" s="147" t="s">
        <v>41</v>
      </c>
      <c r="C21" s="147"/>
      <c r="D21" s="147"/>
      <c r="E21" s="147"/>
      <c r="F21" s="147"/>
      <c r="G21" s="147"/>
      <c r="H21" s="147"/>
      <c r="I21" s="147"/>
      <c r="J21" s="147"/>
      <c r="K21" s="39">
        <f>SUM(K5:K20)</f>
        <v>384979.62493199995</v>
      </c>
    </row>
    <row r="24" spans="1:11" ht="50.25" customHeight="1">
      <c r="B24" s="139" t="s">
        <v>61</v>
      </c>
      <c r="C24" s="139"/>
      <c r="D24" s="139"/>
      <c r="E24" s="139"/>
      <c r="F24" s="139"/>
      <c r="G24" s="139"/>
      <c r="H24" s="139"/>
      <c r="I24" s="139"/>
      <c r="J24" s="139"/>
      <c r="K24" s="139"/>
    </row>
  </sheetData>
  <mergeCells count="5">
    <mergeCell ref="A1:K1"/>
    <mergeCell ref="A2:K2"/>
    <mergeCell ref="A3:K3"/>
    <mergeCell ref="B21:J21"/>
    <mergeCell ref="B24:K24"/>
  </mergeCells>
  <pageMargins left="0.28000000000000003" right="0.26" top="0.4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sheetPr>
    <tabColor rgb="FFFF0000"/>
  </sheetPr>
  <dimension ref="A1:H22"/>
  <sheetViews>
    <sheetView topLeftCell="A13" workbookViewId="0">
      <selection activeCell="F19" sqref="F19"/>
    </sheetView>
  </sheetViews>
  <sheetFormatPr defaultRowHeight="15"/>
  <cols>
    <col min="1" max="1" width="6.7109375" customWidth="1"/>
    <col min="2" max="2" width="42" customWidth="1"/>
    <col min="3" max="3" width="10.28515625" customWidth="1"/>
    <col min="4" max="4" width="9.42578125" customWidth="1"/>
    <col min="5" max="5" width="11.5703125" customWidth="1"/>
    <col min="6" max="6" width="12.140625" customWidth="1"/>
  </cols>
  <sheetData>
    <row r="1" spans="1:8" ht="18.75">
      <c r="A1" s="134" t="s">
        <v>0</v>
      </c>
      <c r="B1" s="134"/>
      <c r="C1" s="134"/>
      <c r="D1" s="134"/>
      <c r="E1" s="134"/>
      <c r="F1" s="134"/>
      <c r="G1" s="1"/>
      <c r="H1" s="1"/>
    </row>
    <row r="2" spans="1:8" ht="18.75">
      <c r="A2" s="134" t="s">
        <v>1</v>
      </c>
      <c r="B2" s="134"/>
      <c r="C2" s="134"/>
      <c r="D2" s="134"/>
      <c r="E2" s="134"/>
      <c r="F2" s="134"/>
      <c r="G2" s="1"/>
      <c r="H2" s="1"/>
    </row>
    <row r="3" spans="1:8" ht="36.75" customHeight="1">
      <c r="A3" s="135" t="s">
        <v>140</v>
      </c>
      <c r="B3" s="135"/>
      <c r="C3" s="135"/>
      <c r="D3" s="135"/>
      <c r="E3" s="135"/>
      <c r="F3" s="135"/>
      <c r="G3" s="2"/>
      <c r="H3" s="2"/>
    </row>
    <row r="4" spans="1:8">
      <c r="A4" s="35" t="s">
        <v>3</v>
      </c>
      <c r="B4" s="35" t="s">
        <v>4</v>
      </c>
      <c r="C4" s="35" t="s">
        <v>5</v>
      </c>
      <c r="D4" s="35" t="s">
        <v>6</v>
      </c>
      <c r="E4" s="35" t="s">
        <v>7</v>
      </c>
      <c r="F4" s="35" t="s">
        <v>8</v>
      </c>
    </row>
    <row r="5" spans="1:8" ht="25.5">
      <c r="A5" s="5">
        <v>1</v>
      </c>
      <c r="B5" s="6" t="s">
        <v>9</v>
      </c>
      <c r="C5" s="7">
        <v>5</v>
      </c>
      <c r="D5" s="8" t="s">
        <v>10</v>
      </c>
      <c r="E5" s="8">
        <v>243.77</v>
      </c>
      <c r="F5" s="7">
        <f>C5*E5</f>
        <v>1218.8500000000001</v>
      </c>
    </row>
    <row r="6" spans="1:8" ht="114.75">
      <c r="A6" s="9" t="s">
        <v>11</v>
      </c>
      <c r="B6" s="10" t="s">
        <v>45</v>
      </c>
      <c r="C6" s="7">
        <v>193.52</v>
      </c>
      <c r="D6" s="11" t="s">
        <v>13</v>
      </c>
      <c r="E6" s="11">
        <v>112.43</v>
      </c>
      <c r="F6" s="7">
        <f>C6*E6</f>
        <v>21757.453600000001</v>
      </c>
    </row>
    <row r="7" spans="1:8" ht="73.5" customHeight="1">
      <c r="A7" s="140" t="s">
        <v>14</v>
      </c>
      <c r="B7" s="141" t="s">
        <v>15</v>
      </c>
      <c r="C7" s="142">
        <v>46.02</v>
      </c>
      <c r="D7" s="142" t="s">
        <v>16</v>
      </c>
      <c r="E7" s="142">
        <v>228.47</v>
      </c>
      <c r="F7" s="143">
        <f>C7*E7</f>
        <v>10514.189400000001</v>
      </c>
    </row>
    <row r="8" spans="1:8">
      <c r="A8" s="140"/>
      <c r="B8" s="141"/>
      <c r="C8" s="142"/>
      <c r="D8" s="142"/>
      <c r="E8" s="142"/>
      <c r="F8" s="143"/>
    </row>
    <row r="9" spans="1:8" ht="53.25" customHeight="1">
      <c r="A9" s="140" t="s">
        <v>17</v>
      </c>
      <c r="B9" s="144" t="s">
        <v>18</v>
      </c>
      <c r="C9" s="142">
        <v>76.7</v>
      </c>
      <c r="D9" s="142" t="s">
        <v>16</v>
      </c>
      <c r="E9" s="142">
        <v>1191.77</v>
      </c>
      <c r="F9" s="143">
        <f>C9*E9</f>
        <v>91408.759000000005</v>
      </c>
    </row>
    <row r="10" spans="1:8">
      <c r="A10" s="140"/>
      <c r="B10" s="144"/>
      <c r="C10" s="142"/>
      <c r="D10" s="142"/>
      <c r="E10" s="142"/>
      <c r="F10" s="143"/>
    </row>
    <row r="11" spans="1:8" ht="86.25" customHeight="1">
      <c r="A11" s="15" t="s">
        <v>79</v>
      </c>
      <c r="B11" s="146" t="s">
        <v>67</v>
      </c>
      <c r="C11" s="187">
        <v>70.8</v>
      </c>
      <c r="D11" s="142" t="s">
        <v>16</v>
      </c>
      <c r="E11" s="142">
        <v>6543.32</v>
      </c>
      <c r="F11" s="143">
        <f>C11*E11</f>
        <v>463267.05599999998</v>
      </c>
    </row>
    <row r="12" spans="1:8">
      <c r="A12" s="76"/>
      <c r="B12" s="146"/>
      <c r="C12" s="187"/>
      <c r="D12" s="142"/>
      <c r="E12" s="142"/>
      <c r="F12" s="143"/>
    </row>
    <row r="13" spans="1:8" s="28" customFormat="1" ht="15" customHeight="1">
      <c r="A13" s="77">
        <v>6</v>
      </c>
      <c r="B13" s="27" t="s">
        <v>30</v>
      </c>
      <c r="C13" s="27"/>
      <c r="D13" s="27"/>
      <c r="E13" s="27"/>
      <c r="F13" s="78"/>
    </row>
    <row r="14" spans="1:8" s="28" customFormat="1" ht="15" customHeight="1">
      <c r="A14" s="9" t="s">
        <v>51</v>
      </c>
      <c r="B14" s="10" t="s">
        <v>74</v>
      </c>
      <c r="C14" s="7">
        <v>30.4</v>
      </c>
      <c r="D14" s="11" t="s">
        <v>13</v>
      </c>
      <c r="E14" s="7">
        <v>710.13</v>
      </c>
      <c r="F14" s="7">
        <f>C14*E14</f>
        <v>21587.951999999997</v>
      </c>
    </row>
    <row r="15" spans="1:8" ht="15.75">
      <c r="A15" s="9" t="s">
        <v>55</v>
      </c>
      <c r="B15" s="10" t="s">
        <v>141</v>
      </c>
      <c r="C15" s="7">
        <v>76.7</v>
      </c>
      <c r="D15" s="11" t="s">
        <v>13</v>
      </c>
      <c r="E15" s="11">
        <v>664.32</v>
      </c>
      <c r="F15" s="7">
        <f t="shared" ref="F15:F17" si="0">C15*E15</f>
        <v>50953.344000000005</v>
      </c>
    </row>
    <row r="16" spans="1:8" ht="15.75" customHeight="1">
      <c r="A16" s="9" t="s">
        <v>57</v>
      </c>
      <c r="B16" s="10" t="s">
        <v>142</v>
      </c>
      <c r="C16" s="7">
        <v>46.02</v>
      </c>
      <c r="D16" s="11" t="s">
        <v>13</v>
      </c>
      <c r="E16" s="11">
        <v>431.25</v>
      </c>
      <c r="F16" s="7">
        <f t="shared" si="0"/>
        <v>19846.125</v>
      </c>
    </row>
    <row r="17" spans="1:6" ht="15.75">
      <c r="A17" s="9" t="s">
        <v>59</v>
      </c>
      <c r="B17" s="10" t="s">
        <v>143</v>
      </c>
      <c r="C17" s="7">
        <v>60.08</v>
      </c>
      <c r="D17" s="11" t="s">
        <v>13</v>
      </c>
      <c r="E17" s="11">
        <v>391.29</v>
      </c>
      <c r="F17" s="7">
        <f t="shared" si="0"/>
        <v>23508.7032</v>
      </c>
    </row>
    <row r="18" spans="1:6" ht="15.75">
      <c r="A18" s="9" t="s">
        <v>144</v>
      </c>
      <c r="B18" s="10" t="s">
        <v>40</v>
      </c>
      <c r="C18" s="7">
        <v>193.52</v>
      </c>
      <c r="D18" s="11" t="s">
        <v>13</v>
      </c>
      <c r="E18" s="11">
        <v>167.7</v>
      </c>
      <c r="F18" s="7">
        <f>C18*E18</f>
        <v>32453.304</v>
      </c>
    </row>
    <row r="19" spans="1:6">
      <c r="A19" s="38"/>
      <c r="B19" s="147" t="s">
        <v>41</v>
      </c>
      <c r="C19" s="147"/>
      <c r="D19" s="147"/>
      <c r="E19" s="147"/>
      <c r="F19" s="39">
        <f>SUM(F5:F18)</f>
        <v>736515.73620000004</v>
      </c>
    </row>
    <row r="22" spans="1:6" ht="50.25" customHeight="1">
      <c r="B22" s="139" t="s">
        <v>42</v>
      </c>
      <c r="C22" s="139"/>
      <c r="D22" s="139"/>
      <c r="E22" s="139"/>
      <c r="F22" s="139"/>
    </row>
  </sheetData>
  <mergeCells count="22">
    <mergeCell ref="B22:F22"/>
    <mergeCell ref="B11:B12"/>
    <mergeCell ref="C11:C12"/>
    <mergeCell ref="D11:D12"/>
    <mergeCell ref="E11:E12"/>
    <mergeCell ref="F11:F12"/>
    <mergeCell ref="B19:E19"/>
    <mergeCell ref="F9:F10"/>
    <mergeCell ref="A1:F1"/>
    <mergeCell ref="A2:F2"/>
    <mergeCell ref="A3:F3"/>
    <mergeCell ref="A7:A8"/>
    <mergeCell ref="B7:B8"/>
    <mergeCell ref="C7:C8"/>
    <mergeCell ref="D7:D8"/>
    <mergeCell ref="E7:E8"/>
    <mergeCell ref="F7:F8"/>
    <mergeCell ref="A9:A10"/>
    <mergeCell ref="B9:B10"/>
    <mergeCell ref="C9:C10"/>
    <mergeCell ref="D9:D10"/>
    <mergeCell ref="E9:E10"/>
  </mergeCells>
  <pageMargins left="0.18" right="0.15"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sheetPr>
    <tabColor rgb="FFFF0000"/>
  </sheetPr>
  <dimension ref="A1:J18"/>
  <sheetViews>
    <sheetView topLeftCell="A10" workbookViewId="0">
      <selection activeCell="H16" sqref="H16"/>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370</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114.75">
      <c r="A5" s="9" t="s">
        <v>44</v>
      </c>
      <c r="B5" s="10" t="s">
        <v>45</v>
      </c>
      <c r="C5" s="7">
        <v>61.53</v>
      </c>
      <c r="D5" s="7">
        <v>38.229999999999997</v>
      </c>
      <c r="E5" s="7">
        <v>193.52</v>
      </c>
      <c r="F5" s="11" t="s">
        <v>13</v>
      </c>
      <c r="G5" s="11">
        <v>112.53</v>
      </c>
      <c r="H5" s="7">
        <f t="shared" ref="H5:H14" si="0">G5*E5</f>
        <v>21776.8056</v>
      </c>
    </row>
    <row r="6" spans="1:10" ht="89.25">
      <c r="A6" s="9" t="s">
        <v>46</v>
      </c>
      <c r="B6" s="36" t="s">
        <v>15</v>
      </c>
      <c r="C6" s="7">
        <v>30.76</v>
      </c>
      <c r="D6" s="7">
        <v>19.12</v>
      </c>
      <c r="E6" s="7">
        <v>46.02</v>
      </c>
      <c r="F6" s="11" t="s">
        <v>13</v>
      </c>
      <c r="G6" s="11">
        <v>228.47</v>
      </c>
      <c r="H6" s="7">
        <f t="shared" si="0"/>
        <v>10514.189400000001</v>
      </c>
    </row>
    <row r="7" spans="1:10" ht="63.75">
      <c r="A7" s="9" t="s">
        <v>47</v>
      </c>
      <c r="B7" s="10" t="s">
        <v>18</v>
      </c>
      <c r="C7" s="7">
        <v>51.68</v>
      </c>
      <c r="D7" s="7">
        <v>32.119999999999997</v>
      </c>
      <c r="E7" s="7">
        <v>76.700999999999993</v>
      </c>
      <c r="F7" s="11" t="s">
        <v>13</v>
      </c>
      <c r="G7" s="11">
        <v>1191.77</v>
      </c>
      <c r="H7" s="7">
        <f t="shared" si="0"/>
        <v>91409.950769999996</v>
      </c>
    </row>
    <row r="8" spans="1:10" ht="102">
      <c r="A8" s="9" t="s">
        <v>48</v>
      </c>
      <c r="B8" s="10" t="s">
        <v>49</v>
      </c>
      <c r="C8" s="7">
        <v>55.93</v>
      </c>
      <c r="D8" s="7">
        <v>33.979999999999997</v>
      </c>
      <c r="E8" s="7">
        <v>70.801000000000002</v>
      </c>
      <c r="F8" s="11" t="s">
        <v>13</v>
      </c>
      <c r="G8" s="11">
        <v>6543.32</v>
      </c>
      <c r="H8" s="7">
        <f t="shared" si="0"/>
        <v>463273.59931999998</v>
      </c>
    </row>
    <row r="9" spans="1:10" ht="18.75">
      <c r="A9" s="9">
        <v>5</v>
      </c>
      <c r="B9" s="37" t="s">
        <v>50</v>
      </c>
      <c r="C9" s="7"/>
      <c r="D9" s="7"/>
      <c r="E9" s="7"/>
      <c r="F9" s="11"/>
      <c r="G9" s="11"/>
      <c r="H9" s="7"/>
    </row>
    <row r="10" spans="1:10" ht="15.75" customHeight="1">
      <c r="A10" s="9" t="s">
        <v>51</v>
      </c>
      <c r="B10" s="10" t="s">
        <v>52</v>
      </c>
      <c r="C10" s="7">
        <v>30.76</v>
      </c>
      <c r="D10" s="7">
        <v>19.12</v>
      </c>
      <c r="E10" s="7">
        <v>46.02</v>
      </c>
      <c r="F10" s="11" t="s">
        <v>13</v>
      </c>
      <c r="G10" s="11">
        <v>431.75</v>
      </c>
      <c r="H10" s="7">
        <f t="shared" si="0"/>
        <v>19869.135000000002</v>
      </c>
    </row>
    <row r="11" spans="1:10" ht="15.75" customHeight="1">
      <c r="A11" s="9" t="s">
        <v>53</v>
      </c>
      <c r="B11" s="10" t="s">
        <v>74</v>
      </c>
      <c r="C11" s="7">
        <v>25.17</v>
      </c>
      <c r="D11" s="7">
        <v>15.29</v>
      </c>
      <c r="E11" s="7">
        <v>30.44</v>
      </c>
      <c r="F11" s="11" t="s">
        <v>13</v>
      </c>
      <c r="G11" s="11">
        <v>710.13</v>
      </c>
      <c r="H11" s="7">
        <f t="shared" si="0"/>
        <v>21616.357200000002</v>
      </c>
    </row>
    <row r="12" spans="1:10" ht="15.75" customHeight="1">
      <c r="A12" s="9" t="s">
        <v>55</v>
      </c>
      <c r="B12" s="10" t="s">
        <v>313</v>
      </c>
      <c r="C12" s="7">
        <v>51.68</v>
      </c>
      <c r="D12" s="7">
        <v>32.119999999999997</v>
      </c>
      <c r="E12" s="7">
        <v>76.700999999999993</v>
      </c>
      <c r="F12" s="11" t="s">
        <v>13</v>
      </c>
      <c r="G12" s="11">
        <v>664.32</v>
      </c>
      <c r="H12" s="7">
        <f t="shared" si="0"/>
        <v>50954.008320000001</v>
      </c>
    </row>
    <row r="13" spans="1:10" ht="15.75">
      <c r="A13" s="9" t="s">
        <v>57</v>
      </c>
      <c r="B13" s="10" t="s">
        <v>75</v>
      </c>
      <c r="C13" s="7">
        <v>50.34</v>
      </c>
      <c r="D13" s="7">
        <v>30.59</v>
      </c>
      <c r="E13" s="7">
        <v>60.89</v>
      </c>
      <c r="F13" s="11" t="s">
        <v>13</v>
      </c>
      <c r="G13" s="11">
        <v>391.29</v>
      </c>
      <c r="H13" s="7">
        <f t="shared" si="0"/>
        <v>23825.648100000002</v>
      </c>
    </row>
    <row r="14" spans="1:10" ht="15.75">
      <c r="A14" s="9" t="s">
        <v>59</v>
      </c>
      <c r="B14" s="10" t="s">
        <v>60</v>
      </c>
      <c r="C14" s="7">
        <v>61.53</v>
      </c>
      <c r="D14" s="7">
        <v>38.229999999999997</v>
      </c>
      <c r="E14" s="7">
        <v>193.52</v>
      </c>
      <c r="F14" s="11" t="s">
        <v>13</v>
      </c>
      <c r="G14" s="11">
        <v>167.7</v>
      </c>
      <c r="H14" s="7">
        <f t="shared" si="0"/>
        <v>32453.304</v>
      </c>
    </row>
    <row r="15" spans="1:10">
      <c r="A15" s="38"/>
      <c r="B15" s="147" t="s">
        <v>41</v>
      </c>
      <c r="C15" s="147"/>
      <c r="D15" s="147"/>
      <c r="E15" s="147"/>
      <c r="F15" s="147"/>
      <c r="G15" s="147"/>
      <c r="H15" s="39">
        <f>SUM(H5:H14)</f>
        <v>735692.99770999991</v>
      </c>
    </row>
    <row r="16" spans="1:10">
      <c r="A16" s="40"/>
      <c r="B16" s="31"/>
      <c r="C16" s="31"/>
      <c r="D16" s="31"/>
      <c r="E16" s="31"/>
      <c r="F16" s="31"/>
      <c r="G16" s="31"/>
      <c r="H16" s="41"/>
    </row>
    <row r="17" spans="1:8">
      <c r="A17" s="40"/>
      <c r="B17" s="31"/>
      <c r="C17" s="31"/>
      <c r="D17" s="31"/>
      <c r="E17" s="31"/>
      <c r="F17" s="31"/>
      <c r="G17" s="31"/>
      <c r="H17" s="41"/>
    </row>
    <row r="18" spans="1:8" ht="50.25" customHeight="1">
      <c r="B18" s="139" t="s">
        <v>42</v>
      </c>
      <c r="C18" s="139"/>
      <c r="D18" s="139"/>
      <c r="E18" s="139"/>
      <c r="F18" s="139"/>
      <c r="G18" s="139"/>
      <c r="H18" s="139"/>
    </row>
  </sheetData>
  <mergeCells count="5">
    <mergeCell ref="A1:H1"/>
    <mergeCell ref="A2:H2"/>
    <mergeCell ref="A3:H3"/>
    <mergeCell ref="B15:G15"/>
    <mergeCell ref="B18:H18"/>
  </mergeCells>
  <pageMargins left="0.22" right="0.22" top="0.75" bottom="0.75"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sheetPr>
    <tabColor rgb="FFFF0000"/>
  </sheetPr>
  <dimension ref="A1:K20"/>
  <sheetViews>
    <sheetView topLeftCell="A13" workbookViewId="0">
      <selection activeCell="B29" sqref="B29"/>
    </sheetView>
  </sheetViews>
  <sheetFormatPr defaultRowHeight="15"/>
  <cols>
    <col min="1" max="1" width="7.7109375" customWidth="1"/>
    <col min="2" max="2" width="45.140625" customWidth="1"/>
    <col min="3" max="3" width="10" hidden="1" customWidth="1"/>
    <col min="4" max="4" width="12.42578125" hidden="1" customWidth="1"/>
    <col min="5" max="5" width="10.5703125" hidden="1" customWidth="1"/>
    <col min="6" max="6" width="10.28515625" customWidth="1"/>
    <col min="7" max="8" width="11.5703125" customWidth="1"/>
    <col min="9" max="9" width="12.140625" customWidth="1"/>
  </cols>
  <sheetData>
    <row r="1" spans="1:11" ht="18.75">
      <c r="A1" s="154" t="s">
        <v>0</v>
      </c>
      <c r="B1" s="134"/>
      <c r="C1" s="134"/>
      <c r="D1" s="134"/>
      <c r="E1" s="134"/>
      <c r="F1" s="134"/>
      <c r="G1" s="134"/>
      <c r="H1" s="134"/>
      <c r="I1" s="134"/>
      <c r="J1" s="1"/>
      <c r="K1" s="1"/>
    </row>
    <row r="2" spans="1:11" ht="18.75">
      <c r="A2" s="155" t="s">
        <v>1</v>
      </c>
      <c r="B2" s="156"/>
      <c r="C2" s="156"/>
      <c r="D2" s="156"/>
      <c r="E2" s="156"/>
      <c r="F2" s="156"/>
      <c r="G2" s="156"/>
      <c r="H2" s="156"/>
      <c r="I2" s="156"/>
      <c r="J2" s="1"/>
      <c r="K2" s="1"/>
    </row>
    <row r="3" spans="1:11" ht="36" customHeight="1">
      <c r="A3" s="135" t="s">
        <v>371</v>
      </c>
      <c r="B3" s="135"/>
      <c r="C3" s="135"/>
      <c r="D3" s="135"/>
      <c r="E3" s="135"/>
      <c r="F3" s="135"/>
      <c r="G3" s="135"/>
      <c r="H3" s="135"/>
      <c r="I3" s="135"/>
      <c r="J3" s="2"/>
      <c r="K3" s="2"/>
    </row>
    <row r="4" spans="1:11">
      <c r="A4" s="35" t="s">
        <v>3</v>
      </c>
      <c r="B4" s="35" t="s">
        <v>4</v>
      </c>
      <c r="C4" s="35">
        <v>1</v>
      </c>
      <c r="D4" s="35">
        <v>2</v>
      </c>
      <c r="E4" s="35">
        <v>3</v>
      </c>
      <c r="F4" s="35" t="s">
        <v>5</v>
      </c>
      <c r="G4" s="35" t="s">
        <v>6</v>
      </c>
      <c r="H4" s="35" t="s">
        <v>7</v>
      </c>
      <c r="I4" s="35" t="s">
        <v>8</v>
      </c>
    </row>
    <row r="5" spans="1:11" ht="25.5">
      <c r="A5" s="5">
        <v>1</v>
      </c>
      <c r="B5" s="6" t="s">
        <v>9</v>
      </c>
      <c r="C5" s="8">
        <v>2</v>
      </c>
      <c r="D5" s="8">
        <v>2</v>
      </c>
      <c r="E5" s="8">
        <v>1</v>
      </c>
      <c r="F5" s="7">
        <v>5</v>
      </c>
      <c r="G5" s="8" t="s">
        <v>10</v>
      </c>
      <c r="H5" s="8">
        <v>243.77</v>
      </c>
      <c r="I5" s="7">
        <f>H5*F5</f>
        <v>1218.8500000000001</v>
      </c>
    </row>
    <row r="6" spans="1:11" ht="25.5">
      <c r="A6" s="5" t="s">
        <v>280</v>
      </c>
      <c r="B6" s="6" t="s">
        <v>372</v>
      </c>
      <c r="C6" s="8"/>
      <c r="D6" s="8"/>
      <c r="E6" s="8"/>
      <c r="F6" s="7">
        <v>5.92</v>
      </c>
      <c r="G6" s="8" t="s">
        <v>304</v>
      </c>
      <c r="H6" s="8">
        <v>642.78</v>
      </c>
      <c r="I6" s="7">
        <f t="shared" ref="I6:I18" si="0">H6*F6</f>
        <v>3805.2575999999999</v>
      </c>
    </row>
    <row r="7" spans="1:11" ht="105" customHeight="1">
      <c r="A7" s="9" t="s">
        <v>270</v>
      </c>
      <c r="B7" s="10" t="s">
        <v>45</v>
      </c>
      <c r="C7" s="11">
        <v>2.21</v>
      </c>
      <c r="D7" s="11">
        <v>3.11</v>
      </c>
      <c r="E7" s="11">
        <v>2.04</v>
      </c>
      <c r="F7" s="7">
        <v>51.72</v>
      </c>
      <c r="G7" s="11" t="s">
        <v>13</v>
      </c>
      <c r="H7" s="11">
        <v>112.53</v>
      </c>
      <c r="I7" s="7">
        <f t="shared" si="0"/>
        <v>5820.0515999999998</v>
      </c>
    </row>
    <row r="8" spans="1:11" ht="79.5" customHeight="1">
      <c r="A8" s="9" t="s">
        <v>366</v>
      </c>
      <c r="B8" s="36" t="s">
        <v>15</v>
      </c>
      <c r="C8" s="11">
        <v>0.43</v>
      </c>
      <c r="D8" s="11">
        <v>0.5</v>
      </c>
      <c r="E8" s="11">
        <v>0.19</v>
      </c>
      <c r="F8" s="7">
        <v>4.71</v>
      </c>
      <c r="G8" s="11" t="s">
        <v>13</v>
      </c>
      <c r="H8" s="11">
        <v>228.47</v>
      </c>
      <c r="I8" s="7">
        <f t="shared" si="0"/>
        <v>1076.0936999999999</v>
      </c>
    </row>
    <row r="9" spans="1:11" ht="63.75">
      <c r="A9" s="9" t="s">
        <v>367</v>
      </c>
      <c r="B9" s="10" t="s">
        <v>18</v>
      </c>
      <c r="C9" s="11"/>
      <c r="D9" s="11"/>
      <c r="E9" s="11"/>
      <c r="F9" s="7">
        <v>7.9</v>
      </c>
      <c r="G9" s="11" t="s">
        <v>65</v>
      </c>
      <c r="H9" s="11">
        <v>1191.77</v>
      </c>
      <c r="I9" s="7">
        <f t="shared" si="0"/>
        <v>9414.9830000000002</v>
      </c>
    </row>
    <row r="10" spans="1:11" ht="102">
      <c r="A10" s="9" t="s">
        <v>368</v>
      </c>
      <c r="B10" s="10" t="s">
        <v>20</v>
      </c>
      <c r="C10" s="11">
        <f>0.85+0.17</f>
        <v>1.02</v>
      </c>
      <c r="D10" s="11">
        <f>0.99+0.2</f>
        <v>1.19</v>
      </c>
      <c r="E10" s="11">
        <v>0.47</v>
      </c>
      <c r="F10" s="7">
        <v>25.49</v>
      </c>
      <c r="G10" s="11" t="s">
        <v>13</v>
      </c>
      <c r="H10" s="11">
        <v>6543.32</v>
      </c>
      <c r="I10" s="7">
        <f t="shared" si="0"/>
        <v>166789.22679999997</v>
      </c>
    </row>
    <row r="11" spans="1:11" ht="89.25">
      <c r="A11" s="15" t="s">
        <v>373</v>
      </c>
      <c r="B11" s="10" t="s">
        <v>29</v>
      </c>
      <c r="C11" s="11"/>
      <c r="D11" s="11"/>
      <c r="E11" s="11"/>
      <c r="F11" s="7">
        <v>9.7200000000000006</v>
      </c>
      <c r="G11" s="11" t="s">
        <v>65</v>
      </c>
      <c r="H11" s="11">
        <v>6219.21</v>
      </c>
      <c r="I11" s="7">
        <f t="shared" si="0"/>
        <v>60450.721200000007</v>
      </c>
    </row>
    <row r="12" spans="1:11" ht="89.25">
      <c r="A12" s="15" t="s">
        <v>374</v>
      </c>
      <c r="B12" s="10" t="s">
        <v>26</v>
      </c>
      <c r="C12" s="11"/>
      <c r="D12" s="11"/>
      <c r="E12" s="11"/>
      <c r="F12" s="7">
        <v>3.57</v>
      </c>
      <c r="G12" s="11" t="s">
        <v>27</v>
      </c>
      <c r="H12" s="11">
        <v>53433.91</v>
      </c>
      <c r="I12" s="7">
        <f t="shared" si="0"/>
        <v>190759.05869999999</v>
      </c>
    </row>
    <row r="13" spans="1:11" ht="18.75">
      <c r="A13" s="9">
        <v>9</v>
      </c>
      <c r="B13" s="37" t="s">
        <v>50</v>
      </c>
      <c r="C13" s="44"/>
      <c r="D13" s="44"/>
      <c r="E13" s="44"/>
      <c r="F13" s="7"/>
      <c r="G13" s="11"/>
      <c r="H13" s="11"/>
      <c r="I13" s="7"/>
    </row>
    <row r="14" spans="1:11" ht="15.75" customHeight="1">
      <c r="A14" s="9" t="s">
        <v>51</v>
      </c>
      <c r="B14" s="10" t="s">
        <v>73</v>
      </c>
      <c r="C14" s="11">
        <v>0.43</v>
      </c>
      <c r="D14" s="11">
        <v>0.5</v>
      </c>
      <c r="E14" s="11">
        <v>0.19</v>
      </c>
      <c r="F14" s="7">
        <v>4.71</v>
      </c>
      <c r="G14" s="11" t="s">
        <v>13</v>
      </c>
      <c r="H14" s="11">
        <v>431.75</v>
      </c>
      <c r="I14" s="7">
        <f t="shared" si="0"/>
        <v>2033.5425</v>
      </c>
    </row>
    <row r="15" spans="1:11" ht="15.75" customHeight="1">
      <c r="A15" s="9" t="s">
        <v>53</v>
      </c>
      <c r="B15" s="10" t="s">
        <v>74</v>
      </c>
      <c r="C15" s="11">
        <v>2.73</v>
      </c>
      <c r="D15" s="11">
        <v>3.96</v>
      </c>
      <c r="E15" s="11">
        <v>1.19</v>
      </c>
      <c r="F15" s="7">
        <v>15.13</v>
      </c>
      <c r="G15" s="11" t="s">
        <v>13</v>
      </c>
      <c r="H15" s="11">
        <v>710.13</v>
      </c>
      <c r="I15" s="7">
        <f t="shared" si="0"/>
        <v>10744.266900000001</v>
      </c>
    </row>
    <row r="16" spans="1:11" ht="15.75">
      <c r="A16" s="9" t="s">
        <v>55</v>
      </c>
      <c r="B16" s="10" t="s">
        <v>75</v>
      </c>
      <c r="C16" s="11">
        <v>3.37</v>
      </c>
      <c r="D16" s="11">
        <v>3.93</v>
      </c>
      <c r="E16" s="11">
        <v>1.63</v>
      </c>
      <c r="F16" s="7">
        <v>30.26</v>
      </c>
      <c r="G16" s="11" t="s">
        <v>13</v>
      </c>
      <c r="H16" s="11">
        <v>391.29</v>
      </c>
      <c r="I16" s="7">
        <f t="shared" si="0"/>
        <v>11840.435400000002</v>
      </c>
    </row>
    <row r="17" spans="1:9" ht="15.75">
      <c r="A17" s="9" t="s">
        <v>57</v>
      </c>
      <c r="B17" s="45" t="s">
        <v>76</v>
      </c>
      <c r="F17" s="124">
        <v>7.9</v>
      </c>
      <c r="G17" s="11" t="s">
        <v>13</v>
      </c>
      <c r="H17" s="43">
        <v>664.32</v>
      </c>
      <c r="I17" s="7">
        <f t="shared" si="0"/>
        <v>5248.1280000000006</v>
      </c>
    </row>
    <row r="18" spans="1:9" ht="15.75">
      <c r="A18" s="9" t="s">
        <v>59</v>
      </c>
      <c r="B18" s="10" t="s">
        <v>60</v>
      </c>
      <c r="C18" s="11">
        <v>8.57</v>
      </c>
      <c r="D18" s="11">
        <v>3.11</v>
      </c>
      <c r="E18" s="11">
        <v>2.04</v>
      </c>
      <c r="F18" s="7">
        <v>57.64</v>
      </c>
      <c r="G18" s="11" t="s">
        <v>13</v>
      </c>
      <c r="H18" s="11">
        <v>167.71</v>
      </c>
      <c r="I18" s="7">
        <f t="shared" si="0"/>
        <v>9666.8044000000009</v>
      </c>
    </row>
    <row r="19" spans="1:9">
      <c r="A19" s="38"/>
      <c r="B19" s="147" t="s">
        <v>41</v>
      </c>
      <c r="C19" s="147"/>
      <c r="D19" s="147"/>
      <c r="E19" s="147"/>
      <c r="F19" s="147"/>
      <c r="G19" s="147"/>
      <c r="H19" s="147"/>
      <c r="I19" s="39">
        <f>SUM(I5:I18)</f>
        <v>478867.41980000003</v>
      </c>
    </row>
    <row r="20" spans="1:9" ht="50.25" customHeight="1">
      <c r="B20" s="139" t="s">
        <v>84</v>
      </c>
      <c r="C20" s="139"/>
      <c r="D20" s="139"/>
      <c r="E20" s="139"/>
      <c r="F20" s="139"/>
      <c r="G20" s="139"/>
      <c r="H20" s="139"/>
      <c r="I20" s="139"/>
    </row>
  </sheetData>
  <mergeCells count="5">
    <mergeCell ref="A1:I1"/>
    <mergeCell ref="A2:I2"/>
    <mergeCell ref="A3:I3"/>
    <mergeCell ref="B19:H19"/>
    <mergeCell ref="B20:I20"/>
  </mergeCells>
  <pageMargins left="0.2" right="0.22" top="0.32" bottom="0.16" header="0.3" footer="0.16"/>
  <pageSetup paperSize="9" orientation="portrait" verticalDpi="0" r:id="rId1"/>
</worksheet>
</file>

<file path=xl/worksheets/sheet46.xml><?xml version="1.0" encoding="utf-8"?>
<worksheet xmlns="http://schemas.openxmlformats.org/spreadsheetml/2006/main" xmlns:r="http://schemas.openxmlformats.org/officeDocument/2006/relationships">
  <sheetPr>
    <tabColor rgb="FFFF0000"/>
  </sheetPr>
  <dimension ref="A1:J19"/>
  <sheetViews>
    <sheetView topLeftCell="A14" workbookViewId="0">
      <selection activeCell="H15" sqref="H15"/>
    </sheetView>
  </sheetViews>
  <sheetFormatPr defaultRowHeight="15"/>
  <cols>
    <col min="1" max="1" width="8"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260</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25.5">
      <c r="A5" s="5">
        <v>1</v>
      </c>
      <c r="B5" s="6" t="s">
        <v>9</v>
      </c>
      <c r="C5" s="7">
        <v>4</v>
      </c>
      <c r="D5" s="7">
        <v>3</v>
      </c>
      <c r="E5" s="7">
        <v>3</v>
      </c>
      <c r="F5" s="8" t="s">
        <v>10</v>
      </c>
      <c r="G5" s="8">
        <v>243.77</v>
      </c>
      <c r="H5" s="7">
        <f>G5*E5</f>
        <v>731.31000000000006</v>
      </c>
    </row>
    <row r="6" spans="1:10" ht="114.75">
      <c r="A6" s="9" t="s">
        <v>11</v>
      </c>
      <c r="B6" s="10" t="s">
        <v>45</v>
      </c>
      <c r="C6" s="7">
        <v>61.53</v>
      </c>
      <c r="D6" s="7">
        <v>38.229999999999997</v>
      </c>
      <c r="E6" s="7">
        <v>28.46</v>
      </c>
      <c r="F6" s="11" t="s">
        <v>13</v>
      </c>
      <c r="G6" s="11">
        <v>112.53</v>
      </c>
      <c r="H6" s="7">
        <f t="shared" ref="H6:H15" si="0">G6*E6</f>
        <v>3202.6038000000003</v>
      </c>
    </row>
    <row r="7" spans="1:10" ht="89.25">
      <c r="A7" s="9" t="s">
        <v>63</v>
      </c>
      <c r="B7" s="36" t="s">
        <v>15</v>
      </c>
      <c r="C7" s="7">
        <v>30.76</v>
      </c>
      <c r="D7" s="7">
        <v>19.12</v>
      </c>
      <c r="E7" s="7">
        <v>10.63</v>
      </c>
      <c r="F7" s="11" t="s">
        <v>13</v>
      </c>
      <c r="G7" s="11">
        <v>228.47</v>
      </c>
      <c r="H7" s="7">
        <f t="shared" si="0"/>
        <v>2428.6361000000002</v>
      </c>
    </row>
    <row r="8" spans="1:10" ht="63.75">
      <c r="A8" s="9" t="s">
        <v>64</v>
      </c>
      <c r="B8" s="10" t="s">
        <v>18</v>
      </c>
      <c r="C8" s="7">
        <v>51.68</v>
      </c>
      <c r="D8" s="7">
        <v>32.119999999999997</v>
      </c>
      <c r="E8" s="7">
        <v>17.7</v>
      </c>
      <c r="F8" s="11" t="s">
        <v>13</v>
      </c>
      <c r="G8" s="11">
        <v>1191.77</v>
      </c>
      <c r="H8" s="7">
        <f t="shared" si="0"/>
        <v>21094.328999999998</v>
      </c>
    </row>
    <row r="9" spans="1:10" ht="102">
      <c r="A9" s="9" t="s">
        <v>79</v>
      </c>
      <c r="B9" s="10" t="s">
        <v>67</v>
      </c>
      <c r="C9" s="7">
        <v>55.93</v>
      </c>
      <c r="D9" s="7">
        <v>33.979999999999997</v>
      </c>
      <c r="E9" s="7">
        <v>75.47</v>
      </c>
      <c r="F9" s="11" t="s">
        <v>13</v>
      </c>
      <c r="G9" s="11">
        <v>6543.32</v>
      </c>
      <c r="H9" s="7">
        <f t="shared" si="0"/>
        <v>493824.36039999995</v>
      </c>
    </row>
    <row r="10" spans="1:10" ht="18.75">
      <c r="A10" s="9">
        <v>6</v>
      </c>
      <c r="B10" s="37" t="s">
        <v>50</v>
      </c>
      <c r="C10" s="7"/>
      <c r="D10" s="7"/>
      <c r="E10" s="7"/>
      <c r="F10" s="11"/>
      <c r="G10" s="11"/>
      <c r="H10" s="7">
        <f t="shared" si="0"/>
        <v>0</v>
      </c>
    </row>
    <row r="11" spans="1:10" ht="15.75" customHeight="1">
      <c r="A11" s="9" t="s">
        <v>51</v>
      </c>
      <c r="B11" s="10" t="s">
        <v>82</v>
      </c>
      <c r="C11" s="7">
        <v>30.76</v>
      </c>
      <c r="D11" s="7">
        <v>19.12</v>
      </c>
      <c r="E11" s="7">
        <v>10.63</v>
      </c>
      <c r="F11" s="11" t="s">
        <v>13</v>
      </c>
      <c r="G11" s="11">
        <v>431.75</v>
      </c>
      <c r="H11" s="7">
        <f t="shared" si="0"/>
        <v>4589.5025000000005</v>
      </c>
    </row>
    <row r="12" spans="1:10" ht="15.75" customHeight="1">
      <c r="A12" s="9" t="s">
        <v>53</v>
      </c>
      <c r="B12" s="10" t="s">
        <v>261</v>
      </c>
      <c r="C12" s="7">
        <v>25.17</v>
      </c>
      <c r="D12" s="7">
        <v>15.29</v>
      </c>
      <c r="E12" s="7">
        <v>32.46</v>
      </c>
      <c r="F12" s="11" t="s">
        <v>13</v>
      </c>
      <c r="G12" s="11">
        <v>710.13</v>
      </c>
      <c r="H12" s="7">
        <f t="shared" si="0"/>
        <v>23050.819800000001</v>
      </c>
    </row>
    <row r="13" spans="1:10" ht="15.75" customHeight="1">
      <c r="A13" s="9" t="s">
        <v>55</v>
      </c>
      <c r="B13" s="10" t="s">
        <v>262</v>
      </c>
      <c r="C13" s="7">
        <v>51.68</v>
      </c>
      <c r="D13" s="7">
        <v>32.119999999999997</v>
      </c>
      <c r="E13" s="7">
        <v>17.7</v>
      </c>
      <c r="F13" s="11" t="s">
        <v>13</v>
      </c>
      <c r="G13" s="11">
        <v>664.32</v>
      </c>
      <c r="H13" s="7">
        <f t="shared" si="0"/>
        <v>11758.464</v>
      </c>
    </row>
    <row r="14" spans="1:10" ht="15.75">
      <c r="A14" s="9" t="s">
        <v>57</v>
      </c>
      <c r="B14" s="10" t="s">
        <v>263</v>
      </c>
      <c r="C14" s="7">
        <v>50.34</v>
      </c>
      <c r="D14" s="7">
        <v>30.59</v>
      </c>
      <c r="E14" s="7">
        <v>64.91</v>
      </c>
      <c r="F14" s="11" t="s">
        <v>13</v>
      </c>
      <c r="G14" s="11">
        <v>391.29</v>
      </c>
      <c r="H14" s="7">
        <f t="shared" si="0"/>
        <v>25398.633900000001</v>
      </c>
    </row>
    <row r="15" spans="1:10" ht="15.75">
      <c r="A15" s="9"/>
      <c r="B15" s="10" t="s">
        <v>60</v>
      </c>
      <c r="C15" s="7">
        <v>61.53</v>
      </c>
      <c r="D15" s="7">
        <v>38.229999999999997</v>
      </c>
      <c r="E15" s="7">
        <v>28.46</v>
      </c>
      <c r="F15" s="11" t="s">
        <v>13</v>
      </c>
      <c r="G15" s="11">
        <v>167.7</v>
      </c>
      <c r="H15" s="7">
        <f t="shared" si="0"/>
        <v>4772.7420000000002</v>
      </c>
    </row>
    <row r="16" spans="1:10">
      <c r="A16" s="38"/>
      <c r="B16" s="147" t="s">
        <v>41</v>
      </c>
      <c r="C16" s="147"/>
      <c r="D16" s="147"/>
      <c r="E16" s="147"/>
      <c r="F16" s="147"/>
      <c r="G16" s="147"/>
      <c r="H16" s="41">
        <f>SUM(H5:H15)</f>
        <v>590851.40150000004</v>
      </c>
    </row>
    <row r="17" spans="1:8">
      <c r="A17" s="40"/>
      <c r="B17" s="31"/>
      <c r="C17" s="31"/>
      <c r="D17" s="31"/>
      <c r="E17" s="31"/>
      <c r="F17" s="31"/>
      <c r="G17" s="31"/>
      <c r="H17" s="41"/>
    </row>
    <row r="18" spans="1:8">
      <c r="A18" s="40"/>
      <c r="B18" s="31"/>
      <c r="C18" s="31"/>
      <c r="D18" s="31"/>
      <c r="E18" s="31"/>
      <c r="F18" s="31"/>
      <c r="G18" s="31"/>
      <c r="H18" s="41"/>
    </row>
    <row r="19" spans="1:8" ht="50.25" customHeight="1">
      <c r="B19" s="139" t="s">
        <v>259</v>
      </c>
      <c r="C19" s="139"/>
      <c r="D19" s="139"/>
      <c r="E19" s="139"/>
      <c r="F19" s="139"/>
      <c r="G19" s="139"/>
      <c r="H19" s="139"/>
    </row>
  </sheetData>
  <mergeCells count="5">
    <mergeCell ref="A1:H1"/>
    <mergeCell ref="A2:H2"/>
    <mergeCell ref="A3:H3"/>
    <mergeCell ref="B16:G16"/>
    <mergeCell ref="B19:H19"/>
  </mergeCells>
  <pageMargins left="0.16" right="0.15" top="0.51" bottom="0.75" header="0.3" footer="0.3"/>
  <pageSetup paperSize="9" orientation="portrait" verticalDpi="0" r:id="rId1"/>
</worksheet>
</file>

<file path=xl/worksheets/sheet47.xml><?xml version="1.0" encoding="utf-8"?>
<worksheet xmlns="http://schemas.openxmlformats.org/spreadsheetml/2006/main" xmlns:r="http://schemas.openxmlformats.org/officeDocument/2006/relationships">
  <sheetPr>
    <tabColor rgb="FFFF0000"/>
  </sheetPr>
  <dimension ref="A1:J19"/>
  <sheetViews>
    <sheetView topLeftCell="A10" workbookViewId="0">
      <selection activeCell="F24" sqref="F24"/>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8.5" customHeight="1">
      <c r="A3" s="135" t="s">
        <v>331</v>
      </c>
      <c r="B3" s="135"/>
      <c r="C3" s="135"/>
      <c r="D3" s="135"/>
      <c r="E3" s="135"/>
      <c r="F3" s="135"/>
      <c r="G3" s="135"/>
      <c r="H3" s="135"/>
      <c r="I3" s="2"/>
      <c r="J3" s="2"/>
    </row>
    <row r="4" spans="1:10">
      <c r="A4" s="35" t="s">
        <v>3</v>
      </c>
      <c r="B4" s="35" t="s">
        <v>4</v>
      </c>
      <c r="C4" s="35">
        <v>1</v>
      </c>
      <c r="D4" s="35">
        <v>2</v>
      </c>
      <c r="E4" s="35" t="s">
        <v>5</v>
      </c>
      <c r="F4" s="35" t="s">
        <v>6</v>
      </c>
      <c r="G4" s="35" t="s">
        <v>7</v>
      </c>
      <c r="H4" s="35" t="s">
        <v>8</v>
      </c>
    </row>
    <row r="5" spans="1:10" ht="25.5">
      <c r="A5" s="5">
        <v>1</v>
      </c>
      <c r="B5" s="6" t="s">
        <v>9</v>
      </c>
      <c r="C5" s="7">
        <v>4</v>
      </c>
      <c r="D5" s="7">
        <v>3</v>
      </c>
      <c r="E5" s="7">
        <v>3</v>
      </c>
      <c r="F5" s="8" t="s">
        <v>10</v>
      </c>
      <c r="G5" s="8">
        <v>243.77</v>
      </c>
      <c r="H5" s="7">
        <f>G5*E5</f>
        <v>731.31000000000006</v>
      </c>
    </row>
    <row r="6" spans="1:10" ht="114.75">
      <c r="A6" s="9" t="s">
        <v>11</v>
      </c>
      <c r="B6" s="10" t="s">
        <v>45</v>
      </c>
      <c r="C6" s="7">
        <v>61.53</v>
      </c>
      <c r="D6" s="7">
        <v>38.229999999999997</v>
      </c>
      <c r="E6" s="7">
        <v>5.7</v>
      </c>
      <c r="F6" s="11" t="s">
        <v>13</v>
      </c>
      <c r="G6" s="11">
        <v>112.53</v>
      </c>
      <c r="H6" s="7">
        <f t="shared" ref="H6:H15" si="0">G6*E6</f>
        <v>641.42100000000005</v>
      </c>
    </row>
    <row r="7" spans="1:10" ht="89.25">
      <c r="A7" s="9" t="s">
        <v>63</v>
      </c>
      <c r="B7" s="36" t="s">
        <v>15</v>
      </c>
      <c r="C7" s="7">
        <v>30.76</v>
      </c>
      <c r="D7" s="7">
        <v>19.12</v>
      </c>
      <c r="E7" s="7">
        <v>4.25</v>
      </c>
      <c r="F7" s="11" t="s">
        <v>13</v>
      </c>
      <c r="G7" s="11">
        <v>228.47</v>
      </c>
      <c r="H7" s="7">
        <f t="shared" si="0"/>
        <v>970.99749999999995</v>
      </c>
    </row>
    <row r="8" spans="1:10" ht="63.75">
      <c r="A8" s="9" t="s">
        <v>64</v>
      </c>
      <c r="B8" s="10" t="s">
        <v>18</v>
      </c>
      <c r="C8" s="7">
        <v>51.68</v>
      </c>
      <c r="D8" s="7">
        <v>32.119999999999997</v>
      </c>
      <c r="E8" s="7">
        <v>7.14</v>
      </c>
      <c r="F8" s="11" t="s">
        <v>13</v>
      </c>
      <c r="G8" s="11">
        <v>1191.77</v>
      </c>
      <c r="H8" s="7">
        <f t="shared" si="0"/>
        <v>8509.237799999999</v>
      </c>
    </row>
    <row r="9" spans="1:10" ht="102">
      <c r="A9" s="9" t="s">
        <v>79</v>
      </c>
      <c r="B9" s="10" t="s">
        <v>49</v>
      </c>
      <c r="C9" s="7">
        <v>55.93</v>
      </c>
      <c r="D9" s="7">
        <v>33.979999999999997</v>
      </c>
      <c r="E9" s="7">
        <v>54.4</v>
      </c>
      <c r="F9" s="11" t="s">
        <v>13</v>
      </c>
      <c r="G9" s="11">
        <v>6543.32</v>
      </c>
      <c r="H9" s="7">
        <f t="shared" si="0"/>
        <v>355956.60799999995</v>
      </c>
    </row>
    <row r="10" spans="1:10" ht="18.75">
      <c r="A10" s="9">
        <v>6</v>
      </c>
      <c r="B10" s="37" t="s">
        <v>50</v>
      </c>
      <c r="C10" s="7"/>
      <c r="D10" s="7"/>
      <c r="E10" s="7"/>
      <c r="F10" s="11"/>
      <c r="G10" s="11"/>
      <c r="H10" s="7"/>
    </row>
    <row r="11" spans="1:10" ht="15.75" customHeight="1">
      <c r="A11" s="9" t="s">
        <v>51</v>
      </c>
      <c r="B11" s="10" t="s">
        <v>73</v>
      </c>
      <c r="C11" s="7">
        <v>30.76</v>
      </c>
      <c r="D11" s="7">
        <v>19.12</v>
      </c>
      <c r="E11" s="7">
        <v>4.25</v>
      </c>
      <c r="F11" s="11" t="s">
        <v>13</v>
      </c>
      <c r="G11" s="11">
        <v>431.75</v>
      </c>
      <c r="H11" s="7">
        <f t="shared" si="0"/>
        <v>1834.9375</v>
      </c>
    </row>
    <row r="12" spans="1:10" ht="15.75" customHeight="1">
      <c r="A12" s="9" t="s">
        <v>53</v>
      </c>
      <c r="B12" s="10" t="s">
        <v>74</v>
      </c>
      <c r="C12" s="7">
        <v>25.17</v>
      </c>
      <c r="D12" s="7">
        <v>15.29</v>
      </c>
      <c r="E12" s="7">
        <v>23.37</v>
      </c>
      <c r="F12" s="11" t="s">
        <v>13</v>
      </c>
      <c r="G12" s="11">
        <v>710.13</v>
      </c>
      <c r="H12" s="7">
        <f t="shared" si="0"/>
        <v>16595.738100000002</v>
      </c>
    </row>
    <row r="13" spans="1:10" ht="15.75" customHeight="1">
      <c r="A13" s="9" t="s">
        <v>55</v>
      </c>
      <c r="B13" s="10" t="s">
        <v>258</v>
      </c>
      <c r="C13" s="7">
        <v>51.68</v>
      </c>
      <c r="D13" s="7">
        <v>32.119999999999997</v>
      </c>
      <c r="E13" s="7">
        <v>7.1</v>
      </c>
      <c r="F13" s="11" t="s">
        <v>13</v>
      </c>
      <c r="G13" s="11">
        <v>664.32</v>
      </c>
      <c r="H13" s="7">
        <f t="shared" si="0"/>
        <v>4716.6720000000005</v>
      </c>
    </row>
    <row r="14" spans="1:10" ht="15.75">
      <c r="A14" s="9" t="s">
        <v>57</v>
      </c>
      <c r="B14" s="10" t="s">
        <v>332</v>
      </c>
      <c r="C14" s="7">
        <v>50.34</v>
      </c>
      <c r="D14" s="7">
        <v>30.59</v>
      </c>
      <c r="E14" s="7">
        <v>46.74</v>
      </c>
      <c r="F14" s="11" t="s">
        <v>13</v>
      </c>
      <c r="G14" s="11">
        <v>391.29</v>
      </c>
      <c r="H14" s="7">
        <f t="shared" si="0"/>
        <v>18288.894600000003</v>
      </c>
    </row>
    <row r="15" spans="1:10" ht="15.75">
      <c r="A15" s="9" t="s">
        <v>59</v>
      </c>
      <c r="B15" s="10" t="s">
        <v>60</v>
      </c>
      <c r="C15" s="7">
        <v>61.53</v>
      </c>
      <c r="D15" s="7">
        <v>38.229999999999997</v>
      </c>
      <c r="E15" s="7">
        <v>5.7</v>
      </c>
      <c r="F15" s="11" t="s">
        <v>13</v>
      </c>
      <c r="G15" s="11">
        <v>167.7</v>
      </c>
      <c r="H15" s="7">
        <f t="shared" si="0"/>
        <v>955.89</v>
      </c>
    </row>
    <row r="16" spans="1:10">
      <c r="A16" s="38"/>
      <c r="B16" s="147" t="s">
        <v>41</v>
      </c>
      <c r="C16" s="147"/>
      <c r="D16" s="147"/>
      <c r="E16" s="147"/>
      <c r="F16" s="147"/>
      <c r="G16" s="147"/>
      <c r="H16" s="39">
        <f>SUM(H5:H15)</f>
        <v>409201.70650000003</v>
      </c>
    </row>
    <row r="17" spans="1:8">
      <c r="A17" s="40"/>
      <c r="B17" s="31"/>
      <c r="C17" s="31"/>
      <c r="D17" s="31"/>
      <c r="E17" s="31"/>
      <c r="F17" s="31"/>
      <c r="G17" s="31"/>
      <c r="H17" s="41"/>
    </row>
    <row r="18" spans="1:8">
      <c r="A18" s="40"/>
      <c r="B18" s="31"/>
      <c r="C18" s="31"/>
      <c r="D18" s="31"/>
      <c r="E18" s="31"/>
      <c r="F18" s="31"/>
      <c r="G18" s="31"/>
      <c r="H18" s="41"/>
    </row>
    <row r="19" spans="1:8" ht="50.25" customHeight="1">
      <c r="B19" s="139" t="s">
        <v>330</v>
      </c>
      <c r="C19" s="139"/>
      <c r="D19" s="139"/>
      <c r="E19" s="139"/>
      <c r="F19" s="139"/>
      <c r="G19" s="139"/>
      <c r="H19" s="139"/>
    </row>
  </sheetData>
  <mergeCells count="5">
    <mergeCell ref="A1:H1"/>
    <mergeCell ref="A2:H2"/>
    <mergeCell ref="A3:H3"/>
    <mergeCell ref="B16:G16"/>
    <mergeCell ref="B19:H19"/>
  </mergeCells>
  <pageMargins left="0.16" right="0.26" top="0.75" bottom="0.75" header="0.3" footer="0.3"/>
  <pageSetup paperSize="9" orientation="portrait" verticalDpi="0" r:id="rId1"/>
</worksheet>
</file>

<file path=xl/worksheets/sheet48.xml><?xml version="1.0" encoding="utf-8"?>
<worksheet xmlns="http://schemas.openxmlformats.org/spreadsheetml/2006/main" xmlns:r="http://schemas.openxmlformats.org/officeDocument/2006/relationships">
  <sheetPr>
    <tabColor rgb="FFFF0000"/>
  </sheetPr>
  <dimension ref="A1:M23"/>
  <sheetViews>
    <sheetView topLeftCell="A13" workbookViewId="0">
      <selection activeCell="K20" sqref="K20"/>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154" t="s">
        <v>0</v>
      </c>
      <c r="B1" s="134"/>
      <c r="C1" s="134"/>
      <c r="D1" s="134"/>
      <c r="E1" s="134"/>
      <c r="F1" s="134"/>
      <c r="G1" s="134"/>
      <c r="H1" s="134"/>
      <c r="I1" s="134"/>
      <c r="J1" s="134"/>
      <c r="K1" s="134"/>
      <c r="L1" s="1"/>
      <c r="M1" s="1"/>
    </row>
    <row r="2" spans="1:13" ht="18.75">
      <c r="A2" s="155" t="s">
        <v>1</v>
      </c>
      <c r="B2" s="156"/>
      <c r="C2" s="156"/>
      <c r="D2" s="156"/>
      <c r="E2" s="156"/>
      <c r="F2" s="156"/>
      <c r="G2" s="156"/>
      <c r="H2" s="156"/>
      <c r="I2" s="156"/>
      <c r="J2" s="156"/>
      <c r="K2" s="156"/>
      <c r="L2" s="1"/>
      <c r="M2" s="1"/>
    </row>
    <row r="3" spans="1:13" ht="36" customHeight="1">
      <c r="A3" s="135" t="s">
        <v>62</v>
      </c>
      <c r="B3" s="135"/>
      <c r="C3" s="135"/>
      <c r="D3" s="135"/>
      <c r="E3" s="135"/>
      <c r="F3" s="135"/>
      <c r="G3" s="135"/>
      <c r="H3" s="135"/>
      <c r="I3" s="135"/>
      <c r="J3" s="135"/>
      <c r="K3" s="135"/>
      <c r="L3" s="2"/>
      <c r="M3" s="2"/>
    </row>
    <row r="4" spans="1:13">
      <c r="A4" s="35" t="s">
        <v>3</v>
      </c>
      <c r="B4" s="35" t="s">
        <v>4</v>
      </c>
      <c r="C4" s="35">
        <v>1</v>
      </c>
      <c r="D4" s="35">
        <v>2</v>
      </c>
      <c r="E4" s="35">
        <v>3</v>
      </c>
      <c r="F4" s="35">
        <v>1</v>
      </c>
      <c r="G4" s="35">
        <v>2</v>
      </c>
      <c r="H4" s="35" t="s">
        <v>5</v>
      </c>
      <c r="I4" s="35" t="s">
        <v>6</v>
      </c>
      <c r="J4" s="35" t="s">
        <v>7</v>
      </c>
      <c r="K4" s="35" t="s">
        <v>8</v>
      </c>
    </row>
    <row r="5" spans="1:13" ht="25.5">
      <c r="A5" s="5">
        <v>1</v>
      </c>
      <c r="B5" s="6" t="s">
        <v>9</v>
      </c>
      <c r="C5" s="8">
        <v>2</v>
      </c>
      <c r="D5" s="8">
        <v>2</v>
      </c>
      <c r="E5" s="8">
        <v>1</v>
      </c>
      <c r="F5" s="8">
        <v>4</v>
      </c>
      <c r="G5" s="8">
        <v>5</v>
      </c>
      <c r="H5" s="7">
        <v>3</v>
      </c>
      <c r="I5" s="8" t="s">
        <v>10</v>
      </c>
      <c r="J5" s="8">
        <v>243.77</v>
      </c>
      <c r="K5" s="7">
        <f>J5*H5</f>
        <v>731.31000000000006</v>
      </c>
    </row>
    <row r="6" spans="1:13" ht="114.75">
      <c r="A6" s="9" t="s">
        <v>11</v>
      </c>
      <c r="B6" s="10" t="s">
        <v>45</v>
      </c>
      <c r="C6" s="11">
        <v>2.21</v>
      </c>
      <c r="D6" s="11">
        <v>3.11</v>
      </c>
      <c r="E6" s="11">
        <v>2.04</v>
      </c>
      <c r="F6" s="11">
        <v>37.39</v>
      </c>
      <c r="G6" s="11">
        <v>61.06</v>
      </c>
      <c r="H6" s="7">
        <v>65.430000000000007</v>
      </c>
      <c r="I6" s="11" t="s">
        <v>13</v>
      </c>
      <c r="J6" s="11">
        <v>112.53</v>
      </c>
      <c r="K6" s="7">
        <f t="shared" ref="K6:K19" si="0">J6*H6</f>
        <v>7362.8379000000004</v>
      </c>
    </row>
    <row r="7" spans="1:13" ht="89.25">
      <c r="A7" s="9" t="s">
        <v>63</v>
      </c>
      <c r="B7" s="36" t="s">
        <v>15</v>
      </c>
      <c r="C7" s="11">
        <v>0.43</v>
      </c>
      <c r="D7" s="11">
        <v>0.5</v>
      </c>
      <c r="E7" s="11">
        <v>0.19</v>
      </c>
      <c r="F7" s="11">
        <v>18.7</v>
      </c>
      <c r="G7" s="11">
        <v>4.96</v>
      </c>
      <c r="H7" s="7">
        <v>5.32</v>
      </c>
      <c r="I7" s="11" t="s">
        <v>13</v>
      </c>
      <c r="J7" s="11">
        <v>228.47</v>
      </c>
      <c r="K7" s="7">
        <f t="shared" si="0"/>
        <v>1215.4604000000002</v>
      </c>
    </row>
    <row r="8" spans="1:13" ht="63.75">
      <c r="A8" s="9" t="s">
        <v>64</v>
      </c>
      <c r="B8" s="10" t="s">
        <v>18</v>
      </c>
      <c r="C8" s="11"/>
      <c r="D8" s="11"/>
      <c r="E8" s="11"/>
      <c r="F8" s="11">
        <v>31.41</v>
      </c>
      <c r="G8" s="11">
        <v>8.33</v>
      </c>
      <c r="H8" s="7">
        <v>8.93</v>
      </c>
      <c r="I8" s="11" t="s">
        <v>65</v>
      </c>
      <c r="J8" s="11">
        <v>1191.77</v>
      </c>
      <c r="K8" s="7">
        <f t="shared" si="0"/>
        <v>10642.506099999999</v>
      </c>
    </row>
    <row r="9" spans="1:13" ht="102">
      <c r="A9" s="9" t="s">
        <v>66</v>
      </c>
      <c r="B9" s="10" t="s">
        <v>67</v>
      </c>
      <c r="C9" s="11">
        <f>0.85+0.17</f>
        <v>1.02</v>
      </c>
      <c r="D9" s="11">
        <f>0.99+0.2</f>
        <v>1.19</v>
      </c>
      <c r="E9" s="11">
        <v>0.47</v>
      </c>
      <c r="F9" s="11"/>
      <c r="G9" s="11">
        <v>6.6</v>
      </c>
      <c r="H9" s="7">
        <v>7.7</v>
      </c>
      <c r="I9" s="11" t="s">
        <v>13</v>
      </c>
      <c r="J9" s="11">
        <v>5913.66</v>
      </c>
      <c r="K9" s="7">
        <f t="shared" si="0"/>
        <v>45535.182000000001</v>
      </c>
    </row>
    <row r="10" spans="1:13" ht="89.25">
      <c r="A10" s="9" t="s">
        <v>68</v>
      </c>
      <c r="B10" s="10" t="s">
        <v>69</v>
      </c>
      <c r="C10" s="11"/>
      <c r="D10" s="11"/>
      <c r="E10" s="11"/>
      <c r="F10" s="7"/>
      <c r="G10" s="11">
        <v>16.989999999999998</v>
      </c>
      <c r="H10" s="42">
        <v>21.25</v>
      </c>
      <c r="I10" s="11" t="s">
        <v>13</v>
      </c>
      <c r="J10" s="11">
        <v>2788.17</v>
      </c>
      <c r="K10" s="7">
        <f t="shared" si="0"/>
        <v>59248.612500000003</v>
      </c>
    </row>
    <row r="11" spans="1:13" ht="63.75">
      <c r="A11" s="15" t="s">
        <v>70</v>
      </c>
      <c r="B11" s="10" t="s">
        <v>24</v>
      </c>
      <c r="C11" s="11"/>
      <c r="D11" s="11"/>
      <c r="E11" s="11"/>
      <c r="F11" s="7"/>
      <c r="G11" s="11">
        <v>145.5</v>
      </c>
      <c r="H11" s="7">
        <v>147.1</v>
      </c>
      <c r="I11" s="11" t="s">
        <v>65</v>
      </c>
      <c r="J11" s="11">
        <v>259.29000000000002</v>
      </c>
      <c r="K11" s="7">
        <f t="shared" si="0"/>
        <v>38141.559000000001</v>
      </c>
    </row>
    <row r="12" spans="1:13" ht="89.25">
      <c r="A12" s="15" t="s">
        <v>71</v>
      </c>
      <c r="B12" s="10" t="s">
        <v>29</v>
      </c>
      <c r="C12" s="11"/>
      <c r="D12" s="11"/>
      <c r="E12" s="11"/>
      <c r="F12" s="7"/>
      <c r="G12" s="11">
        <v>11.33</v>
      </c>
      <c r="H12" s="42">
        <v>10.63</v>
      </c>
      <c r="I12" s="11" t="s">
        <v>13</v>
      </c>
      <c r="J12" s="11">
        <v>6219.31</v>
      </c>
      <c r="K12" s="7">
        <f t="shared" si="0"/>
        <v>66111.265300000014</v>
      </c>
    </row>
    <row r="13" spans="1:13" ht="89.25">
      <c r="A13" s="15" t="s">
        <v>72</v>
      </c>
      <c r="B13" s="10" t="s">
        <v>26</v>
      </c>
      <c r="C13" s="11"/>
      <c r="D13" s="11"/>
      <c r="E13" s="11"/>
      <c r="F13" s="7"/>
      <c r="G13" s="11">
        <v>1.4</v>
      </c>
      <c r="H13" s="42">
        <v>1.1299999999999999</v>
      </c>
      <c r="I13" s="43" t="s">
        <v>27</v>
      </c>
      <c r="J13" s="11">
        <v>53433.91</v>
      </c>
      <c r="K13" s="7">
        <f t="shared" si="0"/>
        <v>60380.318299999999</v>
      </c>
    </row>
    <row r="14" spans="1:13" ht="18.75">
      <c r="A14" s="9">
        <v>10</v>
      </c>
      <c r="B14" s="37" t="s">
        <v>50</v>
      </c>
      <c r="C14" s="44"/>
      <c r="D14" s="44"/>
      <c r="E14" s="44"/>
      <c r="F14" s="44"/>
      <c r="G14" s="44"/>
      <c r="H14" s="7"/>
      <c r="I14" s="11"/>
      <c r="J14" s="11"/>
      <c r="K14" s="7"/>
    </row>
    <row r="15" spans="1:13" ht="15.75" customHeight="1">
      <c r="A15" s="9" t="s">
        <v>51</v>
      </c>
      <c r="B15" s="10" t="s">
        <v>73</v>
      </c>
      <c r="C15" s="11">
        <v>0.43</v>
      </c>
      <c r="D15" s="11">
        <v>0.5</v>
      </c>
      <c r="E15" s="11">
        <v>0.19</v>
      </c>
      <c r="F15" s="11">
        <v>18.7</v>
      </c>
      <c r="G15" s="11">
        <v>4.96</v>
      </c>
      <c r="H15" s="7">
        <v>5.32</v>
      </c>
      <c r="I15" s="11" t="s">
        <v>13</v>
      </c>
      <c r="J15" s="11">
        <v>431.75</v>
      </c>
      <c r="K15" s="7">
        <f t="shared" si="0"/>
        <v>2296.9100000000003</v>
      </c>
    </row>
    <row r="16" spans="1:13" ht="15.75" customHeight="1">
      <c r="A16" s="9" t="s">
        <v>53</v>
      </c>
      <c r="B16" s="10" t="s">
        <v>74</v>
      </c>
      <c r="C16" s="11">
        <v>2.73</v>
      </c>
      <c r="D16" s="11">
        <v>3.96</v>
      </c>
      <c r="E16" s="11">
        <v>1.19</v>
      </c>
      <c r="F16" s="11">
        <v>16.05</v>
      </c>
      <c r="G16" s="11">
        <v>16.84</v>
      </c>
      <c r="H16" s="42">
        <v>18.774000000000001</v>
      </c>
      <c r="I16" s="11" t="s">
        <v>13</v>
      </c>
      <c r="J16" s="11">
        <v>710.13</v>
      </c>
      <c r="K16" s="7">
        <f t="shared" si="0"/>
        <v>13331.98062</v>
      </c>
    </row>
    <row r="17" spans="1:11" ht="15.75">
      <c r="A17" s="9" t="s">
        <v>55</v>
      </c>
      <c r="B17" s="10" t="s">
        <v>75</v>
      </c>
      <c r="C17" s="11">
        <v>3.37</v>
      </c>
      <c r="D17" s="11">
        <v>3.93</v>
      </c>
      <c r="E17" s="11">
        <v>1.63</v>
      </c>
      <c r="F17" s="11">
        <v>32.1</v>
      </c>
      <c r="G17" s="11">
        <v>15.76</v>
      </c>
      <c r="H17" s="42">
        <v>16.108000000000001</v>
      </c>
      <c r="I17" s="11" t="s">
        <v>13</v>
      </c>
      <c r="J17" s="11">
        <v>391.29</v>
      </c>
      <c r="K17" s="7">
        <f t="shared" si="0"/>
        <v>6302.8993200000004</v>
      </c>
    </row>
    <row r="18" spans="1:11" ht="15.75">
      <c r="A18" s="9" t="s">
        <v>57</v>
      </c>
      <c r="B18" s="45" t="s">
        <v>76</v>
      </c>
      <c r="F18" s="43">
        <v>31.41</v>
      </c>
      <c r="G18" s="43">
        <v>25.3</v>
      </c>
      <c r="H18" s="7">
        <v>30.2</v>
      </c>
      <c r="I18" s="11" t="s">
        <v>13</v>
      </c>
      <c r="J18" s="43">
        <v>664.32</v>
      </c>
      <c r="K18" s="7">
        <f t="shared" si="0"/>
        <v>20062.464</v>
      </c>
    </row>
    <row r="19" spans="1:11" ht="15.75">
      <c r="A19" s="9" t="s">
        <v>59</v>
      </c>
      <c r="B19" s="10" t="s">
        <v>60</v>
      </c>
      <c r="C19" s="11">
        <v>8.57</v>
      </c>
      <c r="D19" s="11">
        <v>3.11</v>
      </c>
      <c r="E19" s="11">
        <v>2.04</v>
      </c>
      <c r="F19" s="11">
        <v>37.39</v>
      </c>
      <c r="G19" s="11">
        <v>61.06</v>
      </c>
      <c r="H19" s="7">
        <v>65.430000000000007</v>
      </c>
      <c r="I19" s="11" t="s">
        <v>13</v>
      </c>
      <c r="J19" s="11">
        <v>167.7</v>
      </c>
      <c r="K19" s="7">
        <f t="shared" si="0"/>
        <v>10972.611000000001</v>
      </c>
    </row>
    <row r="20" spans="1:11">
      <c r="A20" s="38"/>
      <c r="B20" s="147" t="s">
        <v>41</v>
      </c>
      <c r="C20" s="147"/>
      <c r="D20" s="147"/>
      <c r="E20" s="147"/>
      <c r="F20" s="147"/>
      <c r="G20" s="147"/>
      <c r="H20" s="147"/>
      <c r="I20" s="147"/>
      <c r="J20" s="147"/>
      <c r="K20" s="39">
        <f>SUM(K5:K19)</f>
        <v>342335.91643999994</v>
      </c>
    </row>
    <row r="23" spans="1:11" ht="50.25" customHeight="1">
      <c r="B23" s="139" t="s">
        <v>61</v>
      </c>
      <c r="C23" s="139"/>
      <c r="D23" s="139"/>
      <c r="E23" s="139"/>
      <c r="F23" s="139"/>
      <c r="G23" s="139"/>
      <c r="H23" s="139"/>
      <c r="I23" s="139"/>
      <c r="J23" s="139"/>
      <c r="K23" s="139"/>
    </row>
  </sheetData>
  <mergeCells count="5">
    <mergeCell ref="A1:K1"/>
    <mergeCell ref="A2:K2"/>
    <mergeCell ref="A3:K3"/>
    <mergeCell ref="B20:J20"/>
    <mergeCell ref="B23:K23"/>
  </mergeCells>
  <pageMargins left="0.7" right="0.7" top="0.75" bottom="0.75" header="0.3" footer="0.3"/>
</worksheet>
</file>

<file path=xl/worksheets/sheet49.xml><?xml version="1.0" encoding="utf-8"?>
<worksheet xmlns="http://schemas.openxmlformats.org/spreadsheetml/2006/main" xmlns:r="http://schemas.openxmlformats.org/officeDocument/2006/relationships">
  <sheetPr>
    <tabColor rgb="FFFF0000"/>
  </sheetPr>
  <dimension ref="A1:M58"/>
  <sheetViews>
    <sheetView topLeftCell="A7" workbookViewId="0">
      <selection activeCell="J11" sqref="J11:J12"/>
    </sheetView>
  </sheetViews>
  <sheetFormatPr defaultRowHeight="15"/>
  <cols>
    <col min="1" max="1" width="6.85546875" customWidth="1"/>
    <col min="2" max="2" width="50.140625" customWidth="1"/>
    <col min="3" max="3" width="9.85546875" hidden="1" customWidth="1"/>
    <col min="4" max="4" width="9.42578125" hidden="1" customWidth="1"/>
    <col min="5" max="5" width="10.5703125" hidden="1" customWidth="1"/>
    <col min="6" max="6" width="11.7109375" style="33" hidden="1" customWidth="1"/>
    <col min="7" max="7" width="8" customWidth="1"/>
    <col min="8" max="8" width="6.7109375" customWidth="1"/>
    <col min="9" max="9" width="8.7109375" customWidth="1"/>
    <col min="10" max="10" width="12" customWidth="1"/>
  </cols>
  <sheetData>
    <row r="1" spans="1:13" ht="18.75" customHeight="1">
      <c r="A1" s="189" t="s">
        <v>0</v>
      </c>
      <c r="B1" s="190"/>
      <c r="C1" s="190"/>
      <c r="D1" s="190"/>
      <c r="E1" s="190"/>
      <c r="F1" s="190"/>
      <c r="G1" s="190"/>
      <c r="H1" s="190"/>
      <c r="I1" s="190"/>
      <c r="J1" s="191"/>
      <c r="K1" s="60"/>
      <c r="L1" s="60"/>
      <c r="M1" s="60"/>
    </row>
    <row r="2" spans="1:13" ht="16.5" customHeight="1">
      <c r="A2" s="192" t="s">
        <v>1</v>
      </c>
      <c r="B2" s="193"/>
      <c r="C2" s="193"/>
      <c r="D2" s="193"/>
      <c r="E2" s="193"/>
      <c r="F2" s="193"/>
      <c r="G2" s="193"/>
      <c r="H2" s="193"/>
      <c r="I2" s="193"/>
      <c r="J2" s="194"/>
      <c r="K2" s="1"/>
      <c r="L2" s="1"/>
      <c r="M2" s="1"/>
    </row>
    <row r="3" spans="1:13" ht="38.25" customHeight="1">
      <c r="A3" s="165" t="s">
        <v>294</v>
      </c>
      <c r="B3" s="165"/>
      <c r="C3" s="165"/>
      <c r="D3" s="165"/>
      <c r="E3" s="165"/>
      <c r="F3" s="165"/>
      <c r="G3" s="165"/>
      <c r="H3" s="165"/>
      <c r="I3" s="165"/>
      <c r="J3" s="165"/>
      <c r="K3" s="61"/>
      <c r="L3" s="61"/>
      <c r="M3" s="61"/>
    </row>
    <row r="4" spans="1:13">
      <c r="A4" s="113" t="s">
        <v>3</v>
      </c>
      <c r="B4" s="113" t="s">
        <v>4</v>
      </c>
      <c r="C4" s="114">
        <v>1</v>
      </c>
      <c r="D4" s="114">
        <v>2</v>
      </c>
      <c r="E4" s="114" t="s">
        <v>295</v>
      </c>
      <c r="F4" s="114" t="s">
        <v>110</v>
      </c>
      <c r="G4" s="114" t="s">
        <v>235</v>
      </c>
      <c r="H4" s="114" t="s">
        <v>108</v>
      </c>
      <c r="I4" s="114" t="s">
        <v>109</v>
      </c>
      <c r="J4" s="114" t="s">
        <v>110</v>
      </c>
    </row>
    <row r="5" spans="1:13" ht="51">
      <c r="A5" s="9" t="s">
        <v>296</v>
      </c>
      <c r="B5" s="36" t="s">
        <v>297</v>
      </c>
      <c r="C5" s="11">
        <v>6505.58</v>
      </c>
      <c r="D5" s="11">
        <v>2200.75</v>
      </c>
      <c r="E5" s="7">
        <f t="shared" ref="E5:E10" si="0">C5+D5</f>
        <v>8706.33</v>
      </c>
      <c r="F5" s="8">
        <f t="shared" ref="F5:F10" si="1">E5*I5</f>
        <v>252483.57</v>
      </c>
      <c r="G5" s="11">
        <v>743.49</v>
      </c>
      <c r="H5" s="11" t="s">
        <v>65</v>
      </c>
      <c r="I5" s="63">
        <v>29</v>
      </c>
      <c r="J5" s="7">
        <f>I5*G5</f>
        <v>21561.21</v>
      </c>
    </row>
    <row r="6" spans="1:13" ht="54" customHeight="1">
      <c r="A6" s="9" t="s">
        <v>298</v>
      </c>
      <c r="B6" s="36" t="s">
        <v>299</v>
      </c>
      <c r="C6" s="11">
        <v>13011.16</v>
      </c>
      <c r="D6" s="11">
        <v>4401.49</v>
      </c>
      <c r="E6" s="7">
        <f t="shared" si="0"/>
        <v>17412.650000000001</v>
      </c>
      <c r="F6" s="8">
        <f t="shared" si="1"/>
        <v>174126.5</v>
      </c>
      <c r="G6" s="11">
        <v>743.49</v>
      </c>
      <c r="H6" s="11" t="s">
        <v>65</v>
      </c>
      <c r="I6" s="63">
        <v>10</v>
      </c>
      <c r="J6" s="7">
        <f t="shared" ref="J6:J10" si="2">I6*G6</f>
        <v>7434.9</v>
      </c>
    </row>
    <row r="7" spans="1:13" ht="54" customHeight="1">
      <c r="A7" s="9" t="s">
        <v>300</v>
      </c>
      <c r="B7" s="10" t="s">
        <v>301</v>
      </c>
      <c r="C7" s="11"/>
      <c r="D7" s="11"/>
      <c r="E7" s="11"/>
      <c r="F7" s="11"/>
      <c r="G7" s="11">
        <v>44.594000000000001</v>
      </c>
      <c r="H7" s="11" t="s">
        <v>13</v>
      </c>
      <c r="I7" s="63">
        <v>5636</v>
      </c>
      <c r="J7" s="7">
        <f>I7*G7</f>
        <v>251331.78400000001</v>
      </c>
    </row>
    <row r="8" spans="1:13" ht="54" customHeight="1">
      <c r="A8" s="9" t="s">
        <v>302</v>
      </c>
      <c r="B8" s="36" t="s">
        <v>303</v>
      </c>
      <c r="C8" s="11">
        <v>263.67</v>
      </c>
      <c r="D8" s="11">
        <v>89.2</v>
      </c>
      <c r="E8" s="7">
        <f>C8+D8</f>
        <v>352.87</v>
      </c>
      <c r="F8" s="8">
        <f>E8*I8</f>
        <v>2729449.45</v>
      </c>
      <c r="G8" s="11">
        <v>29.73</v>
      </c>
      <c r="H8" s="11" t="s">
        <v>304</v>
      </c>
      <c r="I8" s="63">
        <v>7735</v>
      </c>
      <c r="J8" s="7">
        <f>I8*G8</f>
        <v>229961.55000000002</v>
      </c>
    </row>
    <row r="9" spans="1:13" ht="26.25" customHeight="1">
      <c r="A9" s="9">
        <v>5</v>
      </c>
      <c r="B9" s="36" t="s">
        <v>305</v>
      </c>
      <c r="C9" s="11"/>
      <c r="D9" s="11"/>
      <c r="E9" s="7"/>
      <c r="F9" s="8"/>
      <c r="G9" s="11"/>
      <c r="H9" s="11"/>
      <c r="I9" s="11"/>
      <c r="J9" s="7"/>
    </row>
    <row r="10" spans="1:13" ht="18" customHeight="1">
      <c r="A10" s="9" t="s">
        <v>51</v>
      </c>
      <c r="B10" s="36" t="s">
        <v>306</v>
      </c>
      <c r="C10" s="11">
        <v>626.10500000000002</v>
      </c>
      <c r="D10" s="11"/>
      <c r="E10" s="7">
        <f t="shared" si="0"/>
        <v>626.10500000000002</v>
      </c>
      <c r="F10" s="8">
        <f t="shared" si="1"/>
        <v>244988.62545000002</v>
      </c>
      <c r="G10" s="11">
        <v>107.37</v>
      </c>
      <c r="H10" s="11" t="s">
        <v>307</v>
      </c>
      <c r="I10" s="11">
        <v>391.29</v>
      </c>
      <c r="J10" s="7">
        <f t="shared" si="2"/>
        <v>42012.8073</v>
      </c>
    </row>
    <row r="11" spans="1:13">
      <c r="A11" s="195"/>
      <c r="B11" s="196" t="s">
        <v>308</v>
      </c>
      <c r="C11" s="196"/>
      <c r="D11" s="196"/>
      <c r="E11" s="196"/>
      <c r="F11" s="196"/>
      <c r="G11" s="196"/>
      <c r="H11" s="196"/>
      <c r="I11" s="196"/>
      <c r="J11" s="197">
        <f>SUM(J5:J10)</f>
        <v>552302.2513</v>
      </c>
    </row>
    <row r="12" spans="1:13">
      <c r="A12" s="195"/>
      <c r="B12" s="196"/>
      <c r="C12" s="196"/>
      <c r="D12" s="196"/>
      <c r="E12" s="196"/>
      <c r="F12" s="196"/>
      <c r="G12" s="196"/>
      <c r="H12" s="196"/>
      <c r="I12" s="196"/>
      <c r="J12" s="197"/>
    </row>
    <row r="13" spans="1:13">
      <c r="H13" s="34"/>
      <c r="I13" s="115"/>
      <c r="J13" s="115"/>
      <c r="K13" s="115"/>
      <c r="L13" s="33"/>
    </row>
    <row r="14" spans="1:13">
      <c r="H14" s="34"/>
      <c r="I14" s="115"/>
      <c r="J14" s="115"/>
      <c r="K14" s="115"/>
      <c r="L14" s="33"/>
    </row>
    <row r="15" spans="1:13">
      <c r="B15" s="188" t="s">
        <v>309</v>
      </c>
      <c r="C15" s="188"/>
      <c r="D15" s="188"/>
      <c r="E15" s="188"/>
      <c r="F15" s="188"/>
      <c r="G15" s="188"/>
      <c r="H15" s="188"/>
      <c r="I15" s="188"/>
      <c r="J15" s="188"/>
      <c r="K15" s="116"/>
      <c r="L15" s="117"/>
    </row>
    <row r="16" spans="1:13">
      <c r="B16" s="188" t="s">
        <v>310</v>
      </c>
      <c r="C16" s="188"/>
      <c r="D16" s="188"/>
      <c r="E16" s="188"/>
      <c r="F16" s="188"/>
      <c r="G16" s="188"/>
      <c r="H16" s="188"/>
      <c r="I16" s="188"/>
      <c r="J16" s="188"/>
      <c r="K16" s="116"/>
      <c r="L16" s="33"/>
    </row>
    <row r="17" spans="6:9">
      <c r="H17" s="188" t="s">
        <v>311</v>
      </c>
      <c r="I17" s="188"/>
    </row>
    <row r="21" spans="6:9">
      <c r="F21"/>
    </row>
    <row r="22" spans="6:9">
      <c r="F22"/>
    </row>
    <row r="23" spans="6:9">
      <c r="F23"/>
    </row>
    <row r="24" spans="6:9">
      <c r="F24"/>
    </row>
    <row r="25" spans="6:9">
      <c r="F25"/>
    </row>
    <row r="26" spans="6:9">
      <c r="F26"/>
    </row>
    <row r="27" spans="6:9">
      <c r="F27"/>
    </row>
    <row r="28" spans="6:9">
      <c r="F28"/>
    </row>
    <row r="29" spans="6:9">
      <c r="F29"/>
    </row>
    <row r="30" spans="6:9">
      <c r="F30"/>
    </row>
    <row r="31" spans="6:9">
      <c r="F31"/>
    </row>
    <row r="32" spans="6:9">
      <c r="F32"/>
    </row>
    <row r="33" spans="6:6">
      <c r="F33"/>
    </row>
    <row r="34" spans="6:6">
      <c r="F34"/>
    </row>
    <row r="35" spans="6:6">
      <c r="F35"/>
    </row>
    <row r="36" spans="6:6">
      <c r="F36"/>
    </row>
    <row r="37" spans="6:6">
      <c r="F37"/>
    </row>
    <row r="38" spans="6:6">
      <c r="F38"/>
    </row>
    <row r="39" spans="6:6">
      <c r="F39"/>
    </row>
    <row r="40" spans="6:6">
      <c r="F40"/>
    </row>
    <row r="41" spans="6:6">
      <c r="F41"/>
    </row>
    <row r="42" spans="6:6">
      <c r="F42"/>
    </row>
    <row r="43" spans="6:6">
      <c r="F43"/>
    </row>
    <row r="44" spans="6:6">
      <c r="F44"/>
    </row>
    <row r="45" spans="6:6">
      <c r="F45"/>
    </row>
    <row r="46" spans="6:6">
      <c r="F46"/>
    </row>
    <row r="47" spans="6:6">
      <c r="F47"/>
    </row>
    <row r="48" spans="6:6">
      <c r="F48"/>
    </row>
    <row r="49" spans="6:6">
      <c r="F49"/>
    </row>
    <row r="50" spans="6:6">
      <c r="F50"/>
    </row>
    <row r="51" spans="6:6">
      <c r="F51"/>
    </row>
    <row r="52" spans="6:6">
      <c r="F52"/>
    </row>
    <row r="53" spans="6:6">
      <c r="F53"/>
    </row>
    <row r="54" spans="6:6">
      <c r="F54"/>
    </row>
    <row r="55" spans="6:6">
      <c r="F55"/>
    </row>
    <row r="56" spans="6:6">
      <c r="F56"/>
    </row>
    <row r="57" spans="6:6">
      <c r="F57"/>
    </row>
    <row r="58" spans="6:6">
      <c r="F58"/>
    </row>
  </sheetData>
  <mergeCells count="9">
    <mergeCell ref="B15:J15"/>
    <mergeCell ref="B16:J16"/>
    <mergeCell ref="H17:I17"/>
    <mergeCell ref="A1:J1"/>
    <mergeCell ref="A2:J2"/>
    <mergeCell ref="A3:J3"/>
    <mergeCell ref="A11:A12"/>
    <mergeCell ref="B11:I12"/>
    <mergeCell ref="J11:J12"/>
  </mergeCells>
  <pageMargins left="0.3" right="0.15" top="0.39"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sheetPr>
    <tabColor rgb="FFFF0000"/>
  </sheetPr>
  <dimension ref="A1:J18"/>
  <sheetViews>
    <sheetView topLeftCell="A10" workbookViewId="0">
      <selection activeCell="G32" sqref="G32"/>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2.5" customHeight="1">
      <c r="A3" s="157" t="s">
        <v>86</v>
      </c>
      <c r="B3" s="157"/>
      <c r="C3" s="157"/>
      <c r="D3" s="157"/>
      <c r="E3" s="157"/>
      <c r="F3" s="157"/>
      <c r="G3" s="157"/>
      <c r="H3" s="157"/>
      <c r="I3" s="2"/>
      <c r="J3" s="2"/>
    </row>
    <row r="4" spans="1:10">
      <c r="A4" s="35" t="s">
        <v>3</v>
      </c>
      <c r="B4" s="35" t="s">
        <v>4</v>
      </c>
      <c r="C4" s="35">
        <v>1</v>
      </c>
      <c r="D4" s="35">
        <v>2</v>
      </c>
      <c r="E4" s="35" t="s">
        <v>5</v>
      </c>
      <c r="F4" s="35" t="s">
        <v>6</v>
      </c>
      <c r="G4" s="35" t="s">
        <v>7</v>
      </c>
      <c r="H4" s="35" t="s">
        <v>8</v>
      </c>
    </row>
    <row r="5" spans="1:10" ht="114.75">
      <c r="A5" s="9" t="s">
        <v>44</v>
      </c>
      <c r="B5" s="10" t="s">
        <v>45</v>
      </c>
      <c r="C5" s="7">
        <v>61.53</v>
      </c>
      <c r="D5" s="7">
        <v>38.229999999999997</v>
      </c>
      <c r="E5" s="7">
        <v>32.56</v>
      </c>
      <c r="F5" s="11" t="s">
        <v>13</v>
      </c>
      <c r="G5" s="11">
        <v>112.53</v>
      </c>
      <c r="H5" s="7">
        <f t="shared" ref="H5:H14" si="0">G5*E5</f>
        <v>3663.9768000000004</v>
      </c>
    </row>
    <row r="6" spans="1:10" ht="89.25">
      <c r="A6" s="9" t="s">
        <v>46</v>
      </c>
      <c r="B6" s="36" t="s">
        <v>15</v>
      </c>
      <c r="C6" s="7">
        <v>30.76</v>
      </c>
      <c r="D6" s="7">
        <v>19.12</v>
      </c>
      <c r="E6" s="7">
        <v>8.1419999999999995</v>
      </c>
      <c r="F6" s="11" t="s">
        <v>13</v>
      </c>
      <c r="G6" s="11">
        <v>228.47</v>
      </c>
      <c r="H6" s="7">
        <f t="shared" si="0"/>
        <v>1860.2027399999999</v>
      </c>
    </row>
    <row r="7" spans="1:10" ht="63.75">
      <c r="A7" s="9" t="s">
        <v>47</v>
      </c>
      <c r="B7" s="10" t="s">
        <v>18</v>
      </c>
      <c r="C7" s="7">
        <v>51.68</v>
      </c>
      <c r="D7" s="7">
        <v>32.119999999999997</v>
      </c>
      <c r="E7" s="7">
        <v>13.54</v>
      </c>
      <c r="F7" s="11" t="s">
        <v>13</v>
      </c>
      <c r="G7" s="11">
        <v>1191.77</v>
      </c>
      <c r="H7" s="7">
        <f t="shared" si="0"/>
        <v>16136.565799999998</v>
      </c>
    </row>
    <row r="8" spans="1:10" ht="102">
      <c r="A8" s="9" t="s">
        <v>48</v>
      </c>
      <c r="B8" s="10" t="s">
        <v>49</v>
      </c>
      <c r="C8" s="7">
        <v>55.93</v>
      </c>
      <c r="D8" s="7">
        <v>33.979999999999997</v>
      </c>
      <c r="E8" s="7">
        <v>16.28</v>
      </c>
      <c r="F8" s="11" t="s">
        <v>13</v>
      </c>
      <c r="G8" s="11">
        <v>6543.32</v>
      </c>
      <c r="H8" s="7">
        <f t="shared" si="0"/>
        <v>106525.2496</v>
      </c>
    </row>
    <row r="9" spans="1:10" ht="18.75">
      <c r="A9" s="9">
        <v>5</v>
      </c>
      <c r="B9" s="37" t="s">
        <v>50</v>
      </c>
      <c r="C9" s="7"/>
      <c r="D9" s="7"/>
      <c r="E9" s="7"/>
      <c r="F9" s="11"/>
      <c r="G9" s="11"/>
      <c r="H9" s="7"/>
    </row>
    <row r="10" spans="1:10" ht="15.75" customHeight="1">
      <c r="A10" s="9" t="s">
        <v>51</v>
      </c>
      <c r="B10" s="10" t="s">
        <v>52</v>
      </c>
      <c r="C10" s="7">
        <v>30.76</v>
      </c>
      <c r="D10" s="7">
        <v>19.12</v>
      </c>
      <c r="E10" s="7">
        <v>8.14</v>
      </c>
      <c r="F10" s="11" t="s">
        <v>13</v>
      </c>
      <c r="G10" s="11">
        <v>364.32</v>
      </c>
      <c r="H10" s="7">
        <f t="shared" si="0"/>
        <v>2965.5648000000001</v>
      </c>
    </row>
    <row r="11" spans="1:10" ht="15.75" customHeight="1">
      <c r="A11" s="9" t="s">
        <v>53</v>
      </c>
      <c r="B11" s="10" t="s">
        <v>54</v>
      </c>
      <c r="C11" s="7">
        <v>25.17</v>
      </c>
      <c r="D11" s="7">
        <v>15.29</v>
      </c>
      <c r="E11" s="7">
        <v>7</v>
      </c>
      <c r="F11" s="11" t="s">
        <v>13</v>
      </c>
      <c r="G11" s="11">
        <v>788.13</v>
      </c>
      <c r="H11" s="7">
        <f t="shared" si="0"/>
        <v>5516.91</v>
      </c>
    </row>
    <row r="12" spans="1:10" ht="15.75" customHeight="1">
      <c r="A12" s="9" t="s">
        <v>55</v>
      </c>
      <c r="B12" s="10" t="s">
        <v>56</v>
      </c>
      <c r="C12" s="7">
        <v>51.68</v>
      </c>
      <c r="D12" s="7">
        <v>32.119999999999997</v>
      </c>
      <c r="E12" s="7">
        <v>13.54</v>
      </c>
      <c r="F12" s="11" t="s">
        <v>13</v>
      </c>
      <c r="G12" s="11">
        <v>756.83</v>
      </c>
      <c r="H12" s="7">
        <f t="shared" si="0"/>
        <v>10247.4782</v>
      </c>
    </row>
    <row r="13" spans="1:10" ht="15.75">
      <c r="A13" s="9" t="s">
        <v>57</v>
      </c>
      <c r="B13" s="10" t="s">
        <v>58</v>
      </c>
      <c r="C13" s="7">
        <v>50.34</v>
      </c>
      <c r="D13" s="7">
        <v>30.59</v>
      </c>
      <c r="E13" s="7">
        <v>14</v>
      </c>
      <c r="F13" s="11" t="s">
        <v>13</v>
      </c>
      <c r="G13" s="11">
        <v>482.26</v>
      </c>
      <c r="H13" s="7">
        <f t="shared" si="0"/>
        <v>6751.6399999999994</v>
      </c>
    </row>
    <row r="14" spans="1:10" ht="15.75">
      <c r="A14" s="9" t="s">
        <v>59</v>
      </c>
      <c r="B14" s="10" t="s">
        <v>60</v>
      </c>
      <c r="C14" s="7">
        <v>61.53</v>
      </c>
      <c r="D14" s="7">
        <v>38.229999999999997</v>
      </c>
      <c r="E14" s="7">
        <v>32.56</v>
      </c>
      <c r="F14" s="11" t="s">
        <v>13</v>
      </c>
      <c r="G14" s="11">
        <v>167.7</v>
      </c>
      <c r="H14" s="7">
        <f t="shared" si="0"/>
        <v>5460.3119999999999</v>
      </c>
    </row>
    <row r="15" spans="1:10">
      <c r="A15" s="38"/>
      <c r="B15" s="147" t="s">
        <v>41</v>
      </c>
      <c r="C15" s="147"/>
      <c r="D15" s="147"/>
      <c r="E15" s="147"/>
      <c r="F15" s="147"/>
      <c r="G15" s="147"/>
      <c r="H15" s="39">
        <f>SUM(H5:H14)</f>
        <v>159127.89994</v>
      </c>
    </row>
    <row r="16" spans="1:10">
      <c r="A16" s="40"/>
      <c r="B16" s="31"/>
      <c r="C16" s="31"/>
      <c r="D16" s="31"/>
      <c r="E16" s="31"/>
      <c r="F16" s="31"/>
      <c r="G16" s="31"/>
      <c r="H16" s="41"/>
    </row>
    <row r="17" spans="1:8">
      <c r="A17" s="40"/>
      <c r="B17" s="31"/>
      <c r="C17" s="31"/>
      <c r="D17" s="31"/>
      <c r="E17" s="31"/>
      <c r="F17" s="31"/>
      <c r="G17" s="31"/>
      <c r="H17" s="41"/>
    </row>
    <row r="18" spans="1:8" ht="50.25" customHeight="1">
      <c r="B18" s="139" t="s">
        <v>61</v>
      </c>
      <c r="C18" s="139"/>
      <c r="D18" s="139"/>
      <c r="E18" s="139"/>
      <c r="F18" s="139"/>
      <c r="G18" s="139"/>
      <c r="H18" s="139"/>
    </row>
  </sheetData>
  <mergeCells count="5">
    <mergeCell ref="A1:H1"/>
    <mergeCell ref="A2:H2"/>
    <mergeCell ref="A3:H3"/>
    <mergeCell ref="B15:G15"/>
    <mergeCell ref="B18:H18"/>
  </mergeCells>
  <pageMargins left="0.24" right="0.2" top="0.75" bottom="0.75" header="0.3" footer="0.3"/>
  <pageSetup paperSize="9" orientation="portrait" verticalDpi="0" r:id="rId1"/>
</worksheet>
</file>

<file path=xl/worksheets/sheet50.xml><?xml version="1.0" encoding="utf-8"?>
<worksheet xmlns="http://schemas.openxmlformats.org/spreadsheetml/2006/main" xmlns:r="http://schemas.openxmlformats.org/officeDocument/2006/relationships">
  <sheetPr>
    <tabColor rgb="FFFF0000"/>
  </sheetPr>
  <dimension ref="A1:I22"/>
  <sheetViews>
    <sheetView topLeftCell="A13" workbookViewId="0">
      <selection activeCell="C7" sqref="C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161" t="s">
        <v>0</v>
      </c>
      <c r="B1" s="161"/>
      <c r="C1" s="161"/>
      <c r="D1" s="161"/>
      <c r="E1" s="161"/>
      <c r="F1" s="161"/>
      <c r="G1" s="60"/>
      <c r="H1" s="60"/>
      <c r="I1" s="60"/>
    </row>
    <row r="2" spans="1:9" ht="18.75">
      <c r="A2" s="161" t="s">
        <v>1</v>
      </c>
      <c r="B2" s="161"/>
      <c r="C2" s="161"/>
      <c r="D2" s="161"/>
      <c r="E2" s="161"/>
      <c r="F2" s="161"/>
      <c r="G2" s="1"/>
      <c r="H2" s="1"/>
      <c r="I2" s="1"/>
    </row>
    <row r="3" spans="1:9" ht="33" customHeight="1">
      <c r="A3" s="176" t="s">
        <v>380</v>
      </c>
      <c r="B3" s="176"/>
      <c r="C3" s="176"/>
      <c r="D3" s="176"/>
      <c r="E3" s="176"/>
      <c r="F3" s="176"/>
      <c r="G3" s="61"/>
      <c r="H3" s="61"/>
    </row>
    <row r="4" spans="1:9">
      <c r="A4" s="35"/>
      <c r="B4" s="35" t="s">
        <v>4</v>
      </c>
      <c r="C4" s="62" t="s">
        <v>5</v>
      </c>
      <c r="D4" s="62" t="s">
        <v>108</v>
      </c>
      <c r="E4" s="62" t="s">
        <v>109</v>
      </c>
      <c r="F4" s="62" t="s">
        <v>110</v>
      </c>
    </row>
    <row r="5" spans="1:9" ht="25.5">
      <c r="A5" s="11">
        <v>1</v>
      </c>
      <c r="B5" s="10" t="s">
        <v>111</v>
      </c>
      <c r="C5" s="11">
        <v>2</v>
      </c>
      <c r="D5" s="11" t="s">
        <v>10</v>
      </c>
      <c r="E5" s="11">
        <v>243.77</v>
      </c>
      <c r="F5" s="11">
        <f>E5*C5</f>
        <v>487.54</v>
      </c>
    </row>
    <row r="6" spans="1:9" ht="127.5">
      <c r="A6" s="9" t="s">
        <v>11</v>
      </c>
      <c r="B6" s="10" t="s">
        <v>45</v>
      </c>
      <c r="C6" s="11">
        <v>101.37</v>
      </c>
      <c r="D6" s="11" t="s">
        <v>13</v>
      </c>
      <c r="E6" s="11">
        <v>112.53</v>
      </c>
      <c r="F6" s="11">
        <f t="shared" ref="F6:F9" si="0">E6*C6</f>
        <v>11407.1661</v>
      </c>
    </row>
    <row r="7" spans="1:9" ht="102">
      <c r="A7" s="9" t="s">
        <v>63</v>
      </c>
      <c r="B7" s="36" t="s">
        <v>15</v>
      </c>
      <c r="C7" s="11">
        <v>25.34</v>
      </c>
      <c r="D7" s="11" t="s">
        <v>13</v>
      </c>
      <c r="E7" s="11">
        <v>228.47</v>
      </c>
      <c r="F7" s="11">
        <f t="shared" si="0"/>
        <v>5789.4297999999999</v>
      </c>
    </row>
    <row r="8" spans="1:9" ht="76.5">
      <c r="A8" s="9" t="s">
        <v>64</v>
      </c>
      <c r="B8" s="10" t="s">
        <v>18</v>
      </c>
      <c r="C8" s="11">
        <v>42.58</v>
      </c>
      <c r="D8" s="11" t="s">
        <v>13</v>
      </c>
      <c r="E8" s="11">
        <v>1191.77</v>
      </c>
      <c r="F8" s="11">
        <f t="shared" si="0"/>
        <v>50745.566599999998</v>
      </c>
    </row>
    <row r="9" spans="1:9" ht="114" customHeight="1">
      <c r="A9" s="9" t="s">
        <v>79</v>
      </c>
      <c r="B9" s="10" t="s">
        <v>67</v>
      </c>
      <c r="C9" s="11">
        <v>50.69</v>
      </c>
      <c r="D9" s="11" t="s">
        <v>13</v>
      </c>
      <c r="E9" s="11">
        <v>6543.32</v>
      </c>
      <c r="F9" s="11">
        <f t="shared" si="0"/>
        <v>331680.89079999999</v>
      </c>
    </row>
    <row r="10" spans="1:9">
      <c r="A10" s="9">
        <v>6</v>
      </c>
      <c r="B10" s="64" t="s">
        <v>123</v>
      </c>
      <c r="C10" s="11"/>
      <c r="D10" s="11"/>
      <c r="E10" s="11"/>
      <c r="F10" s="11"/>
    </row>
    <row r="11" spans="1:9" ht="15.75">
      <c r="A11" s="9" t="s">
        <v>51</v>
      </c>
      <c r="B11" s="10" t="s">
        <v>381</v>
      </c>
      <c r="C11" s="11">
        <v>25.34</v>
      </c>
      <c r="D11" s="11" t="s">
        <v>13</v>
      </c>
      <c r="E11" s="11">
        <v>431.75</v>
      </c>
      <c r="F11" s="11">
        <f t="shared" ref="F11:F15" si="1">E11*C11</f>
        <v>10940.545</v>
      </c>
    </row>
    <row r="12" spans="1:9" ht="15.75">
      <c r="A12" s="9" t="s">
        <v>51</v>
      </c>
      <c r="B12" s="10" t="s">
        <v>382</v>
      </c>
      <c r="C12" s="11">
        <v>21.8</v>
      </c>
      <c r="D12" s="11" t="s">
        <v>13</v>
      </c>
      <c r="E12" s="11">
        <v>710.13</v>
      </c>
      <c r="F12" s="11">
        <f t="shared" si="1"/>
        <v>15480.834000000001</v>
      </c>
    </row>
    <row r="13" spans="1:9" ht="15.75">
      <c r="A13" s="9" t="s">
        <v>55</v>
      </c>
      <c r="B13" s="10" t="s">
        <v>238</v>
      </c>
      <c r="C13" s="11">
        <v>42.58</v>
      </c>
      <c r="D13" s="11" t="s">
        <v>13</v>
      </c>
      <c r="E13" s="11">
        <v>664.32</v>
      </c>
      <c r="F13" s="11">
        <f t="shared" si="1"/>
        <v>28286.745600000002</v>
      </c>
    </row>
    <row r="14" spans="1:9" ht="17.25" customHeight="1">
      <c r="A14" s="9" t="s">
        <v>57</v>
      </c>
      <c r="B14" s="10" t="s">
        <v>383</v>
      </c>
      <c r="C14" s="11">
        <v>43.59</v>
      </c>
      <c r="D14" s="11" t="s">
        <v>13</v>
      </c>
      <c r="E14" s="11">
        <v>391.29</v>
      </c>
      <c r="F14" s="11">
        <f t="shared" si="1"/>
        <v>17056.331100000003</v>
      </c>
    </row>
    <row r="15" spans="1:9" ht="17.25" customHeight="1">
      <c r="A15" s="9" t="s">
        <v>59</v>
      </c>
      <c r="B15" s="10" t="s">
        <v>60</v>
      </c>
      <c r="C15" s="11">
        <v>101.37</v>
      </c>
      <c r="D15" s="11" t="s">
        <v>13</v>
      </c>
      <c r="E15" s="11">
        <v>167.7</v>
      </c>
      <c r="F15" s="11">
        <f t="shared" si="1"/>
        <v>16999.749</v>
      </c>
    </row>
    <row r="16" spans="1:9" s="40" customFormat="1" ht="23.25" customHeight="1">
      <c r="A16" s="65"/>
      <c r="B16" s="66"/>
      <c r="C16" s="166"/>
      <c r="D16" s="166"/>
      <c r="E16" s="167"/>
      <c r="F16" s="67">
        <f>SUM(F5:F15)</f>
        <v>488874.79800000001</v>
      </c>
    </row>
    <row r="17" spans="1:6" s="40" customFormat="1" ht="23.25" customHeight="1">
      <c r="A17" s="68"/>
      <c r="B17" s="69"/>
      <c r="C17" s="70"/>
      <c r="D17" s="70"/>
      <c r="E17" s="70"/>
      <c r="F17" s="71"/>
    </row>
    <row r="18" spans="1:6" ht="62.25" customHeight="1">
      <c r="B18" s="139" t="s">
        <v>84</v>
      </c>
      <c r="C18" s="139"/>
      <c r="D18" s="139"/>
      <c r="E18" s="139"/>
      <c r="F18" s="139"/>
    </row>
    <row r="19" spans="1:6">
      <c r="B19" t="s">
        <v>384</v>
      </c>
      <c r="E19" s="72"/>
    </row>
    <row r="22" spans="1:6" ht="15.75" customHeight="1"/>
  </sheetData>
  <mergeCells count="5">
    <mergeCell ref="A1:F1"/>
    <mergeCell ref="A2:F2"/>
    <mergeCell ref="A3:F3"/>
    <mergeCell ref="C16:E16"/>
    <mergeCell ref="B18:F18"/>
  </mergeCells>
  <pageMargins left="0.16" right="0.2" top="0.75" bottom="0.75" header="0.3" footer="0.3"/>
  <pageSetup paperSize="9" orientation="portrait" verticalDpi="0" r:id="rId1"/>
</worksheet>
</file>

<file path=xl/worksheets/sheet51.xml><?xml version="1.0" encoding="utf-8"?>
<worksheet xmlns="http://schemas.openxmlformats.org/spreadsheetml/2006/main" xmlns:r="http://schemas.openxmlformats.org/officeDocument/2006/relationships">
  <sheetPr>
    <tabColor rgb="FFFF0000"/>
  </sheetPr>
  <dimension ref="A1:N28"/>
  <sheetViews>
    <sheetView topLeftCell="A19" workbookViewId="0">
      <selection activeCell="I20" sqref="I20"/>
    </sheetView>
  </sheetViews>
  <sheetFormatPr defaultRowHeight="15"/>
  <cols>
    <col min="1" max="1" width="7.7109375" customWidth="1"/>
    <col min="2" max="2" width="41.42578125" customWidth="1"/>
    <col min="3" max="4" width="11.5703125" hidden="1" customWidth="1"/>
    <col min="5" max="5" width="4" hidden="1" customWidth="1"/>
    <col min="6" max="6" width="9.5703125" customWidth="1"/>
    <col min="7" max="7" width="7.42578125" customWidth="1"/>
    <col min="8" max="8" width="9.7109375" customWidth="1"/>
    <col min="9" max="9" width="13.42578125" customWidth="1"/>
  </cols>
  <sheetData>
    <row r="1" spans="1:12" ht="21">
      <c r="A1" s="163" t="s">
        <v>0</v>
      </c>
      <c r="B1" s="163"/>
      <c r="C1" s="163"/>
      <c r="D1" s="163"/>
      <c r="E1" s="163"/>
      <c r="F1" s="163"/>
      <c r="G1" s="163"/>
      <c r="H1" s="163"/>
      <c r="I1" s="163"/>
      <c r="J1" s="60"/>
      <c r="K1" s="60"/>
      <c r="L1" s="60"/>
    </row>
    <row r="2" spans="1:12" ht="18.75">
      <c r="A2" s="161" t="s">
        <v>1</v>
      </c>
      <c r="B2" s="161"/>
      <c r="C2" s="161"/>
      <c r="D2" s="161"/>
      <c r="E2" s="161"/>
      <c r="F2" s="161"/>
      <c r="G2" s="161"/>
      <c r="H2" s="161"/>
      <c r="I2" s="161"/>
      <c r="J2" s="1"/>
      <c r="K2" s="1"/>
      <c r="L2" s="1"/>
    </row>
    <row r="3" spans="1:12" ht="15.75">
      <c r="A3" s="164" t="s">
        <v>385</v>
      </c>
      <c r="B3" s="165"/>
      <c r="C3" s="165"/>
      <c r="D3" s="165"/>
      <c r="E3" s="165"/>
      <c r="F3" s="165"/>
      <c r="G3" s="165"/>
      <c r="H3" s="165"/>
      <c r="I3" s="165"/>
      <c r="J3" s="61"/>
      <c r="K3" s="61"/>
    </row>
    <row r="4" spans="1:12">
      <c r="A4" s="35" t="s">
        <v>3</v>
      </c>
      <c r="B4" s="35" t="s">
        <v>4</v>
      </c>
      <c r="C4" s="35">
        <v>1</v>
      </c>
      <c r="D4" s="35">
        <v>2</v>
      </c>
      <c r="E4" s="35">
        <v>3</v>
      </c>
      <c r="F4" s="62" t="s">
        <v>235</v>
      </c>
      <c r="G4" s="62" t="s">
        <v>108</v>
      </c>
      <c r="H4" s="62" t="s">
        <v>109</v>
      </c>
      <c r="I4" s="62" t="s">
        <v>110</v>
      </c>
    </row>
    <row r="5" spans="1:12" ht="25.5">
      <c r="A5" s="5">
        <v>1</v>
      </c>
      <c r="B5" s="6" t="s">
        <v>9</v>
      </c>
      <c r="C5" s="8">
        <v>5</v>
      </c>
      <c r="D5" s="8">
        <v>5</v>
      </c>
      <c r="E5" s="8">
        <v>5</v>
      </c>
      <c r="F5" s="7">
        <v>2</v>
      </c>
      <c r="G5" s="8" t="s">
        <v>10</v>
      </c>
      <c r="H5" s="8">
        <v>243.77</v>
      </c>
      <c r="I5" s="7">
        <f>H5*F5</f>
        <v>487.54</v>
      </c>
    </row>
    <row r="6" spans="1:12" ht="122.25" customHeight="1">
      <c r="A6" s="9" t="s">
        <v>11</v>
      </c>
      <c r="B6" s="10" t="s">
        <v>45</v>
      </c>
      <c r="C6" s="11">
        <v>76.05</v>
      </c>
      <c r="D6" s="11">
        <v>76.58</v>
      </c>
      <c r="E6" s="11">
        <v>42.49</v>
      </c>
      <c r="F6" s="7">
        <v>76.459999999999994</v>
      </c>
      <c r="G6" s="11" t="s">
        <v>13</v>
      </c>
      <c r="H6" s="11">
        <v>112.53</v>
      </c>
      <c r="I6" s="7">
        <f t="shared" ref="I6:I19" si="0">H6*F6</f>
        <v>8604.0437999999995</v>
      </c>
    </row>
    <row r="7" spans="1:12" ht="89.25">
      <c r="A7" s="9" t="s">
        <v>63</v>
      </c>
      <c r="B7" s="36" t="s">
        <v>15</v>
      </c>
      <c r="C7" s="11">
        <v>22.66</v>
      </c>
      <c r="D7" s="11">
        <v>26.34</v>
      </c>
      <c r="E7" s="11">
        <v>3.55</v>
      </c>
      <c r="F7" s="7">
        <v>7.65</v>
      </c>
      <c r="G7" s="11" t="s">
        <v>13</v>
      </c>
      <c r="H7" s="11">
        <v>228.47</v>
      </c>
      <c r="I7" s="7">
        <f t="shared" si="0"/>
        <v>1747.7955000000002</v>
      </c>
    </row>
    <row r="8" spans="1:12" ht="63.75">
      <c r="A8" s="9" t="s">
        <v>64</v>
      </c>
      <c r="B8" s="10" t="s">
        <v>18</v>
      </c>
      <c r="C8" s="11">
        <v>38.07</v>
      </c>
      <c r="D8" s="11">
        <v>42.35</v>
      </c>
      <c r="E8" s="11">
        <v>5.95</v>
      </c>
      <c r="F8" s="7">
        <v>12.84</v>
      </c>
      <c r="G8" s="11" t="s">
        <v>13</v>
      </c>
      <c r="H8" s="11">
        <v>1191.77</v>
      </c>
      <c r="I8" s="7">
        <f t="shared" si="0"/>
        <v>15302.326799999999</v>
      </c>
    </row>
    <row r="9" spans="1:12" ht="114.75">
      <c r="A9" s="9" t="s">
        <v>66</v>
      </c>
      <c r="B9" s="10" t="s">
        <v>20</v>
      </c>
      <c r="C9" s="11">
        <v>3.4</v>
      </c>
      <c r="D9" s="11"/>
      <c r="E9" s="11">
        <v>10.1</v>
      </c>
      <c r="F9" s="7">
        <v>11.11</v>
      </c>
      <c r="G9" s="11" t="s">
        <v>13</v>
      </c>
      <c r="H9" s="11">
        <v>5913.66</v>
      </c>
      <c r="I9" s="7">
        <f t="shared" si="0"/>
        <v>65700.762600000002</v>
      </c>
    </row>
    <row r="10" spans="1:12" ht="89.25">
      <c r="A10" s="9" t="s">
        <v>68</v>
      </c>
      <c r="B10" s="10" t="s">
        <v>69</v>
      </c>
      <c r="C10" s="11">
        <v>6.8</v>
      </c>
      <c r="D10" s="11"/>
      <c r="E10" s="11">
        <v>37.17</v>
      </c>
      <c r="F10" s="7">
        <v>27.12</v>
      </c>
      <c r="G10" s="11" t="s">
        <v>13</v>
      </c>
      <c r="H10" s="11">
        <v>2788.17</v>
      </c>
      <c r="I10" s="7">
        <f t="shared" si="0"/>
        <v>75615.170400000003</v>
      </c>
    </row>
    <row r="11" spans="1:12" ht="63.75">
      <c r="A11" s="9" t="s">
        <v>70</v>
      </c>
      <c r="B11" s="10" t="s">
        <v>118</v>
      </c>
      <c r="C11" s="11">
        <v>13.6</v>
      </c>
      <c r="D11" s="11"/>
      <c r="E11" s="11">
        <v>46.5</v>
      </c>
      <c r="F11" s="7">
        <v>167.27</v>
      </c>
      <c r="G11" s="11" t="s">
        <v>65</v>
      </c>
      <c r="H11" s="11">
        <v>259.29000000000002</v>
      </c>
      <c r="I11" s="7">
        <f t="shared" si="0"/>
        <v>43371.438300000009</v>
      </c>
    </row>
    <row r="12" spans="1:12" ht="102">
      <c r="A12" s="9" t="s">
        <v>71</v>
      </c>
      <c r="B12" s="10" t="s">
        <v>232</v>
      </c>
      <c r="C12" s="11">
        <v>5.63</v>
      </c>
      <c r="D12" s="11"/>
      <c r="E12" s="11"/>
      <c r="F12" s="7">
        <v>0.71</v>
      </c>
      <c r="G12" s="11" t="s">
        <v>13</v>
      </c>
      <c r="H12" s="11">
        <v>6219.21</v>
      </c>
      <c r="I12" s="7">
        <f>H12*F12</f>
        <v>4415.6390999999994</v>
      </c>
    </row>
    <row r="13" spans="1:12" ht="89.25">
      <c r="A13" s="9" t="s">
        <v>119</v>
      </c>
      <c r="B13" s="10" t="s">
        <v>26</v>
      </c>
      <c r="C13" s="11">
        <v>0.69599999999999995</v>
      </c>
      <c r="D13" s="11">
        <v>1.39</v>
      </c>
      <c r="E13" s="11"/>
      <c r="F13" s="42">
        <v>7.5999999999999998E-2</v>
      </c>
      <c r="G13" s="11" t="s">
        <v>27</v>
      </c>
      <c r="H13" s="11">
        <v>53433.91</v>
      </c>
      <c r="I13" s="7">
        <f t="shared" si="0"/>
        <v>4060.9771600000004</v>
      </c>
    </row>
    <row r="14" spans="1:12">
      <c r="A14" s="9">
        <v>10</v>
      </c>
      <c r="B14" s="64" t="s">
        <v>123</v>
      </c>
      <c r="C14" s="97"/>
      <c r="D14" s="97"/>
      <c r="E14" s="97"/>
      <c r="F14" s="7"/>
      <c r="G14" s="11"/>
      <c r="H14" s="11"/>
      <c r="I14" s="7"/>
    </row>
    <row r="15" spans="1:12" ht="15.75">
      <c r="A15" s="9" t="s">
        <v>51</v>
      </c>
      <c r="B15" s="10" t="s">
        <v>236</v>
      </c>
      <c r="C15" s="11">
        <v>22.66</v>
      </c>
      <c r="D15" s="11">
        <v>26.34</v>
      </c>
      <c r="E15" s="11">
        <v>3.55</v>
      </c>
      <c r="F15" s="7">
        <v>7.65</v>
      </c>
      <c r="G15" s="11" t="s">
        <v>13</v>
      </c>
      <c r="H15" s="11">
        <v>431.75</v>
      </c>
      <c r="I15" s="7">
        <f t="shared" si="0"/>
        <v>3302.8875000000003</v>
      </c>
    </row>
    <row r="16" spans="1:12" ht="15.75">
      <c r="A16" s="9" t="s">
        <v>53</v>
      </c>
      <c r="B16" s="10" t="s">
        <v>237</v>
      </c>
      <c r="C16" s="11">
        <v>6.9145000000000003</v>
      </c>
      <c r="D16" s="11">
        <v>73.73</v>
      </c>
      <c r="E16" s="11">
        <v>20.14</v>
      </c>
      <c r="F16" s="7">
        <v>21.24</v>
      </c>
      <c r="G16" s="11" t="s">
        <v>13</v>
      </c>
      <c r="H16" s="11">
        <v>710.13</v>
      </c>
      <c r="I16" s="7">
        <f t="shared" si="0"/>
        <v>15083.161199999999</v>
      </c>
    </row>
    <row r="17" spans="1:14" ht="15.75">
      <c r="A17" s="9" t="s">
        <v>55</v>
      </c>
      <c r="B17" s="10" t="s">
        <v>238</v>
      </c>
      <c r="C17" s="11">
        <v>44.9</v>
      </c>
      <c r="D17" s="11">
        <v>42.4</v>
      </c>
      <c r="E17" s="11">
        <v>43.1</v>
      </c>
      <c r="F17" s="7">
        <v>39.96</v>
      </c>
      <c r="G17" s="11" t="s">
        <v>13</v>
      </c>
      <c r="H17" s="11">
        <v>664.32</v>
      </c>
      <c r="I17" s="7">
        <f t="shared" si="0"/>
        <v>26546.227200000001</v>
      </c>
    </row>
    <row r="18" spans="1:14" ht="17.25" customHeight="1">
      <c r="A18" s="9" t="s">
        <v>57</v>
      </c>
      <c r="B18" s="10" t="s">
        <v>239</v>
      </c>
      <c r="C18" s="11">
        <v>7.9089999999999998</v>
      </c>
      <c r="D18" s="11">
        <v>147.44999999999999</v>
      </c>
      <c r="E18" s="11">
        <v>9.08</v>
      </c>
      <c r="F18" s="7">
        <v>10.61</v>
      </c>
      <c r="G18" s="11" t="s">
        <v>13</v>
      </c>
      <c r="H18" s="11">
        <v>391.29</v>
      </c>
      <c r="I18" s="7">
        <f t="shared" si="0"/>
        <v>4151.5869000000002</v>
      </c>
    </row>
    <row r="19" spans="1:14" ht="17.25" customHeight="1">
      <c r="A19" s="9" t="s">
        <v>59</v>
      </c>
      <c r="B19" s="10" t="s">
        <v>60</v>
      </c>
      <c r="C19" s="11">
        <v>76.05</v>
      </c>
      <c r="D19" s="11">
        <v>80.37</v>
      </c>
      <c r="E19" s="11">
        <v>42.49</v>
      </c>
      <c r="F19" s="7">
        <v>76.459999999999994</v>
      </c>
      <c r="G19" s="11" t="s">
        <v>13</v>
      </c>
      <c r="H19" s="11">
        <v>167.7</v>
      </c>
      <c r="I19" s="7">
        <f t="shared" si="0"/>
        <v>12822.341999999999</v>
      </c>
    </row>
    <row r="20" spans="1:14" s="40" customFormat="1" ht="30" customHeight="1">
      <c r="A20" s="65"/>
      <c r="B20" s="66"/>
      <c r="C20" s="98"/>
      <c r="D20" s="98"/>
      <c r="E20" s="98"/>
      <c r="F20" s="166"/>
      <c r="G20" s="166"/>
      <c r="H20" s="167"/>
      <c r="I20" s="67">
        <f>SUM(I5:I19)</f>
        <v>281211.89846000005</v>
      </c>
    </row>
    <row r="21" spans="1:14">
      <c r="A21" s="168"/>
      <c r="B21" s="168"/>
      <c r="C21" s="168"/>
      <c r="D21" s="168"/>
      <c r="E21" s="168"/>
      <c r="F21" s="168"/>
      <c r="G21" s="168"/>
      <c r="H21" s="168"/>
      <c r="I21" s="168"/>
      <c r="J21" s="99"/>
      <c r="K21" s="99"/>
      <c r="L21" s="99"/>
      <c r="M21" s="99"/>
      <c r="N21" s="99"/>
    </row>
    <row r="22" spans="1:14">
      <c r="A22" s="100"/>
      <c r="B22" s="100"/>
      <c r="C22" s="100"/>
      <c r="D22" s="100"/>
      <c r="E22" s="100"/>
      <c r="F22" s="100"/>
      <c r="G22" s="100"/>
      <c r="H22" s="100"/>
      <c r="I22" s="100"/>
      <c r="J22" s="99"/>
      <c r="K22" s="99"/>
      <c r="L22" s="99"/>
      <c r="M22" s="99"/>
      <c r="N22" s="99"/>
    </row>
    <row r="23" spans="1:14">
      <c r="A23" s="100"/>
      <c r="B23" s="100"/>
      <c r="C23" s="100"/>
      <c r="D23" s="100"/>
      <c r="E23" s="100"/>
      <c r="F23" s="100"/>
      <c r="G23" s="100"/>
      <c r="H23" s="100"/>
      <c r="I23" s="100"/>
      <c r="J23" s="99"/>
      <c r="K23" s="99"/>
      <c r="L23" s="99"/>
      <c r="M23" s="99"/>
      <c r="N23" s="99"/>
    </row>
    <row r="24" spans="1:14" ht="62.25" customHeight="1">
      <c r="B24" s="139" t="s">
        <v>61</v>
      </c>
      <c r="C24" s="139"/>
      <c r="D24" s="139"/>
      <c r="E24" s="139"/>
      <c r="F24" s="139"/>
      <c r="G24" s="139"/>
      <c r="H24" s="139"/>
      <c r="I24" s="139"/>
    </row>
    <row r="25" spans="1:14">
      <c r="H25" s="72"/>
    </row>
    <row r="28" spans="1:14" ht="15.75" customHeight="1"/>
  </sheetData>
  <mergeCells count="6">
    <mergeCell ref="B24:I24"/>
    <mergeCell ref="A1:I1"/>
    <mergeCell ref="A2:I2"/>
    <mergeCell ref="A3:I3"/>
    <mergeCell ref="F20:H20"/>
    <mergeCell ref="A21:I21"/>
  </mergeCells>
  <pageMargins left="0.26" right="0.26" top="0.47" bottom="0.16" header="0.3" footer="0.16"/>
  <pageSetup paperSize="9" orientation="portrait" verticalDpi="0" r:id="rId1"/>
</worksheet>
</file>

<file path=xl/worksheets/sheet52.xml><?xml version="1.0" encoding="utf-8"?>
<worksheet xmlns="http://schemas.openxmlformats.org/spreadsheetml/2006/main" xmlns:r="http://schemas.openxmlformats.org/officeDocument/2006/relationships">
  <sheetPr>
    <tabColor rgb="FFFF0000"/>
  </sheetPr>
  <dimension ref="A1:M23"/>
  <sheetViews>
    <sheetView topLeftCell="A16" workbookViewId="0">
      <selection activeCell="I36" sqref="I36"/>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1" customWidth="1"/>
  </cols>
  <sheetData>
    <row r="1" spans="1:13" ht="18.75">
      <c r="A1" s="154" t="s">
        <v>0</v>
      </c>
      <c r="B1" s="134"/>
      <c r="C1" s="134"/>
      <c r="D1" s="134"/>
      <c r="E1" s="134"/>
      <c r="F1" s="134"/>
      <c r="G1" s="134"/>
      <c r="H1" s="134"/>
      <c r="I1" s="134"/>
      <c r="J1" s="134"/>
      <c r="K1" s="134"/>
      <c r="L1" s="1"/>
      <c r="M1" s="1"/>
    </row>
    <row r="2" spans="1:13" ht="18.75">
      <c r="A2" s="155" t="s">
        <v>1</v>
      </c>
      <c r="B2" s="156"/>
      <c r="C2" s="156"/>
      <c r="D2" s="156"/>
      <c r="E2" s="156"/>
      <c r="F2" s="156"/>
      <c r="G2" s="156"/>
      <c r="H2" s="156"/>
      <c r="I2" s="156"/>
      <c r="J2" s="156"/>
      <c r="K2" s="156"/>
      <c r="L2" s="1"/>
      <c r="M2" s="1"/>
    </row>
    <row r="3" spans="1:13" ht="36" customHeight="1">
      <c r="A3" s="135" t="s">
        <v>284</v>
      </c>
      <c r="B3" s="135"/>
      <c r="C3" s="135"/>
      <c r="D3" s="135"/>
      <c r="E3" s="135"/>
      <c r="F3" s="135"/>
      <c r="G3" s="135"/>
      <c r="H3" s="135"/>
      <c r="I3" s="135"/>
      <c r="J3" s="135"/>
      <c r="K3" s="135"/>
      <c r="L3" s="2"/>
      <c r="M3" s="2"/>
    </row>
    <row r="4" spans="1:13">
      <c r="A4" s="35" t="s">
        <v>3</v>
      </c>
      <c r="B4" s="35" t="s">
        <v>4</v>
      </c>
      <c r="C4" s="35">
        <v>1</v>
      </c>
      <c r="D4" s="35">
        <v>2</v>
      </c>
      <c r="E4" s="35">
        <v>3</v>
      </c>
      <c r="F4" s="35">
        <v>1</v>
      </c>
      <c r="G4" s="35">
        <v>2</v>
      </c>
      <c r="H4" s="35" t="s">
        <v>5</v>
      </c>
      <c r="I4" s="35" t="s">
        <v>6</v>
      </c>
      <c r="J4" s="35" t="s">
        <v>7</v>
      </c>
      <c r="K4" s="35" t="s">
        <v>8</v>
      </c>
    </row>
    <row r="5" spans="1:13" ht="25.5">
      <c r="A5" s="5">
        <v>1</v>
      </c>
      <c r="B5" s="6" t="s">
        <v>9</v>
      </c>
      <c r="C5" s="8">
        <v>2</v>
      </c>
      <c r="D5" s="8">
        <v>2</v>
      </c>
      <c r="E5" s="8">
        <v>1</v>
      </c>
      <c r="F5" s="8">
        <v>4</v>
      </c>
      <c r="G5" s="8">
        <v>5</v>
      </c>
      <c r="H5" s="7">
        <v>4</v>
      </c>
      <c r="I5" s="8" t="s">
        <v>10</v>
      </c>
      <c r="J5" s="8">
        <v>243.77</v>
      </c>
      <c r="K5" s="7">
        <f>J5*H5</f>
        <v>975.08</v>
      </c>
    </row>
    <row r="6" spans="1:13" ht="114.75">
      <c r="A6" s="9" t="s">
        <v>11</v>
      </c>
      <c r="B6" s="10" t="s">
        <v>45</v>
      </c>
      <c r="C6" s="11">
        <v>2.21</v>
      </c>
      <c r="D6" s="11">
        <v>3.11</v>
      </c>
      <c r="E6" s="11">
        <v>2.04</v>
      </c>
      <c r="F6" s="11">
        <v>37.39</v>
      </c>
      <c r="G6" s="11">
        <v>61.06</v>
      </c>
      <c r="H6" s="7">
        <v>87.61</v>
      </c>
      <c r="I6" s="11" t="s">
        <v>13</v>
      </c>
      <c r="J6" s="11">
        <v>112.53</v>
      </c>
      <c r="K6" s="7">
        <f t="shared" ref="K6:K19" si="0">J6*H6</f>
        <v>9858.7533000000003</v>
      </c>
    </row>
    <row r="7" spans="1:13" ht="89.25">
      <c r="A7" s="9" t="s">
        <v>63</v>
      </c>
      <c r="B7" s="36" t="s">
        <v>15</v>
      </c>
      <c r="C7" s="11">
        <v>0.43</v>
      </c>
      <c r="D7" s="11">
        <v>0.5</v>
      </c>
      <c r="E7" s="11">
        <v>0.19</v>
      </c>
      <c r="F7" s="11">
        <v>18.7</v>
      </c>
      <c r="G7" s="11">
        <v>4.96</v>
      </c>
      <c r="H7" s="7">
        <v>7.3</v>
      </c>
      <c r="I7" s="11" t="s">
        <v>13</v>
      </c>
      <c r="J7" s="11">
        <v>228.47</v>
      </c>
      <c r="K7" s="7">
        <f t="shared" si="0"/>
        <v>1667.8309999999999</v>
      </c>
    </row>
    <row r="8" spans="1:13" ht="63.75">
      <c r="A8" s="9" t="s">
        <v>64</v>
      </c>
      <c r="B8" s="10" t="s">
        <v>18</v>
      </c>
      <c r="C8" s="11"/>
      <c r="D8" s="11"/>
      <c r="E8" s="11"/>
      <c r="F8" s="11">
        <v>31.41</v>
      </c>
      <c r="G8" s="11">
        <v>8.33</v>
      </c>
      <c r="H8" s="7">
        <v>12.26</v>
      </c>
      <c r="I8" s="11" t="s">
        <v>65</v>
      </c>
      <c r="J8" s="11">
        <v>1191.77</v>
      </c>
      <c r="K8" s="7">
        <f t="shared" si="0"/>
        <v>14611.100199999999</v>
      </c>
    </row>
    <row r="9" spans="1:13" ht="102">
      <c r="A9" s="9" t="s">
        <v>66</v>
      </c>
      <c r="B9" s="10" t="s">
        <v>20</v>
      </c>
      <c r="C9" s="11">
        <f>0.85+0.17</f>
        <v>1.02</v>
      </c>
      <c r="D9" s="11">
        <f>0.99+0.2</f>
        <v>1.19</v>
      </c>
      <c r="E9" s="11">
        <v>0.47</v>
      </c>
      <c r="F9" s="11"/>
      <c r="G9" s="11">
        <v>6.6</v>
      </c>
      <c r="H9" s="7">
        <v>12.34</v>
      </c>
      <c r="I9" s="11" t="s">
        <v>13</v>
      </c>
      <c r="J9" s="11">
        <v>5913.66</v>
      </c>
      <c r="K9" s="7">
        <f t="shared" si="0"/>
        <v>72974.564400000003</v>
      </c>
    </row>
    <row r="10" spans="1:13" ht="89.25">
      <c r="A10" s="9" t="s">
        <v>68</v>
      </c>
      <c r="B10" s="10" t="s">
        <v>69</v>
      </c>
      <c r="C10" s="11"/>
      <c r="D10" s="11"/>
      <c r="E10" s="11"/>
      <c r="F10" s="7"/>
      <c r="G10" s="11">
        <v>16.989999999999998</v>
      </c>
      <c r="H10" s="7">
        <v>35.840000000000003</v>
      </c>
      <c r="I10" s="11" t="s">
        <v>13</v>
      </c>
      <c r="J10" s="11">
        <v>2788.17</v>
      </c>
      <c r="K10" s="7">
        <f t="shared" si="0"/>
        <v>99928.012800000011</v>
      </c>
    </row>
    <row r="11" spans="1:13" ht="63.75">
      <c r="A11" s="15" t="s">
        <v>70</v>
      </c>
      <c r="B11" s="10" t="s">
        <v>24</v>
      </c>
      <c r="C11" s="11"/>
      <c r="D11" s="11"/>
      <c r="E11" s="11"/>
      <c r="F11" s="7"/>
      <c r="G11" s="11">
        <v>145.5</v>
      </c>
      <c r="H11" s="7">
        <v>264.08</v>
      </c>
      <c r="I11" s="11" t="s">
        <v>65</v>
      </c>
      <c r="J11" s="11">
        <v>214.12</v>
      </c>
      <c r="K11" s="7">
        <f t="shared" si="0"/>
        <v>56544.809600000001</v>
      </c>
    </row>
    <row r="12" spans="1:13" ht="89.25">
      <c r="A12" s="15" t="s">
        <v>71</v>
      </c>
      <c r="B12" s="10" t="s">
        <v>29</v>
      </c>
      <c r="C12" s="11"/>
      <c r="D12" s="11"/>
      <c r="E12" s="11"/>
      <c r="F12" s="7"/>
      <c r="G12" s="11">
        <v>11.33</v>
      </c>
      <c r="H12" s="7">
        <v>12.55</v>
      </c>
      <c r="I12" s="11" t="s">
        <v>13</v>
      </c>
      <c r="J12" s="11">
        <v>6219.31</v>
      </c>
      <c r="K12" s="7">
        <f t="shared" si="0"/>
        <v>78052.340500000006</v>
      </c>
    </row>
    <row r="13" spans="1:13" ht="89.25">
      <c r="A13" s="15" t="s">
        <v>72</v>
      </c>
      <c r="B13" s="10" t="s">
        <v>26</v>
      </c>
      <c r="C13" s="11"/>
      <c r="D13" s="11"/>
      <c r="E13" s="11"/>
      <c r="F13" s="7"/>
      <c r="G13" s="11">
        <v>1.4</v>
      </c>
      <c r="H13" s="7">
        <v>0.42</v>
      </c>
      <c r="I13" s="43" t="s">
        <v>27</v>
      </c>
      <c r="J13" s="11">
        <v>53433.91</v>
      </c>
      <c r="K13" s="7">
        <f t="shared" si="0"/>
        <v>22442.242200000001</v>
      </c>
    </row>
    <row r="14" spans="1:13" ht="18.75">
      <c r="A14" s="9">
        <v>10</v>
      </c>
      <c r="B14" s="37" t="s">
        <v>50</v>
      </c>
      <c r="C14" s="44"/>
      <c r="D14" s="44"/>
      <c r="E14" s="44"/>
      <c r="F14" s="44"/>
      <c r="G14" s="44"/>
      <c r="H14" s="7"/>
      <c r="I14" s="11"/>
      <c r="J14" s="11"/>
      <c r="K14" s="7"/>
    </row>
    <row r="15" spans="1:13" ht="15.75" customHeight="1">
      <c r="A15" s="9" t="s">
        <v>51</v>
      </c>
      <c r="B15" s="10" t="s">
        <v>73</v>
      </c>
      <c r="C15" s="11">
        <v>0.43</v>
      </c>
      <c r="D15" s="11">
        <v>0.5</v>
      </c>
      <c r="E15" s="11">
        <v>0.19</v>
      </c>
      <c r="F15" s="11">
        <v>18.7</v>
      </c>
      <c r="G15" s="11">
        <v>4.96</v>
      </c>
      <c r="H15" s="7">
        <v>7.3</v>
      </c>
      <c r="I15" s="11" t="s">
        <v>13</v>
      </c>
      <c r="J15" s="11">
        <v>431.74</v>
      </c>
      <c r="K15" s="7">
        <f t="shared" si="0"/>
        <v>3151.7019999999998</v>
      </c>
    </row>
    <row r="16" spans="1:13" ht="15.75" customHeight="1">
      <c r="A16" s="9" t="s">
        <v>53</v>
      </c>
      <c r="B16" s="10" t="s">
        <v>74</v>
      </c>
      <c r="C16" s="11">
        <v>2.73</v>
      </c>
      <c r="D16" s="11">
        <v>3.96</v>
      </c>
      <c r="E16" s="11">
        <v>1.19</v>
      </c>
      <c r="F16" s="11">
        <v>16.05</v>
      </c>
      <c r="G16" s="11">
        <v>16.84</v>
      </c>
      <c r="H16" s="7">
        <v>5.55</v>
      </c>
      <c r="I16" s="11" t="s">
        <v>13</v>
      </c>
      <c r="J16" s="11">
        <v>710.14</v>
      </c>
      <c r="K16" s="7">
        <f t="shared" si="0"/>
        <v>3941.2769999999996</v>
      </c>
    </row>
    <row r="17" spans="1:11" ht="15.75">
      <c r="A17" s="9" t="s">
        <v>55</v>
      </c>
      <c r="B17" s="10" t="s">
        <v>75</v>
      </c>
      <c r="C17" s="11">
        <v>3.37</v>
      </c>
      <c r="D17" s="11">
        <v>3.93</v>
      </c>
      <c r="E17" s="11">
        <v>1.63</v>
      </c>
      <c r="F17" s="11">
        <v>32.1</v>
      </c>
      <c r="G17" s="11">
        <v>15.76</v>
      </c>
      <c r="H17" s="7">
        <v>11.11</v>
      </c>
      <c r="I17" s="11" t="s">
        <v>13</v>
      </c>
      <c r="J17" s="11">
        <v>391.28</v>
      </c>
      <c r="K17" s="7">
        <f t="shared" si="0"/>
        <v>4347.1207999999997</v>
      </c>
    </row>
    <row r="18" spans="1:11" ht="15.75">
      <c r="A18" s="9" t="s">
        <v>57</v>
      </c>
      <c r="B18" s="45" t="s">
        <v>76</v>
      </c>
      <c r="F18" s="43">
        <v>31.41</v>
      </c>
      <c r="G18" s="43">
        <v>25.3</v>
      </c>
      <c r="H18" s="7">
        <v>48.1</v>
      </c>
      <c r="I18" s="11" t="s">
        <v>13</v>
      </c>
      <c r="J18" s="43">
        <v>664.32</v>
      </c>
      <c r="K18" s="7">
        <f t="shared" si="0"/>
        <v>31953.792000000005</v>
      </c>
    </row>
    <row r="19" spans="1:11" ht="15.75">
      <c r="A19" s="9" t="s">
        <v>59</v>
      </c>
      <c r="B19" s="10" t="s">
        <v>60</v>
      </c>
      <c r="C19" s="11">
        <v>8.57</v>
      </c>
      <c r="D19" s="11">
        <v>3.11</v>
      </c>
      <c r="E19" s="11">
        <v>2.04</v>
      </c>
      <c r="F19" s="11">
        <v>37.39</v>
      </c>
      <c r="G19" s="11">
        <v>61.06</v>
      </c>
      <c r="H19" s="7">
        <v>87.61</v>
      </c>
      <c r="I19" s="11" t="s">
        <v>13</v>
      </c>
      <c r="J19" s="11">
        <v>167.7</v>
      </c>
      <c r="K19" s="7">
        <f t="shared" si="0"/>
        <v>14692.196999999998</v>
      </c>
    </row>
    <row r="20" spans="1:11">
      <c r="A20" s="38"/>
      <c r="B20" s="147" t="s">
        <v>41</v>
      </c>
      <c r="C20" s="147"/>
      <c r="D20" s="147"/>
      <c r="E20" s="147"/>
      <c r="F20" s="147"/>
      <c r="G20" s="147"/>
      <c r="H20" s="147"/>
      <c r="I20" s="147"/>
      <c r="J20" s="147"/>
      <c r="K20" s="39">
        <f>SUM(K5:K19)</f>
        <v>415140.82279999997</v>
      </c>
    </row>
    <row r="23" spans="1:11" ht="50.25" customHeight="1">
      <c r="B23" s="139" t="s">
        <v>61</v>
      </c>
      <c r="C23" s="139"/>
      <c r="D23" s="139"/>
      <c r="E23" s="139"/>
      <c r="F23" s="139"/>
      <c r="G23" s="139"/>
      <c r="H23" s="139"/>
      <c r="I23" s="139"/>
      <c r="J23" s="139"/>
      <c r="K23" s="139"/>
    </row>
  </sheetData>
  <mergeCells count="5">
    <mergeCell ref="A1:K1"/>
    <mergeCell ref="A2:K2"/>
    <mergeCell ref="A3:K3"/>
    <mergeCell ref="B20:J20"/>
    <mergeCell ref="B23:K23"/>
  </mergeCells>
  <pageMargins left="0.3" right="0.26" top="0.55000000000000004" bottom="0.22" header="0.3" footer="0.16"/>
  <pageSetup paperSize="9" orientation="portrait" verticalDpi="0" r:id="rId1"/>
</worksheet>
</file>

<file path=xl/worksheets/sheet53.xml><?xml version="1.0" encoding="utf-8"?>
<worksheet xmlns="http://schemas.openxmlformats.org/spreadsheetml/2006/main" xmlns:r="http://schemas.openxmlformats.org/officeDocument/2006/relationships">
  <sheetPr>
    <tabColor rgb="FFFF0000"/>
  </sheetPr>
  <dimension ref="A1:M23"/>
  <sheetViews>
    <sheetView tabSelected="1" topLeftCell="A16" workbookViewId="0">
      <selection activeCell="I7" sqref="I7"/>
    </sheetView>
  </sheetViews>
  <sheetFormatPr defaultRowHeight="15"/>
  <cols>
    <col min="1" max="1" width="7.7109375" customWidth="1"/>
    <col min="2" max="2" width="45.140625" customWidth="1"/>
    <col min="3" max="3" width="10" hidden="1" customWidth="1"/>
    <col min="4" max="4" width="12.42578125" hidden="1" customWidth="1"/>
    <col min="5" max="7" width="10.5703125" hidden="1" customWidth="1"/>
    <col min="8" max="8" width="10.28515625" customWidth="1"/>
    <col min="9" max="10" width="11.5703125" customWidth="1"/>
    <col min="11" max="11" width="12.140625" customWidth="1"/>
  </cols>
  <sheetData>
    <row r="1" spans="1:13" ht="18.75">
      <c r="A1" s="154" t="s">
        <v>0</v>
      </c>
      <c r="B1" s="134"/>
      <c r="C1" s="134"/>
      <c r="D1" s="134"/>
      <c r="E1" s="134"/>
      <c r="F1" s="134"/>
      <c r="G1" s="134"/>
      <c r="H1" s="134"/>
      <c r="I1" s="134"/>
      <c r="J1" s="134"/>
      <c r="K1" s="134"/>
      <c r="L1" s="1"/>
      <c r="M1" s="1"/>
    </row>
    <row r="2" spans="1:13" ht="18.75">
      <c r="A2" s="155" t="s">
        <v>1</v>
      </c>
      <c r="B2" s="156"/>
      <c r="C2" s="156"/>
      <c r="D2" s="156"/>
      <c r="E2" s="156"/>
      <c r="F2" s="156"/>
      <c r="G2" s="156"/>
      <c r="H2" s="156"/>
      <c r="I2" s="156"/>
      <c r="J2" s="156"/>
      <c r="K2" s="156"/>
      <c r="L2" s="1"/>
      <c r="M2" s="1"/>
    </row>
    <row r="3" spans="1:13" ht="36" customHeight="1">
      <c r="A3" s="135" t="s">
        <v>85</v>
      </c>
      <c r="B3" s="135"/>
      <c r="C3" s="135"/>
      <c r="D3" s="135"/>
      <c r="E3" s="135"/>
      <c r="F3" s="135"/>
      <c r="G3" s="135"/>
      <c r="H3" s="135"/>
      <c r="I3" s="135"/>
      <c r="J3" s="135"/>
      <c r="K3" s="135"/>
      <c r="L3" s="2"/>
      <c r="M3" s="2"/>
    </row>
    <row r="4" spans="1:13">
      <c r="A4" s="35" t="s">
        <v>3</v>
      </c>
      <c r="B4" s="35" t="s">
        <v>4</v>
      </c>
      <c r="C4" s="35">
        <v>1</v>
      </c>
      <c r="D4" s="35">
        <v>2</v>
      </c>
      <c r="E4" s="35">
        <v>3</v>
      </c>
      <c r="F4" s="35">
        <v>1</v>
      </c>
      <c r="G4" s="35">
        <v>2</v>
      </c>
      <c r="H4" s="35" t="s">
        <v>5</v>
      </c>
      <c r="I4" s="35" t="s">
        <v>6</v>
      </c>
      <c r="J4" s="35" t="s">
        <v>7</v>
      </c>
      <c r="K4" s="35" t="s">
        <v>8</v>
      </c>
    </row>
    <row r="5" spans="1:13" ht="25.5">
      <c r="A5" s="5">
        <v>1</v>
      </c>
      <c r="B5" s="6" t="s">
        <v>9</v>
      </c>
      <c r="C5" s="8">
        <v>2</v>
      </c>
      <c r="D5" s="8">
        <v>2</v>
      </c>
      <c r="E5" s="8">
        <v>1</v>
      </c>
      <c r="F5" s="8">
        <v>4</v>
      </c>
      <c r="G5" s="8">
        <v>5</v>
      </c>
      <c r="H5" s="7">
        <v>2</v>
      </c>
      <c r="I5" s="8" t="s">
        <v>10</v>
      </c>
      <c r="J5" s="8">
        <v>243.77</v>
      </c>
      <c r="K5" s="7">
        <f>J5*H5</f>
        <v>487.54</v>
      </c>
    </row>
    <row r="6" spans="1:13" ht="114.75">
      <c r="A6" s="9" t="s">
        <v>11</v>
      </c>
      <c r="B6" s="10" t="s">
        <v>45</v>
      </c>
      <c r="C6" s="11">
        <v>2.21</v>
      </c>
      <c r="D6" s="11">
        <v>3.11</v>
      </c>
      <c r="E6" s="11">
        <v>2.04</v>
      </c>
      <c r="F6" s="11">
        <v>37.39</v>
      </c>
      <c r="G6" s="11">
        <v>61.06</v>
      </c>
      <c r="H6" s="7">
        <v>33.85</v>
      </c>
      <c r="I6" s="11" t="s">
        <v>13</v>
      </c>
      <c r="J6" s="11">
        <v>112.53</v>
      </c>
      <c r="K6" s="7">
        <f t="shared" ref="K6:K19" si="0">J6*H6</f>
        <v>3809.1405</v>
      </c>
    </row>
    <row r="7" spans="1:13" ht="89.25">
      <c r="A7" s="9" t="s">
        <v>63</v>
      </c>
      <c r="B7" s="36" t="s">
        <v>15</v>
      </c>
      <c r="C7" s="11">
        <v>0.43</v>
      </c>
      <c r="D7" s="11">
        <v>0.5</v>
      </c>
      <c r="E7" s="11">
        <v>0.19</v>
      </c>
      <c r="F7" s="11">
        <v>18.7</v>
      </c>
      <c r="G7" s="11">
        <v>4.96</v>
      </c>
      <c r="H7" s="7">
        <v>11.05</v>
      </c>
      <c r="I7" s="11" t="s">
        <v>13</v>
      </c>
      <c r="J7" s="11">
        <v>228.47</v>
      </c>
      <c r="K7" s="7">
        <f t="shared" si="0"/>
        <v>2524.5934999999999</v>
      </c>
    </row>
    <row r="8" spans="1:13" ht="63.75">
      <c r="A8" s="9" t="s">
        <v>64</v>
      </c>
      <c r="B8" s="10" t="s">
        <v>18</v>
      </c>
      <c r="C8" s="11"/>
      <c r="D8" s="11"/>
      <c r="E8" s="11"/>
      <c r="F8" s="11">
        <v>31.41</v>
      </c>
      <c r="G8" s="11">
        <v>8.33</v>
      </c>
      <c r="H8" s="7">
        <v>18.41</v>
      </c>
      <c r="I8" s="11" t="s">
        <v>65</v>
      </c>
      <c r="J8" s="11">
        <v>1191.77</v>
      </c>
      <c r="K8" s="7">
        <f t="shared" si="0"/>
        <v>21940.485700000001</v>
      </c>
    </row>
    <row r="9" spans="1:13" ht="102">
      <c r="A9" s="9" t="s">
        <v>66</v>
      </c>
      <c r="B9" s="10" t="s">
        <v>67</v>
      </c>
      <c r="C9" s="11">
        <f>0.85+0.17</f>
        <v>1.02</v>
      </c>
      <c r="D9" s="11">
        <f>0.99+0.2</f>
        <v>1.19</v>
      </c>
      <c r="E9" s="11">
        <v>0.47</v>
      </c>
      <c r="F9" s="11"/>
      <c r="G9" s="11">
        <v>6.6</v>
      </c>
      <c r="H9" s="7">
        <v>22.26</v>
      </c>
      <c r="I9" s="11" t="s">
        <v>13</v>
      </c>
      <c r="J9" s="11">
        <v>6543.32</v>
      </c>
      <c r="K9" s="7">
        <f t="shared" si="0"/>
        <v>145654.30319999999</v>
      </c>
    </row>
    <row r="10" spans="1:13" ht="89.25">
      <c r="A10" s="9" t="s">
        <v>68</v>
      </c>
      <c r="B10" s="10" t="s">
        <v>69</v>
      </c>
      <c r="C10" s="11"/>
      <c r="D10" s="11"/>
      <c r="E10" s="11"/>
      <c r="F10" s="7"/>
      <c r="G10" s="11">
        <v>16.989999999999998</v>
      </c>
      <c r="H10" s="42">
        <v>1.7030000000000001</v>
      </c>
      <c r="I10" s="11" t="s">
        <v>13</v>
      </c>
      <c r="J10" s="11">
        <v>2788.17</v>
      </c>
      <c r="K10" s="7">
        <f t="shared" si="0"/>
        <v>4748.2535100000005</v>
      </c>
    </row>
    <row r="11" spans="1:13" ht="63.75">
      <c r="A11" s="15" t="s">
        <v>70</v>
      </c>
      <c r="B11" s="10" t="s">
        <v>24</v>
      </c>
      <c r="C11" s="11"/>
      <c r="D11" s="11"/>
      <c r="E11" s="11"/>
      <c r="F11" s="7"/>
      <c r="G11" s="11">
        <v>145.5</v>
      </c>
      <c r="H11" s="7">
        <v>9.6660000000000004</v>
      </c>
      <c r="I11" s="11" t="s">
        <v>65</v>
      </c>
      <c r="J11" s="11">
        <v>259.29000000000002</v>
      </c>
      <c r="K11" s="7">
        <f t="shared" si="0"/>
        <v>2506.2971400000001</v>
      </c>
    </row>
    <row r="12" spans="1:13" ht="89.25">
      <c r="A12" s="15" t="s">
        <v>71</v>
      </c>
      <c r="B12" s="10" t="s">
        <v>29</v>
      </c>
      <c r="C12" s="11"/>
      <c r="D12" s="11"/>
      <c r="E12" s="11"/>
      <c r="F12" s="7"/>
      <c r="G12" s="11">
        <v>11.33</v>
      </c>
      <c r="H12" s="42">
        <v>1.133</v>
      </c>
      <c r="I12" s="11" t="s">
        <v>13</v>
      </c>
      <c r="J12" s="11">
        <v>6219.31</v>
      </c>
      <c r="K12" s="7">
        <f t="shared" si="0"/>
        <v>7046.4782300000006</v>
      </c>
    </row>
    <row r="13" spans="1:13" ht="89.25">
      <c r="A13" s="15" t="s">
        <v>72</v>
      </c>
      <c r="B13" s="10" t="s">
        <v>26</v>
      </c>
      <c r="C13" s="11"/>
      <c r="D13" s="11"/>
      <c r="E13" s="11"/>
      <c r="F13" s="7"/>
      <c r="G13" s="11">
        <v>1.4</v>
      </c>
      <c r="H13" s="42">
        <v>0.14000000000000001</v>
      </c>
      <c r="I13" s="43" t="s">
        <v>27</v>
      </c>
      <c r="J13" s="11">
        <v>53433.91</v>
      </c>
      <c r="K13" s="7">
        <f t="shared" si="0"/>
        <v>7480.7474000000011</v>
      </c>
    </row>
    <row r="14" spans="1:13" ht="18.75">
      <c r="A14" s="9">
        <v>10</v>
      </c>
      <c r="B14" s="37" t="s">
        <v>50</v>
      </c>
      <c r="C14" s="44"/>
      <c r="D14" s="44"/>
      <c r="E14" s="44"/>
      <c r="F14" s="44"/>
      <c r="G14" s="44"/>
      <c r="H14" s="7"/>
      <c r="I14" s="11"/>
      <c r="J14" s="11"/>
      <c r="K14" s="7"/>
    </row>
    <row r="15" spans="1:13" ht="15.75" customHeight="1">
      <c r="A15" s="9" t="s">
        <v>51</v>
      </c>
      <c r="B15" s="10" t="s">
        <v>73</v>
      </c>
      <c r="C15" s="11">
        <v>0.43</v>
      </c>
      <c r="D15" s="11">
        <v>0.5</v>
      </c>
      <c r="E15" s="11">
        <v>0.19</v>
      </c>
      <c r="F15" s="11">
        <v>18.7</v>
      </c>
      <c r="G15" s="11">
        <v>4.96</v>
      </c>
      <c r="H15" s="7">
        <v>11.05</v>
      </c>
      <c r="I15" s="11" t="s">
        <v>13</v>
      </c>
      <c r="J15" s="11">
        <v>431.75</v>
      </c>
      <c r="K15" s="7">
        <f t="shared" si="0"/>
        <v>4770.8375000000005</v>
      </c>
    </row>
    <row r="16" spans="1:13" ht="15.75" customHeight="1">
      <c r="A16" s="9" t="s">
        <v>53</v>
      </c>
      <c r="B16" s="10" t="s">
        <v>74</v>
      </c>
      <c r="C16" s="11">
        <v>2.73</v>
      </c>
      <c r="D16" s="11">
        <v>3.96</v>
      </c>
      <c r="E16" s="11">
        <v>1.19</v>
      </c>
      <c r="F16" s="11">
        <v>16.05</v>
      </c>
      <c r="G16" s="11">
        <v>16.84</v>
      </c>
      <c r="H16" s="7">
        <v>11.03</v>
      </c>
      <c r="I16" s="11" t="s">
        <v>13</v>
      </c>
      <c r="J16" s="11">
        <v>710.13</v>
      </c>
      <c r="K16" s="7">
        <f t="shared" si="0"/>
        <v>7832.7338999999993</v>
      </c>
    </row>
    <row r="17" spans="1:11" ht="15.75">
      <c r="A17" s="9" t="s">
        <v>55</v>
      </c>
      <c r="B17" s="10" t="s">
        <v>75</v>
      </c>
      <c r="C17" s="11">
        <v>3.37</v>
      </c>
      <c r="D17" s="11">
        <v>3.93</v>
      </c>
      <c r="E17" s="11">
        <v>1.63</v>
      </c>
      <c r="F17" s="11">
        <v>32.1</v>
      </c>
      <c r="G17" s="11">
        <v>15.76</v>
      </c>
      <c r="H17" s="7">
        <v>20.12</v>
      </c>
      <c r="I17" s="11" t="s">
        <v>13</v>
      </c>
      <c r="J17" s="11">
        <v>391.29</v>
      </c>
      <c r="K17" s="7">
        <f t="shared" si="0"/>
        <v>7872.7548000000006</v>
      </c>
    </row>
    <row r="18" spans="1:11" ht="15.75">
      <c r="A18" s="9" t="s">
        <v>57</v>
      </c>
      <c r="B18" s="45" t="s">
        <v>76</v>
      </c>
      <c r="F18" s="43">
        <v>31.41</v>
      </c>
      <c r="G18" s="43">
        <v>25.3</v>
      </c>
      <c r="H18" s="42">
        <v>20.113</v>
      </c>
      <c r="I18" s="11" t="s">
        <v>13</v>
      </c>
      <c r="J18" s="43">
        <v>664.32</v>
      </c>
      <c r="K18" s="7">
        <f t="shared" si="0"/>
        <v>13361.46816</v>
      </c>
    </row>
    <row r="19" spans="1:11" ht="15.75">
      <c r="A19" s="9" t="s">
        <v>59</v>
      </c>
      <c r="B19" s="10" t="s">
        <v>60</v>
      </c>
      <c r="C19" s="11">
        <v>8.57</v>
      </c>
      <c r="D19" s="11">
        <v>3.11</v>
      </c>
      <c r="E19" s="11">
        <v>2.04</v>
      </c>
      <c r="F19" s="11">
        <v>37.39</v>
      </c>
      <c r="G19" s="11">
        <v>61.06</v>
      </c>
      <c r="H19" s="7">
        <v>33.85</v>
      </c>
      <c r="I19" s="11" t="s">
        <v>13</v>
      </c>
      <c r="J19" s="11">
        <v>167.7</v>
      </c>
      <c r="K19" s="7">
        <f t="shared" si="0"/>
        <v>5676.6449999999995</v>
      </c>
    </row>
    <row r="20" spans="1:11">
      <c r="A20" s="38"/>
      <c r="B20" s="147" t="s">
        <v>41</v>
      </c>
      <c r="C20" s="147"/>
      <c r="D20" s="147"/>
      <c r="E20" s="147"/>
      <c r="F20" s="147"/>
      <c r="G20" s="147"/>
      <c r="H20" s="147"/>
      <c r="I20" s="147"/>
      <c r="J20" s="147"/>
      <c r="K20" s="39">
        <f>SUM(K5:K19)</f>
        <v>235712.27853999997</v>
      </c>
    </row>
    <row r="23" spans="1:11" ht="50.25" customHeight="1">
      <c r="B23" s="139" t="s">
        <v>61</v>
      </c>
      <c r="C23" s="139"/>
      <c r="D23" s="139"/>
      <c r="E23" s="139"/>
      <c r="F23" s="139"/>
      <c r="G23" s="139"/>
      <c r="H23" s="139"/>
      <c r="I23" s="139"/>
      <c r="J23" s="139"/>
      <c r="K23" s="139"/>
    </row>
  </sheetData>
  <mergeCells count="5">
    <mergeCell ref="A1:K1"/>
    <mergeCell ref="A2:K2"/>
    <mergeCell ref="A3:K3"/>
    <mergeCell ref="B20:J20"/>
    <mergeCell ref="B23:K23"/>
  </mergeCells>
  <pageMargins left="0.22" right="0.18"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sheetPr>
    <tabColor rgb="FFFF0000"/>
  </sheetPr>
  <dimension ref="A1:J18"/>
  <sheetViews>
    <sheetView topLeftCell="A13" workbookViewId="0">
      <selection activeCell="H15" sqref="H15"/>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154" t="s">
        <v>0</v>
      </c>
      <c r="B1" s="134"/>
      <c r="C1" s="134"/>
      <c r="D1" s="134"/>
      <c r="E1" s="134"/>
      <c r="F1" s="134"/>
      <c r="G1" s="134"/>
      <c r="H1" s="134"/>
      <c r="I1" s="1"/>
      <c r="J1" s="1"/>
    </row>
    <row r="2" spans="1:10" ht="18.75">
      <c r="A2" s="155" t="s">
        <v>1</v>
      </c>
      <c r="B2" s="156"/>
      <c r="C2" s="156"/>
      <c r="D2" s="156"/>
      <c r="E2" s="156"/>
      <c r="F2" s="156"/>
      <c r="G2" s="156"/>
      <c r="H2" s="156"/>
      <c r="I2" s="1"/>
      <c r="J2" s="1"/>
    </row>
    <row r="3" spans="1:10" ht="22.5" customHeight="1">
      <c r="A3" s="157" t="s">
        <v>43</v>
      </c>
      <c r="B3" s="157"/>
      <c r="C3" s="157"/>
      <c r="D3" s="157"/>
      <c r="E3" s="157"/>
      <c r="F3" s="157"/>
      <c r="G3" s="157"/>
      <c r="H3" s="157"/>
      <c r="I3" s="2"/>
      <c r="J3" s="2"/>
    </row>
    <row r="4" spans="1:10">
      <c r="A4" s="35" t="s">
        <v>3</v>
      </c>
      <c r="B4" s="35" t="s">
        <v>4</v>
      </c>
      <c r="C4" s="35">
        <v>1</v>
      </c>
      <c r="D4" s="35">
        <v>2</v>
      </c>
      <c r="E4" s="35" t="s">
        <v>5</v>
      </c>
      <c r="F4" s="35" t="s">
        <v>6</v>
      </c>
      <c r="G4" s="35" t="s">
        <v>7</v>
      </c>
      <c r="H4" s="35" t="s">
        <v>8</v>
      </c>
    </row>
    <row r="5" spans="1:10" ht="114.75">
      <c r="A5" s="9" t="s">
        <v>44</v>
      </c>
      <c r="B5" s="10" t="s">
        <v>45</v>
      </c>
      <c r="C5" s="7">
        <v>61.53</v>
      </c>
      <c r="D5" s="7">
        <v>38.229999999999997</v>
      </c>
      <c r="E5" s="7">
        <v>21.24</v>
      </c>
      <c r="F5" s="11" t="s">
        <v>13</v>
      </c>
      <c r="G5" s="11">
        <v>112.53</v>
      </c>
      <c r="H5" s="7">
        <f t="shared" ref="H5:H14" si="0">G5*E5</f>
        <v>2390.1371999999997</v>
      </c>
    </row>
    <row r="6" spans="1:10" ht="89.25">
      <c r="A6" s="9" t="s">
        <v>46</v>
      </c>
      <c r="B6" s="36" t="s">
        <v>15</v>
      </c>
      <c r="C6" s="7">
        <v>30.76</v>
      </c>
      <c r="D6" s="7">
        <v>19.12</v>
      </c>
      <c r="E6" s="7">
        <v>7.96</v>
      </c>
      <c r="F6" s="11" t="s">
        <v>13</v>
      </c>
      <c r="G6" s="11">
        <v>228.47</v>
      </c>
      <c r="H6" s="7">
        <f t="shared" si="0"/>
        <v>1818.6212</v>
      </c>
    </row>
    <row r="7" spans="1:10" ht="63.75">
      <c r="A7" s="9" t="s">
        <v>47</v>
      </c>
      <c r="B7" s="10" t="s">
        <v>18</v>
      </c>
      <c r="C7" s="7">
        <v>51.68</v>
      </c>
      <c r="D7" s="7">
        <v>32.119999999999997</v>
      </c>
      <c r="E7" s="7">
        <v>13.27</v>
      </c>
      <c r="F7" s="11" t="s">
        <v>13</v>
      </c>
      <c r="G7" s="11">
        <v>1191.77</v>
      </c>
      <c r="H7" s="7">
        <f t="shared" si="0"/>
        <v>15814.787899999999</v>
      </c>
    </row>
    <row r="8" spans="1:10" ht="102">
      <c r="A8" s="9" t="s">
        <v>48</v>
      </c>
      <c r="B8" s="10" t="s">
        <v>49</v>
      </c>
      <c r="C8" s="7">
        <v>55.93</v>
      </c>
      <c r="D8" s="7">
        <v>33.979999999999997</v>
      </c>
      <c r="E8" s="7">
        <v>15.93</v>
      </c>
      <c r="F8" s="11" t="s">
        <v>13</v>
      </c>
      <c r="G8" s="11">
        <v>6543.32</v>
      </c>
      <c r="H8" s="7">
        <f t="shared" si="0"/>
        <v>104235.0876</v>
      </c>
    </row>
    <row r="9" spans="1:10" ht="18.75">
      <c r="A9" s="9">
        <v>5</v>
      </c>
      <c r="B9" s="37" t="s">
        <v>50</v>
      </c>
      <c r="C9" s="7"/>
      <c r="D9" s="7"/>
      <c r="E9" s="7"/>
      <c r="F9" s="11"/>
      <c r="G9" s="11"/>
      <c r="H9" s="7"/>
    </row>
    <row r="10" spans="1:10" ht="15.75" customHeight="1">
      <c r="A10" s="9" t="s">
        <v>51</v>
      </c>
      <c r="B10" s="10" t="s">
        <v>52</v>
      </c>
      <c r="C10" s="7">
        <v>30.76</v>
      </c>
      <c r="D10" s="7">
        <v>19.12</v>
      </c>
      <c r="E10" s="7">
        <v>7.96</v>
      </c>
      <c r="F10" s="11" t="s">
        <v>13</v>
      </c>
      <c r="G10" s="11">
        <v>364.32</v>
      </c>
      <c r="H10" s="7">
        <f t="shared" si="0"/>
        <v>2899.9872</v>
      </c>
    </row>
    <row r="11" spans="1:10" ht="15.75" customHeight="1">
      <c r="A11" s="9" t="s">
        <v>53</v>
      </c>
      <c r="B11" s="10" t="s">
        <v>54</v>
      </c>
      <c r="C11" s="7">
        <v>25.17</v>
      </c>
      <c r="D11" s="7">
        <v>15.29</v>
      </c>
      <c r="E11" s="7">
        <v>6.85</v>
      </c>
      <c r="F11" s="11" t="s">
        <v>13</v>
      </c>
      <c r="G11" s="11">
        <v>788.13</v>
      </c>
      <c r="H11" s="7">
        <f t="shared" si="0"/>
        <v>5398.6904999999997</v>
      </c>
    </row>
    <row r="12" spans="1:10" ht="15.75" customHeight="1">
      <c r="A12" s="9" t="s">
        <v>55</v>
      </c>
      <c r="B12" s="10" t="s">
        <v>56</v>
      </c>
      <c r="C12" s="7">
        <v>51.68</v>
      </c>
      <c r="D12" s="7">
        <v>32.119999999999997</v>
      </c>
      <c r="E12" s="7">
        <v>13.27</v>
      </c>
      <c r="F12" s="11" t="s">
        <v>13</v>
      </c>
      <c r="G12" s="11">
        <v>756.83</v>
      </c>
      <c r="H12" s="7">
        <f t="shared" si="0"/>
        <v>10043.134100000001</v>
      </c>
    </row>
    <row r="13" spans="1:10" ht="15.75">
      <c r="A13" s="9" t="s">
        <v>57</v>
      </c>
      <c r="B13" s="10" t="s">
        <v>58</v>
      </c>
      <c r="C13" s="7">
        <v>50.34</v>
      </c>
      <c r="D13" s="7">
        <v>30.59</v>
      </c>
      <c r="E13" s="7">
        <v>13.7</v>
      </c>
      <c r="F13" s="11" t="s">
        <v>13</v>
      </c>
      <c r="G13" s="11">
        <v>482.26</v>
      </c>
      <c r="H13" s="7">
        <f t="shared" si="0"/>
        <v>6606.9619999999995</v>
      </c>
    </row>
    <row r="14" spans="1:10" ht="15.75">
      <c r="A14" s="9" t="s">
        <v>59</v>
      </c>
      <c r="B14" s="10" t="s">
        <v>60</v>
      </c>
      <c r="C14" s="7">
        <v>61.53</v>
      </c>
      <c r="D14" s="7">
        <v>38.229999999999997</v>
      </c>
      <c r="E14" s="7">
        <v>21.24</v>
      </c>
      <c r="F14" s="11" t="s">
        <v>13</v>
      </c>
      <c r="G14" s="11">
        <v>167.7</v>
      </c>
      <c r="H14" s="7">
        <f t="shared" si="0"/>
        <v>3561.9479999999994</v>
      </c>
    </row>
    <row r="15" spans="1:10">
      <c r="A15" s="38"/>
      <c r="B15" s="147" t="s">
        <v>41</v>
      </c>
      <c r="C15" s="147"/>
      <c r="D15" s="147"/>
      <c r="E15" s="147"/>
      <c r="F15" s="147"/>
      <c r="G15" s="147"/>
      <c r="H15" s="39">
        <f>SUM(H5:H14)</f>
        <v>152769.35570000001</v>
      </c>
    </row>
    <row r="16" spans="1:10">
      <c r="A16" s="40"/>
      <c r="B16" s="31"/>
      <c r="C16" s="31"/>
      <c r="D16" s="31"/>
      <c r="E16" s="31"/>
      <c r="F16" s="31"/>
      <c r="G16" s="31"/>
      <c r="H16" s="41"/>
    </row>
    <row r="17" spans="1:8">
      <c r="A17" s="40"/>
      <c r="B17" s="31"/>
      <c r="C17" s="31"/>
      <c r="D17" s="31"/>
      <c r="E17" s="31"/>
      <c r="F17" s="31"/>
      <c r="G17" s="31"/>
      <c r="H17" s="41"/>
    </row>
    <row r="18" spans="1:8" ht="50.25" customHeight="1">
      <c r="B18" s="139" t="s">
        <v>61</v>
      </c>
      <c r="C18" s="139"/>
      <c r="D18" s="139"/>
      <c r="E18" s="139"/>
      <c r="F18" s="139"/>
      <c r="G18" s="139"/>
      <c r="H18" s="139"/>
    </row>
  </sheetData>
  <mergeCells count="5">
    <mergeCell ref="A1:H1"/>
    <mergeCell ref="A2:H2"/>
    <mergeCell ref="A3:H3"/>
    <mergeCell ref="B15:G15"/>
    <mergeCell ref="B18:H18"/>
  </mergeCells>
  <pageMargins left="0.28000000000000003" right="0.1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sheetPr>
    <tabColor rgb="FFFF0000"/>
  </sheetPr>
  <dimension ref="A1:H22"/>
  <sheetViews>
    <sheetView topLeftCell="A13" workbookViewId="0">
      <selection activeCell="F20" sqref="F20"/>
    </sheetView>
  </sheetViews>
  <sheetFormatPr defaultRowHeight="15"/>
  <cols>
    <col min="1" max="1" width="6.7109375" style="33" customWidth="1"/>
    <col min="2" max="2" width="42" customWidth="1"/>
    <col min="3" max="3" width="10.28515625" customWidth="1"/>
    <col min="4" max="4" width="9.42578125" customWidth="1"/>
    <col min="5" max="5" width="11.5703125" customWidth="1"/>
    <col min="6" max="6" width="12.140625" customWidth="1"/>
  </cols>
  <sheetData>
    <row r="1" spans="1:8" ht="18.75">
      <c r="A1" s="134" t="s">
        <v>0</v>
      </c>
      <c r="B1" s="134"/>
      <c r="C1" s="134"/>
      <c r="D1" s="134"/>
      <c r="E1" s="134"/>
      <c r="F1" s="134"/>
      <c r="G1" s="1"/>
      <c r="H1" s="1"/>
    </row>
    <row r="2" spans="1:8" ht="18.75">
      <c r="A2" s="156" t="s">
        <v>1</v>
      </c>
      <c r="B2" s="156"/>
      <c r="C2" s="156"/>
      <c r="D2" s="156"/>
      <c r="E2" s="156"/>
      <c r="F2" s="156"/>
      <c r="G2" s="1"/>
      <c r="H2" s="1"/>
    </row>
    <row r="3" spans="1:8" ht="34.5" customHeight="1">
      <c r="A3" s="158" t="s">
        <v>2</v>
      </c>
      <c r="B3" s="159"/>
      <c r="C3" s="159"/>
      <c r="D3" s="159"/>
      <c r="E3" s="159"/>
      <c r="F3" s="160"/>
      <c r="G3" s="2"/>
      <c r="H3" s="2"/>
    </row>
    <row r="4" spans="1:8" s="4" customFormat="1">
      <c r="A4" s="3" t="s">
        <v>3</v>
      </c>
      <c r="B4" s="3" t="s">
        <v>4</v>
      </c>
      <c r="C4" s="3" t="s">
        <v>5</v>
      </c>
      <c r="D4" s="3" t="s">
        <v>6</v>
      </c>
      <c r="E4" s="3" t="s">
        <v>7</v>
      </c>
      <c r="F4" s="3" t="s">
        <v>8</v>
      </c>
    </row>
    <row r="5" spans="1:8" ht="24.75" customHeight="1">
      <c r="A5" s="5">
        <v>1</v>
      </c>
      <c r="B5" s="6" t="s">
        <v>9</v>
      </c>
      <c r="C5" s="7">
        <v>4</v>
      </c>
      <c r="D5" s="8" t="s">
        <v>10</v>
      </c>
      <c r="E5" s="8">
        <v>243.77</v>
      </c>
      <c r="F5" s="7">
        <f>C5*E5</f>
        <v>975.08</v>
      </c>
    </row>
    <row r="6" spans="1:8" ht="117.75" customHeight="1">
      <c r="A6" s="9" t="s">
        <v>11</v>
      </c>
      <c r="B6" s="10" t="s">
        <v>12</v>
      </c>
      <c r="C6" s="7">
        <v>184.95</v>
      </c>
      <c r="D6" s="11" t="s">
        <v>13</v>
      </c>
      <c r="E6" s="11">
        <v>112.53</v>
      </c>
      <c r="F6" s="7">
        <f t="shared" ref="F6:F19" si="0">C6*E6</f>
        <v>20812.423499999997</v>
      </c>
    </row>
    <row r="7" spans="1:8" ht="73.5" customHeight="1">
      <c r="A7" s="12" t="s">
        <v>14</v>
      </c>
      <c r="B7" s="13" t="s">
        <v>15</v>
      </c>
      <c r="C7" s="13">
        <v>17.8</v>
      </c>
      <c r="D7" s="13" t="s">
        <v>16</v>
      </c>
      <c r="E7" s="13">
        <v>228.47</v>
      </c>
      <c r="F7" s="7">
        <f t="shared" si="0"/>
        <v>4066.7660000000001</v>
      </c>
    </row>
    <row r="8" spans="1:8" ht="63" customHeight="1">
      <c r="A8" s="12" t="s">
        <v>17</v>
      </c>
      <c r="B8" s="14" t="s">
        <v>18</v>
      </c>
      <c r="C8" s="13">
        <v>29.67</v>
      </c>
      <c r="D8" s="13" t="s">
        <v>16</v>
      </c>
      <c r="E8" s="13">
        <v>1191.77</v>
      </c>
      <c r="F8" s="7">
        <f t="shared" si="0"/>
        <v>35359.815900000001</v>
      </c>
    </row>
    <row r="9" spans="1:8" ht="92.25" customHeight="1">
      <c r="A9" s="15" t="s">
        <v>19</v>
      </c>
      <c r="B9" s="16" t="s">
        <v>20</v>
      </c>
      <c r="C9" s="17">
        <v>25.81</v>
      </c>
      <c r="D9" s="17" t="s">
        <v>16</v>
      </c>
      <c r="E9" s="17">
        <v>5913.66</v>
      </c>
      <c r="F9" s="7">
        <f t="shared" si="0"/>
        <v>152631.56459999998</v>
      </c>
    </row>
    <row r="10" spans="1:8" ht="92.25" customHeight="1">
      <c r="A10" s="12" t="s">
        <v>21</v>
      </c>
      <c r="B10" s="18" t="s">
        <v>22</v>
      </c>
      <c r="C10" s="19">
        <v>61.59</v>
      </c>
      <c r="D10" s="20" t="s">
        <v>16</v>
      </c>
      <c r="E10" s="20">
        <v>2788.17</v>
      </c>
      <c r="F10" s="7">
        <f t="shared" si="0"/>
        <v>171723.39030000003</v>
      </c>
    </row>
    <row r="11" spans="1:8" ht="67.5" customHeight="1">
      <c r="A11" s="15" t="s">
        <v>23</v>
      </c>
      <c r="B11" s="16" t="s">
        <v>24</v>
      </c>
      <c r="C11" s="21">
        <v>433.08</v>
      </c>
      <c r="D11" s="17" t="s">
        <v>16</v>
      </c>
      <c r="E11" s="17">
        <v>259.29000000000002</v>
      </c>
      <c r="F11" s="7">
        <f t="shared" si="0"/>
        <v>112293.3132</v>
      </c>
    </row>
    <row r="12" spans="1:8" ht="96.75" customHeight="1" thickBot="1">
      <c r="A12" s="22" t="s">
        <v>25</v>
      </c>
      <c r="B12" s="23" t="s">
        <v>26</v>
      </c>
      <c r="C12" s="24">
        <v>2.64</v>
      </c>
      <c r="D12" s="25" t="s">
        <v>27</v>
      </c>
      <c r="E12" s="25">
        <v>53433.91</v>
      </c>
      <c r="F12" s="7">
        <f t="shared" si="0"/>
        <v>141065.52240000002</v>
      </c>
    </row>
    <row r="13" spans="1:8" ht="102.75" customHeight="1" thickBot="1">
      <c r="A13" s="15" t="s">
        <v>28</v>
      </c>
      <c r="B13" s="23" t="s">
        <v>29</v>
      </c>
      <c r="C13" s="21">
        <v>25.015999999999998</v>
      </c>
      <c r="D13" s="17" t="s">
        <v>16</v>
      </c>
      <c r="E13" s="17">
        <v>6219.21</v>
      </c>
      <c r="F13" s="7">
        <f t="shared" si="0"/>
        <v>155579.75735999999</v>
      </c>
    </row>
    <row r="14" spans="1:8" s="28" customFormat="1" ht="15" customHeight="1">
      <c r="A14" s="26">
        <v>10</v>
      </c>
      <c r="B14" s="27" t="s">
        <v>30</v>
      </c>
      <c r="C14" s="27"/>
      <c r="D14" s="27"/>
      <c r="E14" s="27"/>
      <c r="F14" s="7">
        <f t="shared" si="0"/>
        <v>0</v>
      </c>
    </row>
    <row r="15" spans="1:8" s="28" customFormat="1" ht="15" customHeight="1">
      <c r="A15" s="9" t="s">
        <v>31</v>
      </c>
      <c r="B15" s="10" t="s">
        <v>32</v>
      </c>
      <c r="C15" s="7">
        <v>59.67</v>
      </c>
      <c r="D15" s="11" t="s">
        <v>13</v>
      </c>
      <c r="E15" s="7">
        <v>788.13</v>
      </c>
      <c r="F15" s="7">
        <f t="shared" si="0"/>
        <v>47027.717100000002</v>
      </c>
    </row>
    <row r="16" spans="1:8" s="28" customFormat="1" ht="15" customHeight="1">
      <c r="A16" s="9" t="s">
        <v>33</v>
      </c>
      <c r="B16" s="10" t="s">
        <v>34</v>
      </c>
      <c r="C16" s="7">
        <v>17.8</v>
      </c>
      <c r="D16" s="11" t="s">
        <v>13</v>
      </c>
      <c r="E16" s="7">
        <v>364.32</v>
      </c>
      <c r="F16" s="7">
        <f t="shared" si="0"/>
        <v>6484.8959999999997</v>
      </c>
    </row>
    <row r="17" spans="1:6" ht="15" customHeight="1">
      <c r="A17" s="9" t="s">
        <v>35</v>
      </c>
      <c r="B17" s="10" t="s">
        <v>36</v>
      </c>
      <c r="C17" s="7">
        <v>91.26</v>
      </c>
      <c r="D17" s="11" t="s">
        <v>13</v>
      </c>
      <c r="E17" s="11">
        <v>756.83</v>
      </c>
      <c r="F17" s="7">
        <f t="shared" si="0"/>
        <v>69068.305800000002</v>
      </c>
    </row>
    <row r="18" spans="1:6" ht="21.75" customHeight="1">
      <c r="A18" s="9" t="s">
        <v>37</v>
      </c>
      <c r="B18" s="10" t="s">
        <v>38</v>
      </c>
      <c r="C18" s="7">
        <v>44.74</v>
      </c>
      <c r="D18" s="11" t="s">
        <v>13</v>
      </c>
      <c r="E18" s="11">
        <v>482.26</v>
      </c>
      <c r="F18" s="7">
        <f t="shared" si="0"/>
        <v>21576.312399999999</v>
      </c>
    </row>
    <row r="19" spans="1:6" ht="26.25" customHeight="1">
      <c r="A19" s="9" t="s">
        <v>39</v>
      </c>
      <c r="B19" s="10" t="s">
        <v>40</v>
      </c>
      <c r="C19" s="7">
        <v>184.95</v>
      </c>
      <c r="D19" s="11" t="s">
        <v>13</v>
      </c>
      <c r="E19" s="11">
        <v>167.7</v>
      </c>
      <c r="F19" s="7">
        <f t="shared" si="0"/>
        <v>31016.114999999994</v>
      </c>
    </row>
    <row r="20" spans="1:6">
      <c r="A20" s="29"/>
      <c r="B20" s="136" t="s">
        <v>41</v>
      </c>
      <c r="C20" s="137"/>
      <c r="D20" s="137"/>
      <c r="E20" s="138"/>
      <c r="F20" s="7">
        <f>SUM(F5:F19)</f>
        <v>969680.97956000001</v>
      </c>
    </row>
    <row r="21" spans="1:6" ht="19.5" customHeight="1">
      <c r="A21" s="30"/>
      <c r="B21" s="31"/>
      <c r="C21" s="31"/>
      <c r="D21" s="31"/>
      <c r="E21" s="31"/>
      <c r="F21" s="32"/>
    </row>
    <row r="22" spans="1:6" ht="50.25" customHeight="1">
      <c r="B22" s="139" t="s">
        <v>42</v>
      </c>
      <c r="C22" s="139"/>
      <c r="D22" s="139"/>
      <c r="E22" s="139"/>
      <c r="F22" s="139"/>
    </row>
  </sheetData>
  <mergeCells count="5">
    <mergeCell ref="A1:F1"/>
    <mergeCell ref="A2:F2"/>
    <mergeCell ref="A3:F3"/>
    <mergeCell ref="B20:E20"/>
    <mergeCell ref="B22:F22"/>
  </mergeCells>
  <pageMargins left="0.22" right="0.15" top="0.51" bottom="0.16" header="0.3" footer="0.16"/>
  <pageSetup paperSize="9" orientation="portrait" verticalDpi="0" r:id="rId1"/>
</worksheet>
</file>

<file path=xl/worksheets/sheet8.xml><?xml version="1.0" encoding="utf-8"?>
<worksheet xmlns="http://schemas.openxmlformats.org/spreadsheetml/2006/main" xmlns:r="http://schemas.openxmlformats.org/officeDocument/2006/relationships">
  <sheetPr>
    <tabColor rgb="FFFF0000"/>
  </sheetPr>
  <dimension ref="A1:H24"/>
  <sheetViews>
    <sheetView topLeftCell="A16" workbookViewId="0">
      <selection activeCell="E8" sqref="E8"/>
    </sheetView>
  </sheetViews>
  <sheetFormatPr defaultRowHeight="15"/>
  <cols>
    <col min="1" max="1" width="6.7109375" style="33" customWidth="1"/>
    <col min="2" max="2" width="42" customWidth="1"/>
    <col min="3" max="3" width="10.28515625" style="59" customWidth="1"/>
    <col min="4" max="4" width="9.42578125" style="59" customWidth="1"/>
    <col min="5" max="5" width="11.5703125" style="59" customWidth="1"/>
    <col min="6" max="6" width="12.140625" style="59" customWidth="1"/>
  </cols>
  <sheetData>
    <row r="1" spans="1:8" ht="18.75">
      <c r="A1" s="161" t="s">
        <v>0</v>
      </c>
      <c r="B1" s="161"/>
      <c r="C1" s="161"/>
      <c r="D1" s="161"/>
      <c r="E1" s="161"/>
      <c r="F1" s="161"/>
      <c r="G1" s="1"/>
      <c r="H1" s="1"/>
    </row>
    <row r="2" spans="1:8" ht="18.75">
      <c r="A2" s="161" t="s">
        <v>1</v>
      </c>
      <c r="B2" s="161"/>
      <c r="C2" s="161"/>
      <c r="D2" s="161"/>
      <c r="E2" s="161"/>
      <c r="F2" s="161"/>
      <c r="G2" s="1"/>
      <c r="H2" s="1"/>
    </row>
    <row r="3" spans="1:8" ht="30.75" customHeight="1">
      <c r="A3" s="135" t="s">
        <v>87</v>
      </c>
      <c r="B3" s="135"/>
      <c r="C3" s="135"/>
      <c r="D3" s="135"/>
      <c r="E3" s="135"/>
      <c r="F3" s="135"/>
      <c r="G3" s="2"/>
      <c r="H3" s="2"/>
    </row>
    <row r="4" spans="1:8" s="4" customFormat="1">
      <c r="A4" s="3" t="s">
        <v>3</v>
      </c>
      <c r="B4" s="3" t="s">
        <v>4</v>
      </c>
      <c r="C4" s="46" t="s">
        <v>5</v>
      </c>
      <c r="D4" s="46" t="s">
        <v>6</v>
      </c>
      <c r="E4" s="46" t="s">
        <v>7</v>
      </c>
      <c r="F4" s="46" t="s">
        <v>8</v>
      </c>
    </row>
    <row r="5" spans="1:8" ht="28.5" customHeight="1">
      <c r="A5" s="5">
        <v>1</v>
      </c>
      <c r="B5" s="47" t="s">
        <v>9</v>
      </c>
      <c r="C5" s="48">
        <v>10</v>
      </c>
      <c r="D5" s="49" t="s">
        <v>10</v>
      </c>
      <c r="E5" s="49">
        <v>243.77</v>
      </c>
      <c r="F5" s="48">
        <f>C5*E5</f>
        <v>2437.7000000000003</v>
      </c>
    </row>
    <row r="6" spans="1:8" ht="60.75" customHeight="1">
      <c r="A6" s="5" t="s">
        <v>88</v>
      </c>
      <c r="B6" s="50" t="s">
        <v>89</v>
      </c>
      <c r="C6" s="17">
        <v>1.86</v>
      </c>
      <c r="D6" s="17" t="s">
        <v>16</v>
      </c>
      <c r="E6" s="17">
        <v>364.24</v>
      </c>
      <c r="F6" s="48">
        <f t="shared" ref="F6:F21" si="0">C6*E6</f>
        <v>677.4864</v>
      </c>
    </row>
    <row r="7" spans="1:8" ht="63.75" customHeight="1">
      <c r="A7" s="5" t="s">
        <v>90</v>
      </c>
      <c r="B7" s="47" t="s">
        <v>91</v>
      </c>
      <c r="C7" s="49">
        <v>0</v>
      </c>
      <c r="D7" s="49" t="s">
        <v>16</v>
      </c>
      <c r="E7" s="49">
        <v>642.78</v>
      </c>
      <c r="F7" s="48">
        <f t="shared" si="0"/>
        <v>0</v>
      </c>
    </row>
    <row r="8" spans="1:8" ht="62.25" customHeight="1">
      <c r="A8" s="9" t="s">
        <v>92</v>
      </c>
      <c r="B8" s="47" t="s">
        <v>89</v>
      </c>
      <c r="C8" s="48">
        <v>9.68</v>
      </c>
      <c r="D8" s="51" t="s">
        <v>93</v>
      </c>
      <c r="E8" s="51">
        <v>112.53</v>
      </c>
      <c r="F8" s="48">
        <f t="shared" si="0"/>
        <v>1089.2904000000001</v>
      </c>
    </row>
    <row r="9" spans="1:8" ht="53.25" customHeight="1">
      <c r="A9" s="15" t="s">
        <v>94</v>
      </c>
      <c r="B9" s="52" t="s">
        <v>91</v>
      </c>
      <c r="C9" s="53">
        <v>0.93</v>
      </c>
      <c r="D9" s="53" t="s">
        <v>95</v>
      </c>
      <c r="E9" s="53">
        <v>228.47</v>
      </c>
      <c r="F9" s="48">
        <f t="shared" si="0"/>
        <v>212.47710000000001</v>
      </c>
    </row>
    <row r="10" spans="1:8" ht="56.25" customHeight="1">
      <c r="A10" s="15" t="s">
        <v>96</v>
      </c>
      <c r="B10" s="47" t="s">
        <v>89</v>
      </c>
      <c r="C10" s="53">
        <v>1.19</v>
      </c>
      <c r="D10" s="53" t="s">
        <v>95</v>
      </c>
      <c r="E10" s="53">
        <v>1191.77</v>
      </c>
      <c r="F10" s="48">
        <f t="shared" si="0"/>
        <v>1418.2062999999998</v>
      </c>
    </row>
    <row r="11" spans="1:8" ht="87.75" customHeight="1">
      <c r="A11" s="15" t="s">
        <v>97</v>
      </c>
      <c r="B11" s="52" t="s">
        <v>67</v>
      </c>
      <c r="C11" s="54">
        <v>4.26</v>
      </c>
      <c r="D11" s="53" t="s">
        <v>95</v>
      </c>
      <c r="E11" s="53">
        <v>6543.32</v>
      </c>
      <c r="F11" s="48">
        <f t="shared" si="0"/>
        <v>27874.543199999996</v>
      </c>
    </row>
    <row r="12" spans="1:8" ht="87.75" customHeight="1">
      <c r="A12" s="15" t="s">
        <v>98</v>
      </c>
      <c r="B12" s="16" t="s">
        <v>99</v>
      </c>
      <c r="C12" s="17">
        <v>6.96</v>
      </c>
      <c r="D12" s="17" t="s">
        <v>16</v>
      </c>
      <c r="E12" s="17">
        <v>8235.61</v>
      </c>
      <c r="F12" s="48">
        <f t="shared" si="0"/>
        <v>57319.845600000001</v>
      </c>
    </row>
    <row r="13" spans="1:8" ht="87.75" customHeight="1">
      <c r="A13" s="15" t="s">
        <v>100</v>
      </c>
      <c r="B13" s="52" t="s">
        <v>67</v>
      </c>
      <c r="C13" s="54">
        <v>12.09</v>
      </c>
      <c r="D13" s="53" t="s">
        <v>95</v>
      </c>
      <c r="E13" s="53">
        <v>6543.32</v>
      </c>
      <c r="F13" s="48">
        <f t="shared" si="0"/>
        <v>79108.738799999992</v>
      </c>
    </row>
    <row r="14" spans="1:8" s="28" customFormat="1" ht="75.75" customHeight="1">
      <c r="A14" s="15" t="s">
        <v>101</v>
      </c>
      <c r="B14" s="52" t="s">
        <v>26</v>
      </c>
      <c r="C14" s="53">
        <v>0.71</v>
      </c>
      <c r="D14" s="53" t="s">
        <v>27</v>
      </c>
      <c r="E14" s="53">
        <v>53433.91</v>
      </c>
      <c r="F14" s="48">
        <f t="shared" si="0"/>
        <v>37938.076099999998</v>
      </c>
    </row>
    <row r="15" spans="1:8" ht="69" customHeight="1">
      <c r="A15" s="15" t="s">
        <v>102</v>
      </c>
      <c r="B15" s="16" t="s">
        <v>103</v>
      </c>
      <c r="C15" s="17">
        <v>26.25</v>
      </c>
      <c r="D15" s="17" t="s">
        <v>104</v>
      </c>
      <c r="E15" s="17">
        <v>57.69</v>
      </c>
      <c r="F15" s="48">
        <f t="shared" si="0"/>
        <v>1514.3625</v>
      </c>
    </row>
    <row r="16" spans="1:8" ht="54" customHeight="1">
      <c r="A16" s="15" t="s">
        <v>105</v>
      </c>
      <c r="B16" s="16" t="s">
        <v>106</v>
      </c>
      <c r="C16" s="17">
        <v>1.57</v>
      </c>
      <c r="D16" s="17" t="s">
        <v>65</v>
      </c>
      <c r="E16" s="17">
        <v>53.22</v>
      </c>
      <c r="F16" s="48">
        <f t="shared" si="0"/>
        <v>83.555400000000006</v>
      </c>
    </row>
    <row r="17" spans="1:6" s="28" customFormat="1" ht="15" customHeight="1">
      <c r="A17" s="26">
        <v>13</v>
      </c>
      <c r="B17" s="55" t="s">
        <v>30</v>
      </c>
      <c r="C17" s="53"/>
      <c r="D17" s="53"/>
      <c r="E17" s="53"/>
      <c r="F17" s="48">
        <f t="shared" si="0"/>
        <v>0</v>
      </c>
    </row>
    <row r="18" spans="1:6" s="28" customFormat="1" ht="15" customHeight="1">
      <c r="A18" s="9" t="s">
        <v>31</v>
      </c>
      <c r="B18" s="56" t="s">
        <v>54</v>
      </c>
      <c r="C18" s="48">
        <v>10.02</v>
      </c>
      <c r="D18" s="51" t="s">
        <v>93</v>
      </c>
      <c r="E18" s="48">
        <v>788.14</v>
      </c>
      <c r="F18" s="48">
        <f t="shared" si="0"/>
        <v>7897.1627999999992</v>
      </c>
    </row>
    <row r="19" spans="1:6" ht="15.75" customHeight="1">
      <c r="A19" s="9" t="s">
        <v>33</v>
      </c>
      <c r="B19" s="56" t="s">
        <v>34</v>
      </c>
      <c r="C19" s="48">
        <v>0.93</v>
      </c>
      <c r="D19" s="51" t="s">
        <v>93</v>
      </c>
      <c r="E19" s="51">
        <v>364.32</v>
      </c>
      <c r="F19" s="48">
        <f t="shared" si="0"/>
        <v>338.81760000000003</v>
      </c>
    </row>
    <row r="20" spans="1:6">
      <c r="A20" s="9" t="s">
        <v>35</v>
      </c>
      <c r="B20" s="56" t="s">
        <v>38</v>
      </c>
      <c r="C20" s="48">
        <v>20.05</v>
      </c>
      <c r="D20" s="51" t="s">
        <v>93</v>
      </c>
      <c r="E20" s="51">
        <v>482.26</v>
      </c>
      <c r="F20" s="48">
        <f t="shared" si="0"/>
        <v>9669.3130000000001</v>
      </c>
    </row>
    <row r="21" spans="1:6">
      <c r="A21" s="9" t="s">
        <v>37</v>
      </c>
      <c r="B21" s="56" t="s">
        <v>40</v>
      </c>
      <c r="C21" s="48">
        <v>11.54</v>
      </c>
      <c r="D21" s="51" t="s">
        <v>93</v>
      </c>
      <c r="E21" s="51">
        <v>167.7</v>
      </c>
      <c r="F21" s="48">
        <f t="shared" si="0"/>
        <v>1935.2579999999998</v>
      </c>
    </row>
    <row r="22" spans="1:6">
      <c r="A22" s="29"/>
      <c r="B22" s="162" t="s">
        <v>41</v>
      </c>
      <c r="C22" s="162"/>
      <c r="D22" s="162"/>
      <c r="E22" s="162"/>
      <c r="F22" s="48">
        <f>SUM(F5:F21)</f>
        <v>229514.83319999999</v>
      </c>
    </row>
    <row r="23" spans="1:6">
      <c r="A23" s="30"/>
      <c r="B23" s="57"/>
      <c r="C23" s="57"/>
      <c r="D23" s="57"/>
      <c r="E23" s="57"/>
      <c r="F23" s="58"/>
    </row>
    <row r="24" spans="1:6" ht="50.25" customHeight="1">
      <c r="A24" s="30"/>
      <c r="B24" s="139" t="s">
        <v>42</v>
      </c>
      <c r="C24" s="139"/>
      <c r="D24" s="139"/>
      <c r="E24" s="139"/>
      <c r="F24" s="139"/>
    </row>
  </sheetData>
  <mergeCells count="5">
    <mergeCell ref="A1:F1"/>
    <mergeCell ref="A2:F2"/>
    <mergeCell ref="A3:F3"/>
    <mergeCell ref="B22:E22"/>
    <mergeCell ref="B24:F24"/>
  </mergeCells>
  <pageMargins left="0.16" right="0.26"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sheetPr>
    <tabColor rgb="FFFF0000"/>
  </sheetPr>
  <dimension ref="A1:N28"/>
  <sheetViews>
    <sheetView topLeftCell="A16" workbookViewId="0">
      <selection activeCell="I20" sqref="I20"/>
    </sheetView>
  </sheetViews>
  <sheetFormatPr defaultRowHeight="15"/>
  <cols>
    <col min="1" max="1" width="7.7109375" customWidth="1"/>
    <col min="2" max="2" width="37.7109375" customWidth="1"/>
    <col min="3" max="5" width="11.5703125" hidden="1" customWidth="1"/>
    <col min="6" max="6" width="9.5703125" customWidth="1"/>
    <col min="7" max="7" width="7.42578125" customWidth="1"/>
    <col min="8" max="8" width="9.7109375" customWidth="1"/>
    <col min="9" max="9" width="13.42578125" customWidth="1"/>
  </cols>
  <sheetData>
    <row r="1" spans="1:12" ht="21">
      <c r="A1" s="163" t="s">
        <v>0</v>
      </c>
      <c r="B1" s="163"/>
      <c r="C1" s="163"/>
      <c r="D1" s="163"/>
      <c r="E1" s="163"/>
      <c r="F1" s="163"/>
      <c r="G1" s="163"/>
      <c r="H1" s="163"/>
      <c r="I1" s="163"/>
      <c r="J1" s="60"/>
      <c r="K1" s="60"/>
      <c r="L1" s="60"/>
    </row>
    <row r="2" spans="1:12" ht="18.75">
      <c r="A2" s="161" t="s">
        <v>1</v>
      </c>
      <c r="B2" s="161"/>
      <c r="C2" s="161"/>
      <c r="D2" s="161"/>
      <c r="E2" s="161"/>
      <c r="F2" s="161"/>
      <c r="G2" s="161"/>
      <c r="H2" s="161"/>
      <c r="I2" s="161"/>
      <c r="J2" s="1"/>
      <c r="K2" s="1"/>
      <c r="L2" s="1"/>
    </row>
    <row r="3" spans="1:12" ht="15.75">
      <c r="A3" s="164" t="s">
        <v>234</v>
      </c>
      <c r="B3" s="165"/>
      <c r="C3" s="165"/>
      <c r="D3" s="165"/>
      <c r="E3" s="165"/>
      <c r="F3" s="165"/>
      <c r="G3" s="165"/>
      <c r="H3" s="165"/>
      <c r="I3" s="165"/>
      <c r="J3" s="61"/>
      <c r="K3" s="61"/>
    </row>
    <row r="4" spans="1:12">
      <c r="A4" s="35" t="s">
        <v>3</v>
      </c>
      <c r="B4" s="35" t="s">
        <v>4</v>
      </c>
      <c r="C4" s="35">
        <v>1</v>
      </c>
      <c r="D4" s="35">
        <v>2</v>
      </c>
      <c r="E4" s="35">
        <v>3</v>
      </c>
      <c r="F4" s="62" t="s">
        <v>235</v>
      </c>
      <c r="G4" s="62" t="s">
        <v>108</v>
      </c>
      <c r="H4" s="62" t="s">
        <v>109</v>
      </c>
      <c r="I4" s="62" t="s">
        <v>110</v>
      </c>
    </row>
    <row r="5" spans="1:12" ht="25.5">
      <c r="A5" s="5">
        <v>1</v>
      </c>
      <c r="B5" s="6" t="s">
        <v>9</v>
      </c>
      <c r="C5" s="8">
        <v>5</v>
      </c>
      <c r="D5" s="8">
        <v>5</v>
      </c>
      <c r="E5" s="8">
        <v>5</v>
      </c>
      <c r="F5" s="7">
        <v>2</v>
      </c>
      <c r="G5" s="8" t="s">
        <v>10</v>
      </c>
      <c r="H5" s="8">
        <v>243.77</v>
      </c>
      <c r="I5" s="7">
        <f>H5*F5</f>
        <v>487.54</v>
      </c>
    </row>
    <row r="6" spans="1:12" ht="127.5">
      <c r="A6" s="9" t="s">
        <v>11</v>
      </c>
      <c r="B6" s="10" t="s">
        <v>45</v>
      </c>
      <c r="C6" s="11">
        <v>76.05</v>
      </c>
      <c r="D6" s="11">
        <v>76.58</v>
      </c>
      <c r="E6" s="11">
        <v>42.49</v>
      </c>
      <c r="F6" s="7">
        <v>67.12</v>
      </c>
      <c r="G6" s="11" t="s">
        <v>13</v>
      </c>
      <c r="H6" s="11">
        <v>112.53</v>
      </c>
      <c r="I6" s="7">
        <f t="shared" ref="I6:I19" si="0">H6*F6</f>
        <v>7553.0136000000002</v>
      </c>
    </row>
    <row r="7" spans="1:12" ht="102">
      <c r="A7" s="9" t="s">
        <v>63</v>
      </c>
      <c r="B7" s="36" t="s">
        <v>15</v>
      </c>
      <c r="C7" s="11">
        <v>22.66</v>
      </c>
      <c r="D7" s="11">
        <v>26.34</v>
      </c>
      <c r="E7" s="11">
        <v>3.55</v>
      </c>
      <c r="F7" s="42">
        <v>4.47</v>
      </c>
      <c r="G7" s="11" t="s">
        <v>13</v>
      </c>
      <c r="H7" s="11">
        <v>228.47</v>
      </c>
      <c r="I7" s="7">
        <f t="shared" si="0"/>
        <v>1021.2609</v>
      </c>
    </row>
    <row r="8" spans="1:12" ht="76.5">
      <c r="A8" s="9" t="s">
        <v>64</v>
      </c>
      <c r="B8" s="10" t="s">
        <v>18</v>
      </c>
      <c r="C8" s="11">
        <v>38.07</v>
      </c>
      <c r="D8" s="11">
        <v>42.35</v>
      </c>
      <c r="E8" s="11">
        <v>5.95</v>
      </c>
      <c r="F8" s="42">
        <v>14.08</v>
      </c>
      <c r="G8" s="11" t="s">
        <v>13</v>
      </c>
      <c r="H8" s="11">
        <v>1191.77</v>
      </c>
      <c r="I8" s="7">
        <f t="shared" si="0"/>
        <v>16780.121599999999</v>
      </c>
    </row>
    <row r="9" spans="1:12" ht="127.5">
      <c r="A9" s="9" t="s">
        <v>66</v>
      </c>
      <c r="B9" s="10" t="s">
        <v>20</v>
      </c>
      <c r="C9" s="11">
        <v>3.4</v>
      </c>
      <c r="D9" s="11"/>
      <c r="E9" s="11">
        <v>10.1</v>
      </c>
      <c r="F9" s="42">
        <v>16.89</v>
      </c>
      <c r="G9" s="11" t="s">
        <v>13</v>
      </c>
      <c r="H9" s="11">
        <v>5913.66</v>
      </c>
      <c r="I9" s="7">
        <f t="shared" si="0"/>
        <v>99881.717399999994</v>
      </c>
    </row>
    <row r="10" spans="1:12" ht="102">
      <c r="A10" s="9" t="s">
        <v>68</v>
      </c>
      <c r="B10" s="10" t="s">
        <v>69</v>
      </c>
      <c r="C10" s="11">
        <v>6.8</v>
      </c>
      <c r="D10" s="11"/>
      <c r="E10" s="11">
        <v>37.17</v>
      </c>
      <c r="F10" s="42">
        <v>31.15</v>
      </c>
      <c r="G10" s="11" t="s">
        <v>13</v>
      </c>
      <c r="H10" s="11">
        <v>2788.17</v>
      </c>
      <c r="I10" s="7">
        <f t="shared" si="0"/>
        <v>86851.495500000005</v>
      </c>
    </row>
    <row r="11" spans="1:12" ht="76.5">
      <c r="A11" s="9" t="s">
        <v>70</v>
      </c>
      <c r="B11" s="10" t="s">
        <v>118</v>
      </c>
      <c r="C11" s="11">
        <v>13.6</v>
      </c>
      <c r="D11" s="11"/>
      <c r="E11" s="11">
        <v>46.5</v>
      </c>
      <c r="F11" s="42">
        <v>147.96</v>
      </c>
      <c r="G11" s="11" t="s">
        <v>65</v>
      </c>
      <c r="H11" s="11">
        <v>214.12</v>
      </c>
      <c r="I11" s="7">
        <f t="shared" si="0"/>
        <v>31681.195200000002</v>
      </c>
    </row>
    <row r="12" spans="1:12" ht="114.75">
      <c r="A12" s="9" t="s">
        <v>71</v>
      </c>
      <c r="B12" s="10" t="s">
        <v>232</v>
      </c>
      <c r="C12" s="11">
        <v>5.63</v>
      </c>
      <c r="D12" s="11"/>
      <c r="E12" s="11"/>
      <c r="F12" s="42">
        <v>10.41</v>
      </c>
      <c r="G12" s="11" t="s">
        <v>13</v>
      </c>
      <c r="H12" s="11">
        <v>6219.21</v>
      </c>
      <c r="I12" s="7">
        <f>H12*F12</f>
        <v>64741.9761</v>
      </c>
    </row>
    <row r="13" spans="1:12" ht="102">
      <c r="A13" s="9" t="s">
        <v>119</v>
      </c>
      <c r="B13" s="10" t="s">
        <v>26</v>
      </c>
      <c r="C13" s="11">
        <v>0.69599999999999995</v>
      </c>
      <c r="D13" s="11">
        <v>1.39</v>
      </c>
      <c r="E13" s="11"/>
      <c r="F13" s="42">
        <v>1.157</v>
      </c>
      <c r="G13" s="11" t="s">
        <v>27</v>
      </c>
      <c r="H13" s="11">
        <v>53433.91</v>
      </c>
      <c r="I13" s="7">
        <f t="shared" si="0"/>
        <v>61823.033870000007</v>
      </c>
    </row>
    <row r="14" spans="1:12">
      <c r="A14" s="9">
        <v>10</v>
      </c>
      <c r="B14" s="64" t="s">
        <v>123</v>
      </c>
      <c r="C14" s="97"/>
      <c r="D14" s="97"/>
      <c r="E14" s="97"/>
      <c r="F14" s="42"/>
      <c r="G14" s="11"/>
      <c r="H14" s="11"/>
      <c r="I14" s="7"/>
    </row>
    <row r="15" spans="1:12" ht="15.75">
      <c r="A15" s="9" t="s">
        <v>51</v>
      </c>
      <c r="B15" s="10" t="s">
        <v>236</v>
      </c>
      <c r="C15" s="11">
        <v>22.66</v>
      </c>
      <c r="D15" s="11">
        <v>26.34</v>
      </c>
      <c r="E15" s="11">
        <v>3.55</v>
      </c>
      <c r="F15" s="42">
        <v>7.77</v>
      </c>
      <c r="G15" s="11" t="s">
        <v>13</v>
      </c>
      <c r="H15" s="11">
        <v>364.32</v>
      </c>
      <c r="I15" s="7">
        <f t="shared" si="0"/>
        <v>2830.7664</v>
      </c>
    </row>
    <row r="16" spans="1:12" ht="15.75">
      <c r="A16" s="9" t="s">
        <v>53</v>
      </c>
      <c r="B16" s="10" t="s">
        <v>237</v>
      </c>
      <c r="C16" s="11">
        <v>6.9145000000000003</v>
      </c>
      <c r="D16" s="11">
        <v>73.73</v>
      </c>
      <c r="E16" s="11">
        <v>20.14</v>
      </c>
      <c r="F16" s="42">
        <v>29.04</v>
      </c>
      <c r="G16" s="11" t="s">
        <v>13</v>
      </c>
      <c r="H16" s="11">
        <v>788.13</v>
      </c>
      <c r="I16" s="7">
        <f t="shared" si="0"/>
        <v>22887.2952</v>
      </c>
    </row>
    <row r="17" spans="1:14" ht="15.75">
      <c r="A17" s="9" t="s">
        <v>55</v>
      </c>
      <c r="B17" s="10" t="s">
        <v>238</v>
      </c>
      <c r="C17" s="11">
        <v>44.9</v>
      </c>
      <c r="D17" s="11">
        <v>42.4</v>
      </c>
      <c r="E17" s="11">
        <v>43.1</v>
      </c>
      <c r="F17" s="42">
        <v>45.23</v>
      </c>
      <c r="G17" s="11" t="s">
        <v>13</v>
      </c>
      <c r="H17" s="11">
        <v>756.83</v>
      </c>
      <c r="I17" s="7">
        <f t="shared" si="0"/>
        <v>34231.420899999997</v>
      </c>
    </row>
    <row r="18" spans="1:14" ht="17.25" customHeight="1">
      <c r="A18" s="9" t="s">
        <v>57</v>
      </c>
      <c r="B18" s="10" t="s">
        <v>239</v>
      </c>
      <c r="C18" s="11">
        <v>7.9089999999999998</v>
      </c>
      <c r="D18" s="11">
        <v>147.44999999999999</v>
      </c>
      <c r="E18" s="11">
        <v>9.08</v>
      </c>
      <c r="F18" s="42">
        <v>24.15</v>
      </c>
      <c r="G18" s="11" t="s">
        <v>13</v>
      </c>
      <c r="H18" s="11">
        <v>482.26</v>
      </c>
      <c r="I18" s="7">
        <f t="shared" si="0"/>
        <v>11646.579</v>
      </c>
    </row>
    <row r="19" spans="1:14" ht="17.25" customHeight="1">
      <c r="A19" s="9" t="s">
        <v>59</v>
      </c>
      <c r="B19" s="10" t="s">
        <v>60</v>
      </c>
      <c r="C19" s="11">
        <v>76.05</v>
      </c>
      <c r="D19" s="11">
        <v>80.37</v>
      </c>
      <c r="E19" s="11">
        <v>42.49</v>
      </c>
      <c r="F19" s="42">
        <v>67.12</v>
      </c>
      <c r="G19" s="11" t="s">
        <v>13</v>
      </c>
      <c r="H19" s="11">
        <v>167.7</v>
      </c>
      <c r="I19" s="7">
        <f t="shared" si="0"/>
        <v>11256.023999999999</v>
      </c>
    </row>
    <row r="20" spans="1:14" s="40" customFormat="1" ht="30" customHeight="1">
      <c r="A20" s="65"/>
      <c r="B20" s="66"/>
      <c r="C20" s="98"/>
      <c r="D20" s="98"/>
      <c r="E20" s="98"/>
      <c r="F20" s="166"/>
      <c r="G20" s="166"/>
      <c r="H20" s="167"/>
      <c r="I20" s="67">
        <f>SUM(I5:I19)</f>
        <v>453673.43966999999</v>
      </c>
    </row>
    <row r="21" spans="1:14">
      <c r="A21" s="168"/>
      <c r="B21" s="168"/>
      <c r="C21" s="168"/>
      <c r="D21" s="168"/>
      <c r="E21" s="168"/>
      <c r="F21" s="168"/>
      <c r="G21" s="168"/>
      <c r="H21" s="168"/>
      <c r="I21" s="168"/>
      <c r="J21" s="99"/>
      <c r="K21" s="99"/>
      <c r="L21" s="99"/>
      <c r="M21" s="99"/>
      <c r="N21" s="99"/>
    </row>
    <row r="22" spans="1:14">
      <c r="A22" s="100"/>
      <c r="B22" s="100"/>
      <c r="C22" s="100"/>
      <c r="D22" s="100"/>
      <c r="E22" s="100"/>
      <c r="F22" s="100"/>
      <c r="G22" s="100"/>
      <c r="H22" s="100"/>
      <c r="I22" s="100"/>
      <c r="J22" s="99"/>
      <c r="K22" s="99"/>
      <c r="L22" s="99"/>
      <c r="M22" s="99"/>
      <c r="N22" s="99"/>
    </row>
    <row r="23" spans="1:14">
      <c r="A23" s="100"/>
      <c r="B23" s="100"/>
      <c r="C23" s="100"/>
      <c r="D23" s="100"/>
      <c r="E23" s="100"/>
      <c r="F23" s="100"/>
      <c r="G23" s="100"/>
      <c r="H23" s="100"/>
      <c r="I23" s="100"/>
      <c r="J23" s="99"/>
      <c r="K23" s="99"/>
      <c r="L23" s="99"/>
      <c r="M23" s="99"/>
      <c r="N23" s="99"/>
    </row>
    <row r="24" spans="1:14" ht="62.25" customHeight="1">
      <c r="B24" s="139" t="s">
        <v>61</v>
      </c>
      <c r="C24" s="139"/>
      <c r="D24" s="139"/>
      <c r="E24" s="139"/>
      <c r="F24" s="139"/>
      <c r="G24" s="139"/>
      <c r="H24" s="139"/>
      <c r="I24" s="139"/>
    </row>
    <row r="25" spans="1:14">
      <c r="H25" s="72"/>
    </row>
    <row r="28" spans="1:14" ht="15.75" customHeight="1"/>
  </sheetData>
  <mergeCells count="6">
    <mergeCell ref="B24:I24"/>
    <mergeCell ref="A1:I1"/>
    <mergeCell ref="A2:I2"/>
    <mergeCell ref="A3:I3"/>
    <mergeCell ref="F20:H20"/>
    <mergeCell ref="A21:I21"/>
  </mergeCells>
  <pageMargins left="0.39" right="0.32"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Scheme No-01</vt:lpstr>
      <vt:lpstr>Scheme NO-02</vt:lpstr>
      <vt:lpstr>Scheme No-03</vt:lpstr>
      <vt:lpstr>Scheme No-04</vt:lpstr>
      <vt:lpstr>Scheme No-05</vt:lpstr>
      <vt:lpstr>Scheme No-06</vt:lpstr>
      <vt:lpstr>Scheme NO-07</vt:lpstr>
      <vt:lpstr>Scheme NO-08</vt:lpstr>
      <vt:lpstr>Scheme NO-09</vt:lpstr>
      <vt:lpstr>Scheme No-10</vt:lpstr>
      <vt:lpstr>Scheme No-11</vt:lpstr>
      <vt:lpstr>Scheme NO-12</vt:lpstr>
      <vt:lpstr>Scheme No-13</vt:lpstr>
      <vt:lpstr>SCheme No-14</vt:lpstr>
      <vt:lpstr>Scheme NO-15</vt:lpstr>
      <vt:lpstr>Scheme NO-16</vt:lpstr>
      <vt:lpstr>Scheme No-17</vt:lpstr>
      <vt:lpstr>SCheme No-18</vt:lpstr>
      <vt:lpstr>Scheme No-19</vt:lpstr>
      <vt:lpstr>Scheme No-20</vt:lpstr>
      <vt:lpstr>Scheme NO-21</vt:lpstr>
      <vt:lpstr>Scheme No-22</vt:lpstr>
      <vt:lpstr>Scheme No-23</vt:lpstr>
      <vt:lpstr>Scheme NO-24</vt:lpstr>
      <vt:lpstr>Scheme No-25</vt:lpstr>
      <vt:lpstr>Scheme No-26</vt:lpstr>
      <vt:lpstr>Scheem No-27</vt:lpstr>
      <vt:lpstr>SCheme No-28</vt:lpstr>
      <vt:lpstr>Scheme No-29</vt:lpstr>
      <vt:lpstr>Scheme No-30</vt:lpstr>
      <vt:lpstr>Scheme No-31</vt:lpstr>
      <vt:lpstr>Scheme NO-32</vt:lpstr>
      <vt:lpstr>Scheme NO-33</vt:lpstr>
      <vt:lpstr>Scheme No-34</vt:lpstr>
      <vt:lpstr>Scheme No-35</vt:lpstr>
      <vt:lpstr>Scheme No-36</vt:lpstr>
      <vt:lpstr>Scheme No-37</vt:lpstr>
      <vt:lpstr>Scheme No-38</vt:lpstr>
      <vt:lpstr>Scheme No-39</vt:lpstr>
      <vt:lpstr>Scheme No-40</vt:lpstr>
      <vt:lpstr>Scheme No-41</vt:lpstr>
      <vt:lpstr>Scheme NO-42</vt:lpstr>
      <vt:lpstr>Scheme No-43</vt:lpstr>
      <vt:lpstr>Scheme NO-44</vt:lpstr>
      <vt:lpstr>Scheme No-45</vt:lpstr>
      <vt:lpstr>Scheme -46</vt:lpstr>
      <vt:lpstr>Scheme No-47</vt:lpstr>
      <vt:lpstr>Scheme No-48</vt:lpstr>
      <vt:lpstr>Scheme No-49</vt:lpstr>
      <vt:lpstr>Scheme No0-50</vt:lpstr>
      <vt:lpstr>Scheme No-51</vt:lpstr>
      <vt:lpstr>Scheme NO-52</vt:lpstr>
      <vt:lpstr>Scheme No-53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2017-09-02T08:22:08Z</cp:lastPrinted>
  <dcterms:created xsi:type="dcterms:W3CDTF">2017-09-02T06:16:10Z</dcterms:created>
  <dcterms:modified xsi:type="dcterms:W3CDTF">2017-09-05T07:15:51Z</dcterms:modified>
</cp:coreProperties>
</file>