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75" windowWidth="20055" windowHeight="7935"/>
  </bookViews>
  <sheets>
    <sheet name="Sheet1" sheetId="1" r:id="rId1"/>
    <sheet name="Sheet2" sheetId="2" r:id="rId2"/>
  </sheets>
  <calcPr calcId="124519"/>
</workbook>
</file>

<file path=xl/calcChain.xml><?xml version="1.0" encoding="utf-8"?>
<calcChain xmlns="http://schemas.openxmlformats.org/spreadsheetml/2006/main">
  <c r="F9" i="2"/>
  <c r="F8"/>
  <c r="F7"/>
  <c r="F6"/>
  <c r="F10" s="1"/>
  <c r="F11" s="1"/>
  <c r="F12" s="1"/>
  <c r="F13" s="1"/>
  <c r="F14" s="1"/>
  <c r="F5"/>
  <c r="F20" i="1"/>
  <c r="F19"/>
  <c r="F18"/>
  <c r="F17"/>
  <c r="F16"/>
  <c r="F14"/>
  <c r="F13"/>
  <c r="F12"/>
  <c r="F11"/>
  <c r="F10"/>
  <c r="F9"/>
  <c r="F8"/>
  <c r="F21" s="1"/>
  <c r="F22" s="1"/>
  <c r="F23" s="1"/>
  <c r="F24" s="1"/>
  <c r="F25" s="1"/>
  <c r="F7"/>
  <c r="F6"/>
  <c r="F5"/>
</calcChain>
</file>

<file path=xl/sharedStrings.xml><?xml version="1.0" encoding="utf-8"?>
<sst xmlns="http://schemas.openxmlformats.org/spreadsheetml/2006/main" count="87" uniqueCount="63">
  <si>
    <t>RANCHI MUNICIPAL CORPORATION, RANCHI</t>
  </si>
  <si>
    <t xml:space="preserve">BILL OF QUANTITY </t>
  </si>
  <si>
    <t>Name of Work :- Construction of Drain at Dhela toli from sonu singh house to infornt of DAV Kapildev and infront of sambhu thakur in new A.G, CO-Oprative colony.</t>
  </si>
  <si>
    <t>Sl. No.</t>
  </si>
  <si>
    <t>Items of work</t>
  </si>
  <si>
    <t>Qnty.</t>
  </si>
  <si>
    <t>Unit</t>
  </si>
  <si>
    <t>Rate</t>
  </si>
  <si>
    <t>Amount</t>
  </si>
  <si>
    <t>1
 5.10.1</t>
  </si>
  <si>
    <t>Dismantling of Pucca brick or lime work ……do….all complete.</t>
  </si>
  <si>
    <t>m3</t>
  </si>
  <si>
    <t xml:space="preserve"> 1
  5.1.1 +5.1.2 BCD</t>
  </si>
  <si>
    <t>Earth work in excavation in foundation trenches in ordinary soil (vide classification of soil item-A) and disposal of excavated earth as obtained to a distance up to 50 M. including all lifts, levelling,ramming the foundation trenches removing roots of trees, shrubs all complete as per approved design, building specification and direction of E/I</t>
  </si>
  <si>
    <t xml:space="preserve">                                                                                                                                                                                                                                                                                                          </t>
  </si>
  <si>
    <t>2
5.1.10</t>
  </si>
  <si>
    <t>Providing coarse clean sand in filling in foundation trenches or in plinth including ramming and watering in layers not exceeding 150 mm thick with all leads and lifts including cost of all materials, labour, royalty and taxes all complete as per building specification &amp; direction of E/I.</t>
  </si>
  <si>
    <t>3
 8.6.8</t>
  </si>
  <si>
    <t>Supplying and laying (properly as per design and drawing) rip-rap with good  quality of boulders duly packed including the cost of materials, royalty all taxes etc. but excluding the cost of carriage all complete as per specification and direction of E/I.</t>
  </si>
  <si>
    <t>4
5.3.2</t>
  </si>
  <si>
    <t>Providing P.C.C M 150 in nominal mix (1:2:4) in foundation with approved quality of stone chips 20 mm to 6 mm size graded and clean coarse sand of F.M. 2.5 to 3 including screening, shuttering, mixing cement concrete in mixer and placing in position, vibrating, skirting, curring, taxes and royalty complete as per building specification and direction of E/I.</t>
  </si>
  <si>
    <t xml:space="preserve">5
5.2.34
</t>
  </si>
  <si>
    <t>Providing rough dressed  course  stone masonry in cement mortar (1:6)  in foundation and  plinth  with hammer  dressed stone of less than 0.03 m3 in volume nad clean  coarse sand of F.M. 2 to 2.5 including  cost of screenign raking out joints to 20mm depth curing taxes  and royalty  all complete as per building  specification and direction of E/I.</t>
  </si>
  <si>
    <t>6
5.7.11          +          5.7.12</t>
  </si>
  <si>
    <t>Providing 25mm thick cement plaster (1:4) with clean course sand F.M 1.5 includin screening curing with all leads and lifts of water, scaffoling taxes and royality all complete as per specification and direction of E/I with 1.5 mm cement punning</t>
  </si>
  <si>
    <t>m2</t>
  </si>
  <si>
    <t>7
5.3.30.1</t>
  </si>
  <si>
    <t>Providing  R.C.C. M-200 with nominal mix of (1:1.5:3) in slab of desired size with approved quality of stone chips and clean coarse sand of F.M. 2.5 to 3 excluding cost of shuttering finishing and  reinforcement all complete as per building specifications and direction of E/I.</t>
  </si>
  <si>
    <t>M3</t>
  </si>
  <si>
    <t>8
5.5.5 (b)</t>
  </si>
  <si>
    <t>Providing Tor steel reinforcement of 10 mm,12 mm &amp; 16 mm dia bars as per approved design and drawing excluding carriage of Rods (straight or in coils) to work site, cutting, bending and binding with annealed wire with cost of wire, removal of rust, placing the rods in position all complete as per building specification and direction of E/I.</t>
  </si>
  <si>
    <t>M.T.</t>
  </si>
  <si>
    <t>10
5.3.17.1</t>
  </si>
  <si>
    <t xml:space="preserve">Centering and Shuttering including struting,propping etc and removal of from for  Foundation, footing s bases of Coloumns etc for mass Concrete.                             </t>
  </si>
  <si>
    <t>M2</t>
  </si>
  <si>
    <t>Carriage of Materials</t>
  </si>
  <si>
    <t>(i)</t>
  </si>
  <si>
    <t xml:space="preserve"> Sand with lead of 49 km</t>
  </si>
  <si>
    <r>
      <t>M</t>
    </r>
    <r>
      <rPr>
        <b/>
        <vertAlign val="superscript"/>
        <sz val="10"/>
        <rFont val="Century"/>
        <family val="1"/>
      </rPr>
      <t>3</t>
    </r>
  </si>
  <si>
    <t>(ii)</t>
  </si>
  <si>
    <t>Sand local lead 13 km</t>
  </si>
  <si>
    <t>(iii)</t>
  </si>
  <si>
    <t>Stone Boulder with lead of 36 km</t>
  </si>
  <si>
    <t>(iv)</t>
  </si>
  <si>
    <t>Stone chips with lead of 22 km</t>
  </si>
  <si>
    <t>(v)</t>
  </si>
  <si>
    <t>Earth (lead 01 KM)</t>
  </si>
  <si>
    <t>Total</t>
  </si>
  <si>
    <t>GST (12%)</t>
  </si>
  <si>
    <t>L. CESS (1%)</t>
  </si>
  <si>
    <t>TOTAL</t>
  </si>
  <si>
    <r>
      <t>Name of Work :-</t>
    </r>
    <r>
      <rPr>
        <b/>
        <sz val="14"/>
        <color theme="1"/>
        <rFont val="Kruti Dev 010"/>
      </rPr>
      <t xml:space="preserve">lkdsr fcgkj esa ,0 ds0 flUgk d ?kj ls egsUnz lkssuh ds ?kj rd ih0 lh0 lh0 iFk dk fuekZ.k dk;ZA </t>
    </r>
  </si>
  <si>
    <t>1
5.3.2</t>
  </si>
  <si>
    <t xml:space="preserve">Providing PCC M 150  with nominal mix of (1:2:4) in foundation with approved quality of stone chips 20mm to 6mm size graded and  clean coarse sand of F.M. 2.5 to 3 including screening, shuttering, mixing cement concrete in mixer and placing in position and ramming  till compactin is achieved ,  curing side shuttering , taxes adn royalty all complete as per building  specification and direction of E/I.
</t>
  </si>
  <si>
    <r>
      <t>Per M</t>
    </r>
    <r>
      <rPr>
        <b/>
        <vertAlign val="superscript"/>
        <sz val="10"/>
        <rFont val="Times New Roman"/>
        <family val="1"/>
      </rPr>
      <t>3</t>
    </r>
  </si>
  <si>
    <t xml:space="preserve">2
5.3.17.1
</t>
  </si>
  <si>
    <t xml:space="preserve">Centring and shuttering including strutting ,propping etc and removal of form from Foundations,footings,base of column etc </t>
  </si>
  <si>
    <t>Carriage of materials</t>
  </si>
  <si>
    <t>iv</t>
  </si>
  <si>
    <t xml:space="preserve"> Sand with lead of 47 km</t>
  </si>
  <si>
    <t>ii</t>
  </si>
  <si>
    <t>Stone chips with lead of 20 km</t>
  </si>
  <si>
    <t>Executive  Engineer
RMC, Ranchi</t>
  </si>
</sst>
</file>

<file path=xl/styles.xml><?xml version="1.0" encoding="utf-8"?>
<styleSheet xmlns="http://schemas.openxmlformats.org/spreadsheetml/2006/main">
  <numFmts count="1">
    <numFmt numFmtId="164" formatCode="0.000"/>
  </numFmts>
  <fonts count="11">
    <font>
      <sz val="11"/>
      <color theme="1"/>
      <name val="Calibri"/>
      <family val="2"/>
      <scheme val="minor"/>
    </font>
    <font>
      <b/>
      <sz val="11"/>
      <color theme="1"/>
      <name val="Calibri"/>
      <family val="2"/>
      <scheme val="minor"/>
    </font>
    <font>
      <b/>
      <sz val="14"/>
      <color theme="1"/>
      <name val="Calibri"/>
      <family val="2"/>
      <scheme val="minor"/>
    </font>
    <font>
      <b/>
      <sz val="11"/>
      <color theme="1"/>
      <name val="Century"/>
      <family val="1"/>
    </font>
    <font>
      <b/>
      <sz val="9"/>
      <color theme="1"/>
      <name val="Century"/>
      <family val="1"/>
    </font>
    <font>
      <b/>
      <vertAlign val="superscript"/>
      <sz val="10"/>
      <name val="Century"/>
      <family val="1"/>
    </font>
    <font>
      <b/>
      <sz val="14"/>
      <color theme="1"/>
      <name val="Kruti Dev 010"/>
    </font>
    <font>
      <b/>
      <sz val="8.5"/>
      <name val="Times New Roman"/>
      <family val="1"/>
    </font>
    <font>
      <b/>
      <sz val="10"/>
      <name val="Times New Roman"/>
      <family val="1"/>
    </font>
    <font>
      <b/>
      <sz val="10"/>
      <color theme="1"/>
      <name val="Times New Roman"/>
      <family val="1"/>
    </font>
    <font>
      <b/>
      <vertAlign val="superscript"/>
      <sz val="10"/>
      <name val="Times New Roman"/>
      <family val="1"/>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27">
    <xf numFmtId="0" fontId="0" fillId="0" borderId="0" xfId="0"/>
    <xf numFmtId="0" fontId="1" fillId="0" borderId="0" xfId="0" applyFont="1" applyAlignment="1">
      <alignment horizontal="center" vertical="center"/>
    </xf>
    <xf numFmtId="0" fontId="3" fillId="0" borderId="1" xfId="0" applyFont="1" applyBorder="1" applyAlignment="1">
      <alignment horizontal="center" vertical="center" wrapText="1"/>
    </xf>
    <xf numFmtId="2" fontId="1" fillId="0" borderId="1" xfId="0" applyNumberFormat="1" applyFont="1" applyBorder="1" applyAlignment="1">
      <alignment horizontal="center" vertical="center" wrapText="1"/>
    </xf>
    <xf numFmtId="164" fontId="1" fillId="0" borderId="1" xfId="0" applyNumberFormat="1" applyFont="1" applyBorder="1" applyAlignment="1">
      <alignment horizontal="center" vertical="center" wrapText="1"/>
    </xf>
    <xf numFmtId="2" fontId="1" fillId="0" borderId="1" xfId="0" applyNumberFormat="1" applyFont="1" applyBorder="1" applyAlignment="1">
      <alignment horizontal="center" vertical="center"/>
    </xf>
    <xf numFmtId="0" fontId="4" fillId="0" borderId="1" xfId="0" applyFont="1" applyBorder="1" applyAlignment="1">
      <alignment horizontal="center" vertical="center"/>
    </xf>
    <xf numFmtId="1" fontId="1" fillId="0" borderId="1" xfId="0" applyNumberFormat="1" applyFont="1" applyBorder="1" applyAlignment="1">
      <alignment horizontal="center" vertical="center" wrapText="1"/>
    </xf>
    <xf numFmtId="1" fontId="1" fillId="0" borderId="0" xfId="0" applyNumberFormat="1" applyFont="1" applyAlignment="1">
      <alignment horizontal="center" vertical="center"/>
    </xf>
    <xf numFmtId="0" fontId="1" fillId="0" borderId="0" xfId="0" applyFont="1" applyAlignment="1">
      <alignment horizontal="center" vertical="center" wrapText="1"/>
    </xf>
    <xf numFmtId="1" fontId="1" fillId="0" borderId="0" xfId="0" applyNumberFormat="1" applyFont="1" applyAlignment="1">
      <alignment horizontal="center" vertical="center" wrapText="1"/>
    </xf>
    <xf numFmtId="2" fontId="1" fillId="0" borderId="0" xfId="0" applyNumberFormat="1" applyFont="1" applyAlignment="1">
      <alignment horizontal="center" vertical="center"/>
    </xf>
    <xf numFmtId="0" fontId="7" fillId="0" borderId="1" xfId="0" applyFont="1" applyBorder="1" applyAlignment="1">
      <alignment horizontal="center" vertical="center" wrapText="1"/>
    </xf>
    <xf numFmtId="0" fontId="8" fillId="0" borderId="1" xfId="0" applyFont="1" applyBorder="1" applyAlignment="1">
      <alignment horizontal="justify" vertical="top" wrapText="1"/>
    </xf>
    <xf numFmtId="0" fontId="9" fillId="2" borderId="1" xfId="0" applyFont="1" applyFill="1" applyBorder="1" applyAlignment="1">
      <alignment horizontal="center" vertical="center" wrapText="1"/>
    </xf>
    <xf numFmtId="0" fontId="8"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xf>
    <xf numFmtId="1" fontId="1" fillId="0" borderId="1" xfId="0" applyNumberFormat="1" applyFont="1" applyBorder="1" applyAlignment="1">
      <alignment horizontal="center" vertical="center"/>
    </xf>
    <xf numFmtId="1" fontId="1" fillId="0" borderId="1" xfId="0" applyNumberFormat="1" applyFont="1" applyBorder="1" applyAlignment="1">
      <alignment vertical="center" wrapText="1"/>
    </xf>
    <xf numFmtId="0" fontId="2" fillId="0" borderId="1" xfId="0" applyFont="1" applyBorder="1" applyAlignment="1">
      <alignment horizontal="center" vertical="center"/>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1" fontId="1" fillId="0" borderId="2" xfId="0" applyNumberFormat="1" applyFont="1" applyBorder="1" applyAlignment="1">
      <alignment horizontal="center" vertical="center" wrapText="1"/>
    </xf>
    <xf numFmtId="1" fontId="1" fillId="0" borderId="4" xfId="0" applyNumberFormat="1" applyFont="1" applyBorder="1" applyAlignment="1">
      <alignment horizontal="center" vertical="center" wrapText="1"/>
    </xf>
    <xf numFmtId="1" fontId="1" fillId="0" borderId="0" xfId="0" applyNumberFormat="1"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J25"/>
  <sheetViews>
    <sheetView tabSelected="1" workbookViewId="0">
      <selection sqref="A1:XFD1048576"/>
    </sheetView>
  </sheetViews>
  <sheetFormatPr defaultRowHeight="15"/>
  <cols>
    <col min="1" max="1" width="9.140625" style="8"/>
    <col min="2" max="2" width="42.85546875" style="9" customWidth="1"/>
    <col min="3" max="3" width="9.140625" style="1"/>
    <col min="4" max="4" width="9.140625" style="10"/>
    <col min="5" max="5" width="9.140625" style="1"/>
    <col min="6" max="6" width="16.42578125" style="11" customWidth="1"/>
    <col min="7" max="16384" width="9.140625" style="1"/>
  </cols>
  <sheetData>
    <row r="1" spans="1:10" ht="18.75">
      <c r="A1" s="20" t="s">
        <v>0</v>
      </c>
      <c r="B1" s="20"/>
      <c r="C1" s="20"/>
      <c r="D1" s="20"/>
      <c r="E1" s="20"/>
      <c r="F1" s="20"/>
    </row>
    <row r="2" spans="1:10" ht="18.75">
      <c r="A2" s="20" t="s">
        <v>1</v>
      </c>
      <c r="B2" s="20"/>
      <c r="C2" s="20"/>
      <c r="D2" s="20"/>
      <c r="E2" s="20"/>
      <c r="F2" s="20"/>
    </row>
    <row r="3" spans="1:10" ht="68.25" customHeight="1">
      <c r="A3" s="21" t="s">
        <v>2</v>
      </c>
      <c r="B3" s="22"/>
      <c r="C3" s="22"/>
      <c r="D3" s="22"/>
      <c r="E3" s="22"/>
      <c r="F3" s="23"/>
    </row>
    <row r="4" spans="1:10">
      <c r="A4" s="2" t="s">
        <v>3</v>
      </c>
      <c r="B4" s="2" t="s">
        <v>4</v>
      </c>
      <c r="C4" s="2" t="s">
        <v>5</v>
      </c>
      <c r="D4" s="2" t="s">
        <v>6</v>
      </c>
      <c r="E4" s="2" t="s">
        <v>7</v>
      </c>
      <c r="F4" s="2" t="s">
        <v>8</v>
      </c>
    </row>
    <row r="5" spans="1:10" ht="30">
      <c r="A5" s="3" t="s">
        <v>9</v>
      </c>
      <c r="B5" s="3" t="s">
        <v>10</v>
      </c>
      <c r="C5" s="3">
        <v>2.27</v>
      </c>
      <c r="D5" s="3" t="s">
        <v>11</v>
      </c>
      <c r="E5" s="3">
        <v>497.98</v>
      </c>
      <c r="F5" s="3">
        <f>C5*E5</f>
        <v>1130.4146000000001</v>
      </c>
    </row>
    <row r="6" spans="1:10" ht="120">
      <c r="A6" s="3" t="s">
        <v>12</v>
      </c>
      <c r="B6" s="3" t="s">
        <v>13</v>
      </c>
      <c r="C6" s="3">
        <v>74.91</v>
      </c>
      <c r="D6" s="3" t="s">
        <v>11</v>
      </c>
      <c r="E6" s="3">
        <v>153.84</v>
      </c>
      <c r="F6" s="3">
        <f t="shared" ref="F6:F20" si="0">C6*E6</f>
        <v>11524.154399999999</v>
      </c>
      <c r="J6" s="1" t="s">
        <v>14</v>
      </c>
    </row>
    <row r="7" spans="1:10" ht="105">
      <c r="A7" s="3" t="s">
        <v>15</v>
      </c>
      <c r="B7" s="3" t="s">
        <v>16</v>
      </c>
      <c r="C7" s="3">
        <v>9</v>
      </c>
      <c r="D7" s="3" t="s">
        <v>11</v>
      </c>
      <c r="E7" s="3">
        <v>415.58</v>
      </c>
      <c r="F7" s="3">
        <f t="shared" si="0"/>
        <v>3740.22</v>
      </c>
    </row>
    <row r="8" spans="1:10" ht="90">
      <c r="A8" s="3" t="s">
        <v>17</v>
      </c>
      <c r="B8" s="3" t="s">
        <v>18</v>
      </c>
      <c r="C8" s="3">
        <v>14.99</v>
      </c>
      <c r="D8" s="3" t="s">
        <v>11</v>
      </c>
      <c r="E8" s="3">
        <v>1336.28</v>
      </c>
      <c r="F8" s="3">
        <f t="shared" si="0"/>
        <v>20030.837199999998</v>
      </c>
    </row>
    <row r="9" spans="1:10" ht="135">
      <c r="A9" s="3" t="s">
        <v>19</v>
      </c>
      <c r="B9" s="3" t="s">
        <v>20</v>
      </c>
      <c r="C9" s="3">
        <v>13.4</v>
      </c>
      <c r="D9" s="3" t="s">
        <v>11</v>
      </c>
      <c r="E9" s="3">
        <v>4492.3599999999997</v>
      </c>
      <c r="F9" s="3">
        <f t="shared" si="0"/>
        <v>60197.623999999996</v>
      </c>
    </row>
    <row r="10" spans="1:10" ht="120">
      <c r="A10" s="3" t="s">
        <v>21</v>
      </c>
      <c r="B10" s="3" t="s">
        <v>22</v>
      </c>
      <c r="C10" s="3">
        <v>20.6</v>
      </c>
      <c r="D10" s="3" t="s">
        <v>11</v>
      </c>
      <c r="E10" s="3">
        <v>2873.96</v>
      </c>
      <c r="F10" s="3">
        <f t="shared" si="0"/>
        <v>59203.576000000008</v>
      </c>
    </row>
    <row r="11" spans="1:10" ht="90">
      <c r="A11" s="3" t="s">
        <v>23</v>
      </c>
      <c r="B11" s="3" t="s">
        <v>24</v>
      </c>
      <c r="C11" s="3">
        <v>151.5</v>
      </c>
      <c r="D11" s="3" t="s">
        <v>25</v>
      </c>
      <c r="E11" s="3">
        <v>288.27</v>
      </c>
      <c r="F11" s="3">
        <f t="shared" si="0"/>
        <v>43672.904999999999</v>
      </c>
    </row>
    <row r="12" spans="1:10" ht="105">
      <c r="A12" s="3" t="s">
        <v>26</v>
      </c>
      <c r="B12" s="3" t="s">
        <v>27</v>
      </c>
      <c r="C12" s="3">
        <v>11.8</v>
      </c>
      <c r="D12" s="3" t="s">
        <v>28</v>
      </c>
      <c r="E12" s="3">
        <v>6092.63</v>
      </c>
      <c r="F12" s="3">
        <f t="shared" si="0"/>
        <v>71893.034</v>
      </c>
    </row>
    <row r="13" spans="1:10" ht="120">
      <c r="A13" s="3" t="s">
        <v>29</v>
      </c>
      <c r="B13" s="3" t="s">
        <v>30</v>
      </c>
      <c r="C13" s="4">
        <v>0.46899999999999997</v>
      </c>
      <c r="D13" s="3" t="s">
        <v>31</v>
      </c>
      <c r="E13" s="3">
        <v>77259.94</v>
      </c>
      <c r="F13" s="3">
        <f t="shared" si="0"/>
        <v>36234.91186</v>
      </c>
    </row>
    <row r="14" spans="1:10" ht="60">
      <c r="A14" s="3" t="s">
        <v>32</v>
      </c>
      <c r="B14" s="3" t="s">
        <v>33</v>
      </c>
      <c r="C14" s="5">
        <v>26.03</v>
      </c>
      <c r="D14" s="3" t="s">
        <v>34</v>
      </c>
      <c r="E14" s="6">
        <v>184.61</v>
      </c>
      <c r="F14" s="3">
        <f t="shared" si="0"/>
        <v>4805.3983000000007</v>
      </c>
    </row>
    <row r="15" spans="1:10">
      <c r="A15" s="7">
        <v>11</v>
      </c>
      <c r="B15" s="3" t="s">
        <v>35</v>
      </c>
      <c r="C15" s="3"/>
      <c r="D15" s="3"/>
      <c r="E15" s="3"/>
      <c r="F15" s="3"/>
    </row>
    <row r="16" spans="1:10" ht="16.5">
      <c r="A16" s="3" t="s">
        <v>36</v>
      </c>
      <c r="B16" s="3" t="s">
        <v>37</v>
      </c>
      <c r="C16" s="3">
        <v>23.91</v>
      </c>
      <c r="D16" s="3" t="s">
        <v>38</v>
      </c>
      <c r="E16" s="3">
        <v>864.24</v>
      </c>
      <c r="F16" s="3">
        <f t="shared" si="0"/>
        <v>20663.9784</v>
      </c>
    </row>
    <row r="17" spans="1:6" ht="16.5">
      <c r="A17" s="3" t="s">
        <v>39</v>
      </c>
      <c r="B17" s="3" t="s">
        <v>40</v>
      </c>
      <c r="C17" s="3">
        <v>9</v>
      </c>
      <c r="D17" s="3" t="s">
        <v>38</v>
      </c>
      <c r="E17" s="3">
        <v>408.12</v>
      </c>
      <c r="F17" s="3">
        <f t="shared" si="0"/>
        <v>3673.08</v>
      </c>
    </row>
    <row r="18" spans="1:6" ht="16.5">
      <c r="A18" s="3" t="s">
        <v>41</v>
      </c>
      <c r="B18" s="3" t="s">
        <v>42</v>
      </c>
      <c r="C18" s="3">
        <v>35.6</v>
      </c>
      <c r="D18" s="3" t="s">
        <v>38</v>
      </c>
      <c r="E18" s="3">
        <v>788.88</v>
      </c>
      <c r="F18" s="3">
        <f t="shared" si="0"/>
        <v>28084.128000000001</v>
      </c>
    </row>
    <row r="19" spans="1:6" ht="16.5">
      <c r="A19" s="3" t="s">
        <v>43</v>
      </c>
      <c r="B19" s="3" t="s">
        <v>44</v>
      </c>
      <c r="C19" s="3">
        <v>22.14</v>
      </c>
      <c r="D19" s="3" t="s">
        <v>38</v>
      </c>
      <c r="E19" s="3">
        <v>466.97</v>
      </c>
      <c r="F19" s="3">
        <f t="shared" si="0"/>
        <v>10338.715800000002</v>
      </c>
    </row>
    <row r="20" spans="1:6" ht="16.5">
      <c r="A20" s="3" t="s">
        <v>45</v>
      </c>
      <c r="B20" s="3" t="s">
        <v>46</v>
      </c>
      <c r="C20" s="3">
        <v>74.91</v>
      </c>
      <c r="D20" s="3" t="s">
        <v>38</v>
      </c>
      <c r="E20" s="3">
        <v>177.1</v>
      </c>
      <c r="F20" s="3">
        <f t="shared" si="0"/>
        <v>13266.561</v>
      </c>
    </row>
    <row r="21" spans="1:6">
      <c r="A21" s="3"/>
      <c r="B21" s="3"/>
      <c r="C21" s="3"/>
      <c r="D21" s="3"/>
      <c r="E21" s="3" t="s">
        <v>47</v>
      </c>
      <c r="F21" s="3">
        <f>SUM(F5:F20)</f>
        <v>388459.53856000007</v>
      </c>
    </row>
    <row r="22" spans="1:6" ht="18.75" customHeight="1">
      <c r="A22" s="3"/>
      <c r="B22" s="3"/>
      <c r="C22" s="3"/>
      <c r="D22" s="3"/>
      <c r="E22" s="3" t="s">
        <v>48</v>
      </c>
      <c r="F22" s="3">
        <f>F21*12/100</f>
        <v>46615.14462720001</v>
      </c>
    </row>
    <row r="23" spans="1:6" ht="18.75" customHeight="1">
      <c r="A23" s="3"/>
      <c r="B23" s="3"/>
      <c r="C23" s="3"/>
      <c r="D23" s="3"/>
      <c r="E23" s="3"/>
      <c r="F23" s="3">
        <f>F22+F21</f>
        <v>435074.68318720011</v>
      </c>
    </row>
    <row r="24" spans="1:6" ht="18.75" customHeight="1">
      <c r="A24" s="3"/>
      <c r="B24" s="3"/>
      <c r="C24" s="3"/>
      <c r="D24" s="3"/>
      <c r="E24" s="3" t="s">
        <v>49</v>
      </c>
      <c r="F24" s="3">
        <f>F23*1/100</f>
        <v>4350.7468318720012</v>
      </c>
    </row>
    <row r="25" spans="1:6" ht="18.75" customHeight="1">
      <c r="A25" s="3"/>
      <c r="B25" s="3"/>
      <c r="C25" s="3"/>
      <c r="D25" s="3"/>
      <c r="E25" s="3" t="s">
        <v>50</v>
      </c>
      <c r="F25" s="3">
        <f>F24+F23</f>
        <v>439425.43001907208</v>
      </c>
    </row>
  </sheetData>
  <mergeCells count="3">
    <mergeCell ref="A1:F1"/>
    <mergeCell ref="A2:F2"/>
    <mergeCell ref="A3:F3"/>
  </mergeCell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H20"/>
  <sheetViews>
    <sheetView workbookViewId="0">
      <selection sqref="A1:XFD1048576"/>
    </sheetView>
  </sheetViews>
  <sheetFormatPr defaultRowHeight="15"/>
  <cols>
    <col min="1" max="1" width="7.7109375" style="8" customWidth="1"/>
    <col min="2" max="2" width="42.85546875" style="9" customWidth="1"/>
    <col min="3" max="3" width="9.140625" style="1"/>
    <col min="4" max="4" width="9.140625" style="10"/>
    <col min="5" max="5" width="9.140625" style="1"/>
    <col min="6" max="6" width="16.42578125" style="11" customWidth="1"/>
    <col min="7" max="16384" width="9.140625" style="1"/>
  </cols>
  <sheetData>
    <row r="1" spans="1:8" ht="18.75">
      <c r="A1" s="20" t="s">
        <v>0</v>
      </c>
      <c r="B1" s="20"/>
      <c r="C1" s="20"/>
      <c r="D1" s="20"/>
      <c r="E1" s="20"/>
      <c r="F1" s="20"/>
    </row>
    <row r="2" spans="1:8" ht="18.75">
      <c r="A2" s="20" t="s">
        <v>1</v>
      </c>
      <c r="B2" s="20"/>
      <c r="C2" s="20"/>
      <c r="D2" s="20"/>
      <c r="E2" s="20"/>
      <c r="F2" s="20"/>
    </row>
    <row r="3" spans="1:8" ht="39.75" customHeight="1">
      <c r="A3" s="21" t="s">
        <v>51</v>
      </c>
      <c r="B3" s="22"/>
      <c r="C3" s="22"/>
      <c r="D3" s="22"/>
      <c r="E3" s="22"/>
      <c r="F3" s="23"/>
    </row>
    <row r="4" spans="1:8" ht="28.5">
      <c r="A4" s="2" t="s">
        <v>3</v>
      </c>
      <c r="B4" s="2" t="s">
        <v>4</v>
      </c>
      <c r="C4" s="2" t="s">
        <v>5</v>
      </c>
      <c r="D4" s="2" t="s">
        <v>6</v>
      </c>
      <c r="E4" s="2" t="s">
        <v>7</v>
      </c>
      <c r="F4" s="2" t="s">
        <v>8</v>
      </c>
    </row>
    <row r="5" spans="1:8" customFormat="1" ht="127.5">
      <c r="A5" s="12" t="s">
        <v>52</v>
      </c>
      <c r="B5" s="13" t="s">
        <v>53</v>
      </c>
      <c r="C5" s="14">
        <v>34.270000000000003</v>
      </c>
      <c r="D5" s="15" t="s">
        <v>54</v>
      </c>
      <c r="E5" s="15">
        <v>4858.76</v>
      </c>
      <c r="F5" s="3">
        <f t="shared" ref="F5:F8" si="0">C5*E5</f>
        <v>166509.70520000003</v>
      </c>
      <c r="G5" s="1"/>
      <c r="H5" s="1"/>
    </row>
    <row r="6" spans="1:8" ht="61.5" customHeight="1">
      <c r="A6" s="7" t="s">
        <v>55</v>
      </c>
      <c r="B6" s="16" t="s">
        <v>56</v>
      </c>
      <c r="C6" s="17">
        <v>20.45</v>
      </c>
      <c r="D6" s="16" t="s">
        <v>34</v>
      </c>
      <c r="E6" s="17">
        <v>184.61</v>
      </c>
      <c r="F6" s="3">
        <f t="shared" si="0"/>
        <v>3775.2745</v>
      </c>
    </row>
    <row r="7" spans="1:8">
      <c r="A7" s="18">
        <v>3</v>
      </c>
      <c r="B7" s="16" t="s">
        <v>57</v>
      </c>
      <c r="C7" s="17"/>
      <c r="D7" s="7"/>
      <c r="E7" s="17"/>
      <c r="F7" s="3">
        <f t="shared" si="0"/>
        <v>0</v>
      </c>
    </row>
    <row r="8" spans="1:8" ht="15.75" customHeight="1">
      <c r="A8" s="18" t="s">
        <v>58</v>
      </c>
      <c r="B8" s="3" t="s">
        <v>59</v>
      </c>
      <c r="C8" s="3">
        <v>14.72</v>
      </c>
      <c r="D8" s="3" t="s">
        <v>28</v>
      </c>
      <c r="E8" s="3">
        <v>864.24</v>
      </c>
      <c r="F8" s="3">
        <f t="shared" si="0"/>
        <v>12721.612800000001</v>
      </c>
    </row>
    <row r="9" spans="1:8">
      <c r="A9" s="18" t="s">
        <v>60</v>
      </c>
      <c r="B9" s="3" t="s">
        <v>61</v>
      </c>
      <c r="C9" s="3">
        <v>29.44</v>
      </c>
      <c r="D9" s="3" t="s">
        <v>28</v>
      </c>
      <c r="E9" s="3">
        <v>466.97</v>
      </c>
      <c r="F9" s="3">
        <f>C9*E9</f>
        <v>13747.596800000001</v>
      </c>
    </row>
    <row r="10" spans="1:8">
      <c r="A10" s="18"/>
      <c r="B10" s="3"/>
      <c r="C10" s="3"/>
      <c r="D10" s="24" t="s">
        <v>47</v>
      </c>
      <c r="E10" s="25"/>
      <c r="F10" s="7">
        <f>SUM(F5:F9)</f>
        <v>196754.18930000003</v>
      </c>
    </row>
    <row r="11" spans="1:8" ht="15" customHeight="1">
      <c r="A11" s="18"/>
      <c r="B11" s="16"/>
      <c r="C11" s="17"/>
      <c r="D11" s="19"/>
      <c r="E11" s="3" t="s">
        <v>48</v>
      </c>
      <c r="F11" s="3">
        <f>F10*12/100</f>
        <v>23610.502716000006</v>
      </c>
    </row>
    <row r="12" spans="1:8">
      <c r="A12" s="18"/>
      <c r="B12" s="16"/>
      <c r="C12" s="17"/>
      <c r="D12" s="19"/>
      <c r="E12" s="3"/>
      <c r="F12" s="3">
        <f>F11+F10</f>
        <v>220364.69201600004</v>
      </c>
    </row>
    <row r="13" spans="1:8" ht="15" customHeight="1">
      <c r="A13" s="18"/>
      <c r="B13" s="16"/>
      <c r="C13" s="17"/>
      <c r="D13" s="19"/>
      <c r="E13" s="3" t="s">
        <v>49</v>
      </c>
      <c r="F13" s="3">
        <f>F12*1/100</f>
        <v>2203.6469201600003</v>
      </c>
    </row>
    <row r="14" spans="1:8" ht="14.25" customHeight="1">
      <c r="A14" s="18"/>
      <c r="B14" s="16"/>
      <c r="C14" s="17"/>
      <c r="D14" s="19"/>
      <c r="E14" s="3" t="s">
        <v>50</v>
      </c>
      <c r="F14" s="3">
        <f>F13+F12</f>
        <v>222568.33893616006</v>
      </c>
    </row>
    <row r="17" spans="4:6" ht="15" customHeight="1">
      <c r="D17" s="26" t="s">
        <v>62</v>
      </c>
      <c r="E17" s="26"/>
      <c r="F17" s="26"/>
    </row>
    <row r="18" spans="4:6">
      <c r="D18" s="26"/>
      <c r="E18" s="26"/>
      <c r="F18" s="26"/>
    </row>
    <row r="19" spans="4:6">
      <c r="D19" s="26"/>
      <c r="E19" s="26"/>
      <c r="F19" s="26"/>
    </row>
    <row r="20" spans="4:6">
      <c r="D20" s="26"/>
      <c r="E20" s="26"/>
      <c r="F20" s="26"/>
    </row>
  </sheetData>
  <mergeCells count="5">
    <mergeCell ref="A1:F1"/>
    <mergeCell ref="A2:F2"/>
    <mergeCell ref="A3:F3"/>
    <mergeCell ref="D10:E10"/>
    <mergeCell ref="D17:F20"/>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Sheet2</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dcterms:created xsi:type="dcterms:W3CDTF">2023-02-01T05:48:42Z</dcterms:created>
  <dcterms:modified xsi:type="dcterms:W3CDTF">2023-02-01T05:54:13Z</dcterms:modified>
</cp:coreProperties>
</file>