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12"/>
  </bookViews>
  <sheets>
    <sheet name="Sheet1" sheetId="2" r:id="rId1"/>
    <sheet name="Sheet2" sheetId="3" r:id="rId2"/>
    <sheet name="sheet3" sheetId="1" r:id="rId3"/>
    <sheet name="Sheet4" sheetId="4" r:id="rId4"/>
    <sheet name="Sheet-5" sheetId="13" r:id="rId5"/>
    <sheet name="Sheet6" sheetId="5" r:id="rId6"/>
    <sheet name="Sheet7" sheetId="6" r:id="rId7"/>
    <sheet name="Sheet8" sheetId="7" r:id="rId8"/>
    <sheet name="Sheet9" sheetId="8" r:id="rId9"/>
    <sheet name="Sheet10" sheetId="9" r:id="rId10"/>
    <sheet name="Sheet11" sheetId="10" r:id="rId11"/>
    <sheet name="Sheet12" sheetId="11" r:id="rId12"/>
    <sheet name="Sheet13" sheetId="12" r:id="rId13"/>
  </sheets>
  <calcPr calcId="124519"/>
</workbook>
</file>

<file path=xl/calcChain.xml><?xml version="1.0" encoding="utf-8"?>
<calcChain xmlns="http://schemas.openxmlformats.org/spreadsheetml/2006/main">
  <c r="H8" i="13"/>
  <c r="H5"/>
  <c r="H6"/>
  <c r="H7"/>
  <c r="H9"/>
  <c r="H10"/>
  <c r="H11"/>
  <c r="H12"/>
  <c r="H13"/>
  <c r="H4"/>
  <c r="H5" i="12"/>
  <c r="H6"/>
  <c r="H7"/>
  <c r="H8"/>
  <c r="H9"/>
  <c r="H10"/>
  <c r="H11"/>
  <c r="H12"/>
  <c r="H13"/>
  <c r="H14"/>
  <c r="H15"/>
  <c r="H16"/>
  <c r="H17"/>
  <c r="H18"/>
  <c r="H19"/>
  <c r="D7"/>
  <c r="H4"/>
  <c r="H11" i="11"/>
  <c r="H12"/>
  <c r="H13"/>
  <c r="H14"/>
  <c r="H15"/>
  <c r="H18" s="1"/>
  <c r="H19" s="1"/>
  <c r="H20" s="1"/>
  <c r="H21" s="1"/>
  <c r="H22" s="1"/>
  <c r="H16"/>
  <c r="H17"/>
  <c r="H5"/>
  <c r="H6"/>
  <c r="H7"/>
  <c r="H8"/>
  <c r="H9"/>
  <c r="H10"/>
  <c r="H4"/>
  <c r="D5"/>
  <c r="F20" i="10"/>
  <c r="F19"/>
  <c r="F18"/>
  <c r="F17"/>
  <c r="F16"/>
  <c r="F14"/>
  <c r="F13"/>
  <c r="F12"/>
  <c r="F11"/>
  <c r="F10"/>
  <c r="F9"/>
  <c r="F8"/>
  <c r="F7"/>
  <c r="F6"/>
  <c r="F5"/>
  <c r="F21" s="1"/>
  <c r="F22" s="1"/>
  <c r="F23" s="1"/>
  <c r="F24" s="1"/>
  <c r="F25" s="1"/>
  <c r="F20" i="9"/>
  <c r="F19"/>
  <c r="F18"/>
  <c r="F17"/>
  <c r="F16"/>
  <c r="F14"/>
  <c r="F13"/>
  <c r="F12"/>
  <c r="F11"/>
  <c r="F10"/>
  <c r="F9"/>
  <c r="F8"/>
  <c r="F7"/>
  <c r="F6"/>
  <c r="F5"/>
  <c r="F21" s="1"/>
  <c r="F22" s="1"/>
  <c r="F23" s="1"/>
  <c r="F24" s="1"/>
  <c r="F25" s="1"/>
  <c r="F20" i="8"/>
  <c r="F19"/>
  <c r="F18"/>
  <c r="F17"/>
  <c r="F16"/>
  <c r="F14"/>
  <c r="F13"/>
  <c r="F12"/>
  <c r="F11"/>
  <c r="F10"/>
  <c r="F9"/>
  <c r="F8"/>
  <c r="F7"/>
  <c r="F6"/>
  <c r="F5"/>
  <c r="F21" s="1"/>
  <c r="F22" s="1"/>
  <c r="F23" s="1"/>
  <c r="F24" s="1"/>
  <c r="F25" s="1"/>
  <c r="F10" i="7"/>
  <c r="F9"/>
  <c r="F7"/>
  <c r="F6"/>
  <c r="C5"/>
  <c r="F5" s="1"/>
  <c r="F11" s="1"/>
  <c r="F12" s="1"/>
  <c r="F13" s="1"/>
  <c r="F14" s="1"/>
  <c r="F15" s="1"/>
  <c r="F17" i="6"/>
  <c r="F16"/>
  <c r="F15"/>
  <c r="F14"/>
  <c r="F13"/>
  <c r="F11"/>
  <c r="F10"/>
  <c r="F9"/>
  <c r="F8"/>
  <c r="F7"/>
  <c r="F6"/>
  <c r="F5"/>
  <c r="F18" s="1"/>
  <c r="F19" s="1"/>
  <c r="F20" s="1"/>
  <c r="F21" s="1"/>
  <c r="F22" s="1"/>
  <c r="F16" i="5"/>
  <c r="F15"/>
  <c r="F14"/>
  <c r="F13"/>
  <c r="F12"/>
  <c r="F10"/>
  <c r="F9"/>
  <c r="F8"/>
  <c r="F7"/>
  <c r="F6"/>
  <c r="F5"/>
  <c r="F17" s="1"/>
  <c r="F18" s="1"/>
  <c r="F19" s="1"/>
  <c r="F20" s="1"/>
  <c r="F21" s="1"/>
  <c r="H14" i="13" l="1"/>
  <c r="H20" i="12"/>
  <c r="H21" s="1"/>
  <c r="H22" s="1"/>
  <c r="H23" s="1"/>
  <c r="H24" s="1"/>
  <c r="F16" i="4"/>
  <c r="F15"/>
  <c r="F14"/>
  <c r="F13"/>
  <c r="F12"/>
  <c r="F10"/>
  <c r="F9"/>
  <c r="F8"/>
  <c r="F7"/>
  <c r="F6"/>
  <c r="F5"/>
  <c r="F17" s="1"/>
  <c r="F18" s="1"/>
  <c r="F19" s="1"/>
  <c r="F20" s="1"/>
  <c r="F21" s="1"/>
  <c r="F16" i="3"/>
  <c r="F15"/>
  <c r="F14"/>
  <c r="F13"/>
  <c r="F12"/>
  <c r="F10"/>
  <c r="F9"/>
  <c r="F8"/>
  <c r="F7"/>
  <c r="F6"/>
  <c r="F5"/>
  <c r="F17" s="1"/>
  <c r="F18" s="1"/>
  <c r="F19" s="1"/>
  <c r="F20" s="1"/>
  <c r="F21" s="1"/>
  <c r="F22" i="2"/>
  <c r="F21"/>
  <c r="F20"/>
  <c r="F19"/>
  <c r="F18"/>
  <c r="F16"/>
  <c r="F15"/>
  <c r="F14"/>
  <c r="F13"/>
  <c r="F12"/>
  <c r="F11"/>
  <c r="F10"/>
  <c r="F9"/>
  <c r="F8"/>
  <c r="F7"/>
  <c r="F6"/>
  <c r="F5"/>
  <c r="F23" s="1"/>
  <c r="F24" s="1"/>
  <c r="F25" s="1"/>
  <c r="F26" s="1"/>
  <c r="F27" s="1"/>
  <c r="F20" i="1" l="1"/>
  <c r="F19"/>
  <c r="F18"/>
  <c r="F17"/>
  <c r="F16"/>
  <c r="F14"/>
  <c r="F13"/>
  <c r="F12"/>
  <c r="F11"/>
  <c r="F10"/>
  <c r="F9"/>
  <c r="F8"/>
  <c r="F7"/>
  <c r="F6"/>
  <c r="F5"/>
  <c r="F21" s="1"/>
  <c r="F22" s="1"/>
  <c r="F23" s="1"/>
  <c r="F24" s="1"/>
  <c r="F25" s="1"/>
</calcChain>
</file>

<file path=xl/sharedStrings.xml><?xml version="1.0" encoding="utf-8"?>
<sst xmlns="http://schemas.openxmlformats.org/spreadsheetml/2006/main" count="691" uniqueCount="144">
  <si>
    <t>RANCHI MUNICIPAL CORPORATION, RANCHI</t>
  </si>
  <si>
    <t xml:space="preserve">BILL OF QUANTITY </t>
  </si>
  <si>
    <t>Name of Work :- Construction of  RCC Drain in hindpiri from house of sonu to zikra school Under Ward No-22.</t>
  </si>
  <si>
    <t>Sl. No.</t>
  </si>
  <si>
    <t>Items of work</t>
  </si>
  <si>
    <t>Qnty.</t>
  </si>
  <si>
    <t>Unit</t>
  </si>
  <si>
    <t>Rate</t>
  </si>
  <si>
    <t>Amount</t>
  </si>
  <si>
    <t xml:space="preserve">   1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</si>
  <si>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</si>
  <si>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</si>
  <si>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</si>
  <si>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</si>
  <si>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5.6.8</t>
  </si>
  <si>
    <t>Supplying and laying (properly as per design and drawing ) rip-rap with good quality of boulders duty packed including the cost of materials royalty all taxes etc. but excluding the cost of carriage all complete as per specification and direction of E/I.</t>
  </si>
  <si>
    <t>4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</si>
  <si>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</si>
  <si>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5
5.3.17.1</t>
  </si>
  <si>
    <t xml:space="preserve">Centring and shuttering including strutting ,propping etc and removal of form from Foundations,footings,base of column etc </t>
  </si>
  <si>
    <t>M2</t>
  </si>
  <si>
    <t xml:space="preserve">6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</si>
  <si>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</si>
  <si>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</si>
  <si>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7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</si>
  <si>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</si>
  <si>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Providing labour for cleaning of site as per specification and direction E/I.</t>
  </si>
  <si>
    <t>Each</t>
  </si>
  <si>
    <t>9
5.10.2</t>
  </si>
  <si>
    <t>Dismantling Plain Cement or lime work …do… ..all complete as per ……….E/I.</t>
  </si>
  <si>
    <t>m3</t>
  </si>
  <si>
    <t>10
5.3.10</t>
  </si>
  <si>
    <t>Providing RCC-M200 with nominal mix of (1:1.5:3) in foundation and plinth with approved quality of stone --do--all   complete as per drawing and Technical specification. .</t>
  </si>
  <si>
    <t>Carriage of materials</t>
  </si>
  <si>
    <t>i</t>
  </si>
  <si>
    <t xml:space="preserve"> Sand with lead of 49 km</t>
  </si>
  <si>
    <t>ii</t>
  </si>
  <si>
    <t>Sand Local lead 13km</t>
  </si>
  <si>
    <t>iii</t>
  </si>
  <si>
    <t>Chips lead 22 km</t>
  </si>
  <si>
    <t>iv</t>
  </si>
  <si>
    <t>Boulder lead 36 km</t>
  </si>
  <si>
    <t>v</t>
  </si>
  <si>
    <t>Earth (lead 01 KM)</t>
  </si>
  <si>
    <t>TOTAL</t>
  </si>
  <si>
    <t>GST (12%)</t>
  </si>
  <si>
    <t>L. CESS (1%)</t>
  </si>
  <si>
    <t xml:space="preserve">SAY RS. </t>
  </si>
  <si>
    <t>Name of Work :- Construction of  RCC Culvert at lake road in front of public urdu library Under Ward No-22.</t>
  </si>
  <si>
    <t xml:space="preserve">9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</si>
  <si>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</si>
  <si>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10
 5.10.1</t>
  </si>
  <si>
    <t>Dismantling of Pucca brick or lime work ……do….all complete.</t>
  </si>
  <si>
    <t>11
5.10.2</t>
  </si>
  <si>
    <t>12
5.3.10</t>
  </si>
  <si>
    <t>Name of Work :- Construction of PCC Road at nizam nagar hindpiri at jahangir gali from house of asraf to house of chubaba in ward no-15</t>
  </si>
  <si>
    <t xml:space="preserve">   2
5.1.1 +5.1.2   BCD</t>
  </si>
  <si>
    <t>3
5.1.10</t>
  </si>
  <si>
    <t>4
5.6.8</t>
  </si>
  <si>
    <t xml:space="preserve">5
5.3.2.1
</t>
  </si>
  <si>
    <t>6
5.3.17.1</t>
  </si>
  <si>
    <t>Name of Work :- Construction of PCC Road in hindpiri at different location in ward no-22.</t>
  </si>
  <si>
    <t>Name of Work :- Construction of PCC Road at new paras toli from late md. Imran DSP house to firoz dilawar house in ward no-44</t>
  </si>
  <si>
    <t xml:space="preserve"> Sand with lead of 42 km</t>
  </si>
  <si>
    <t>Local Sand with lead of 18 km</t>
  </si>
  <si>
    <t>Stone Boulder with lead of 29 km</t>
  </si>
  <si>
    <t>Stone chips with lead of 15 km</t>
  </si>
  <si>
    <t>Name of Work :- Construction of PCC Road at Ansari lane from md akbar house to devi mandir near bhawanipur in ward no-44</t>
  </si>
  <si>
    <t>7
5.10.2</t>
  </si>
  <si>
    <t>Name of Work :-Construction of PCC road at darzee mohalla from md. Anwar house to abdul rahaman house and md. Jhir house to baliya gop house in ward no-44.</t>
  </si>
  <si>
    <t xml:space="preserve">2
5.3.2.1
</t>
  </si>
  <si>
    <t>3
5.3.17.1</t>
  </si>
  <si>
    <t>Sand  (Lead Upto 42 km)</t>
  </si>
  <si>
    <t>Sand (Lead 15 KM)</t>
  </si>
  <si>
    <t>Name of Work :- Construction of drain at parastoli from house of surendra to masjid in ward no-44</t>
  </si>
  <si>
    <t xml:space="preserve"> 1
  5.1.1 +5.1.2 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</si>
  <si>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</si>
  <si>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5.8.6</t>
  </si>
  <si>
    <t>Supplying and laying (properly as per design and drawing) rip-rap with good  quality of boulders duly packed including the cost of materials, royalty all taxes etc. but excluding the cost of carriage all complete as per specification and direction of E/I.</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</si>
  <si>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</si>
  <si>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</si>
  <si>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</si>
  <si>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</si>
  <si>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</si>
  <si>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</si>
  <si>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m2</t>
  </si>
  <si>
    <t>7
5.3.30.1</t>
  </si>
  <si>
    <t>8
5.5.5(a)</t>
  </si>
  <si>
    <t>9
5.3.17.1</t>
  </si>
  <si>
    <t xml:space="preserve">Centering and Shuttering including struting,propping etc and removal of from for  Foundation, footing s bases of Coloumns etc for mass Concrete.                             </t>
  </si>
  <si>
    <t>10
5.10.2</t>
  </si>
  <si>
    <t>Dismentalling RCC work including Stacking serviceable materials in Countable stacks within 15 m lead and disposal of unserviceable materials with all leads complete as per direction</t>
  </si>
  <si>
    <t>Total</t>
  </si>
  <si>
    <t>Name of Work :- Construction of Drain at parastoli doranda from house of riyaz to house of meraj  under in ward no-44.</t>
  </si>
  <si>
    <t xml:space="preserve">                                                                                                                                                                                                                                                                                                          </t>
  </si>
  <si>
    <t>3
 8.6.8</t>
  </si>
  <si>
    <t>8
5.5.5 (b)</t>
  </si>
  <si>
    <t>M.T.</t>
  </si>
  <si>
    <t>Carriage of Materials</t>
  </si>
  <si>
    <t>(i)</t>
  </si>
  <si>
    <t>(ii)</t>
  </si>
  <si>
    <t>(iii)</t>
  </si>
  <si>
    <t>(iv)</t>
  </si>
  <si>
    <t>(v)</t>
  </si>
  <si>
    <t>Name of Work :- Construction of drain at parastoli doranda from corner of usmani lodge to house of bholu via house of saroj to house of khalil in ward no-44</t>
  </si>
  <si>
    <t>1
5.10.2</t>
  </si>
  <si>
    <t xml:space="preserve"> 2
  5.1.1 +5.1.2 BCD</t>
  </si>
  <si>
    <t>4
5.8.6</t>
  </si>
  <si>
    <t>5
5.3.2</t>
  </si>
  <si>
    <t xml:space="preserve">6
5.2.34
</t>
  </si>
  <si>
    <t>7
5.7.11          +          5.7.12</t>
  </si>
  <si>
    <t>8
5.3.30.1</t>
  </si>
  <si>
    <t>9
5.5.5(a)</t>
  </si>
  <si>
    <t>10
5.3.17.1</t>
  </si>
  <si>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</si>
  <si>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</si>
  <si>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</si>
  <si>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</si>
  <si>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</si>
  <si>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</si>
  <si>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</si>
  <si>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</si>
  <si>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</si>
  <si>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</si>
  <si>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</si>
  <si>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</si>
  <si>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5.3.1.1</t>
  </si>
  <si>
    <t>Providing and laying in position specified grade of reinforced cement concrete, excluding the cost of centering, shuttering, finishing and reinfocement -All work up to plinth level. 1:12:3(1 cement: 1% coarse sand(zone-iii): 3 graded stone aggregate 20mm nominal size)</t>
  </si>
  <si>
    <t>6
5.5.</t>
  </si>
  <si>
    <r>
      <t>Name of Scheme :-</t>
    </r>
    <r>
      <rPr>
        <b/>
        <sz val="12"/>
        <rFont val="Kruti Dev 010"/>
      </rPr>
      <t xml:space="preserve">yksgjk dkssspk vkaxuckM+h ds ihNs eafnj ls ysdj ckyk th ds ?kj rd vkj0 lh0 lh0 ukyh dk fuekZ.k dk;ZA </t>
    </r>
  </si>
  <si>
    <t>Nos.</t>
  </si>
  <si>
    <r>
      <t>Name of Scheme :-</t>
    </r>
    <r>
      <rPr>
        <b/>
        <sz val="12"/>
        <rFont val="Kruti Dev 010"/>
      </rPr>
      <t xml:space="preserve">fefuLdkj eqgYyk ls guqeku efnj ls cM++k ukyk rd vkj0 lh0 lh0 ukyh dk fuekZ.k dk;ZA </t>
    </r>
  </si>
  <si>
    <t>2
 5.10.1</t>
  </si>
  <si>
    <t>3
5.10.2</t>
  </si>
  <si>
    <t>4
5.1.1
+
5.1.2</t>
  </si>
  <si>
    <t>5
5.1.10</t>
  </si>
  <si>
    <t>6
8.6.8</t>
  </si>
  <si>
    <t>7
5.3.10</t>
  </si>
  <si>
    <t>8
5.3.11</t>
  </si>
  <si>
    <t>9
5.5.</t>
  </si>
  <si>
    <r>
      <t>Name of Scheme :-</t>
    </r>
    <r>
      <rPr>
        <b/>
        <sz val="12"/>
        <rFont val="Kruti Dev 010"/>
      </rPr>
      <t xml:space="preserve">feiap'kyhy uxj uxj] iaMjk jskM ua0&amp;03 esa ih0 lh0 lh0 iFk dk fuekZ.k dk;ZA </t>
    </r>
  </si>
  <si>
    <t xml:space="preserve"> Sand with lead of14  km</t>
  </si>
  <si>
    <t>Sand Local lead 49 km</t>
  </si>
  <si>
    <t xml:space="preserve">4
5.3.2.1
</t>
  </si>
</sst>
</file>

<file path=xl/styles.xml><?xml version="1.0" encoding="utf-8"?>
<styleSheet xmlns="http://schemas.openxmlformats.org/spreadsheetml/2006/main">
  <numFmts count="1">
    <numFmt numFmtId="164" formatCode="0.000"/>
  </numFmts>
  <fonts count="14">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2"/>
      <color theme="1"/>
      <name val="Calibri"/>
      <family val="2"/>
      <scheme val="minor"/>
    </font>
    <font>
      <b/>
      <sz val="9"/>
      <color theme="1"/>
      <name val="Century"/>
      <family val="1"/>
    </font>
    <font>
      <b/>
      <sz val="16"/>
      <color theme="1"/>
      <name val="Calibri"/>
      <family val="2"/>
      <scheme val="minor"/>
    </font>
    <font>
      <b/>
      <sz val="12"/>
      <name val="Times New Roman"/>
      <family val="1"/>
    </font>
    <font>
      <b/>
      <sz val="12"/>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4"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2"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5" fillId="0" borderId="1" xfId="0" applyFont="1" applyBorder="1" applyAlignment="1">
      <alignment horizontal="center" vertical="center"/>
    </xf>
    <xf numFmtId="2" fontId="1" fillId="0" borderId="1" xfId="0" applyNumberFormat="1" applyFont="1" applyBorder="1" applyAlignment="1">
      <alignment vertical="center" wrapText="1"/>
    </xf>
    <xf numFmtId="0" fontId="6" fillId="0" borderId="0" xfId="0" applyFont="1" applyBorder="1" applyAlignment="1">
      <alignment vertical="top"/>
    </xf>
    <xf numFmtId="0" fontId="1" fillId="0" borderId="0" xfId="0" applyFont="1" applyBorder="1" applyAlignment="1">
      <alignment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top" wrapText="1"/>
    </xf>
    <xf numFmtId="0" fontId="11"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horizontal="justify" vertical="top" wrapText="1"/>
    </xf>
    <xf numFmtId="0" fontId="0" fillId="0" borderId="0" xfId="0" applyAlignment="1">
      <alignment horizontal="center"/>
    </xf>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top"/>
    </xf>
    <xf numFmtId="0" fontId="7" fillId="0" borderId="1" xfId="0" applyFont="1" applyBorder="1" applyAlignment="1">
      <alignment horizontal="left" vertical="top" wrapText="1"/>
    </xf>
    <xf numFmtId="0" fontId="8"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7"/>
  <sheetViews>
    <sheetView topLeftCell="A16" workbookViewId="0">
      <selection activeCell="F27" sqref="F27"/>
    </sheetView>
  </sheetViews>
  <sheetFormatPr defaultRowHeight="15"/>
  <cols>
    <col min="1" max="1" width="9.140625" style="12"/>
    <col min="2" max="2" width="45.28515625" style="13" customWidth="1"/>
    <col min="3" max="3" width="10.140625" style="1" customWidth="1"/>
    <col min="4" max="4" width="9.140625" style="14"/>
    <col min="5" max="5" width="9.7109375" style="1" bestFit="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64.5" customHeight="1">
      <c r="A3" s="34" t="s">
        <v>48</v>
      </c>
      <c r="B3" s="34"/>
      <c r="C3" s="34"/>
      <c r="D3" s="34"/>
      <c r="E3" s="34"/>
      <c r="F3" s="34"/>
    </row>
    <row r="4" spans="1:6">
      <c r="A4" s="2" t="s">
        <v>3</v>
      </c>
      <c r="B4" s="2" t="s">
        <v>4</v>
      </c>
      <c r="C4" s="2" t="s">
        <v>5</v>
      </c>
      <c r="D4" s="2" t="s">
        <v>6</v>
      </c>
      <c r="E4" s="2" t="s">
        <v>7</v>
      </c>
      <c r="F4" s="2" t="s">
        <v>8</v>
      </c>
    </row>
    <row r="5" spans="1:6" ht="120">
      <c r="A5" s="3" t="s">
        <v>9</v>
      </c>
      <c r="B5" s="4" t="s">
        <v>10</v>
      </c>
      <c r="C5" s="2">
        <v>38.799999999999997</v>
      </c>
      <c r="D5" s="5" t="s">
        <v>11</v>
      </c>
      <c r="E5" s="6">
        <v>153.84</v>
      </c>
      <c r="F5" s="7">
        <f>C5*E5</f>
        <v>5968.9919999999993</v>
      </c>
    </row>
    <row r="6" spans="1:6" ht="105">
      <c r="A6" s="3" t="s">
        <v>12</v>
      </c>
      <c r="B6" s="4" t="s">
        <v>13</v>
      </c>
      <c r="C6" s="2">
        <v>1.98</v>
      </c>
      <c r="D6" s="4" t="s">
        <v>11</v>
      </c>
      <c r="E6" s="4">
        <v>415.58</v>
      </c>
      <c r="F6" s="7">
        <f t="shared" ref="F6:F22" si="0">C6*E6</f>
        <v>822.84839999999997</v>
      </c>
    </row>
    <row r="7" spans="1:6" ht="90">
      <c r="A7" s="3" t="s">
        <v>14</v>
      </c>
      <c r="B7" s="4" t="s">
        <v>15</v>
      </c>
      <c r="C7" s="2">
        <v>3.33</v>
      </c>
      <c r="D7" s="4" t="s">
        <v>11</v>
      </c>
      <c r="E7" s="4">
        <v>1438.96</v>
      </c>
      <c r="F7" s="7">
        <f t="shared" si="0"/>
        <v>4791.7368000000006</v>
      </c>
    </row>
    <row r="8" spans="1:6" ht="90">
      <c r="A8" s="3" t="s">
        <v>16</v>
      </c>
      <c r="B8" s="4" t="s">
        <v>17</v>
      </c>
      <c r="C8" s="2">
        <v>5.32</v>
      </c>
      <c r="D8" s="5" t="s">
        <v>11</v>
      </c>
      <c r="E8" s="6">
        <v>6092.63</v>
      </c>
      <c r="F8" s="7">
        <f t="shared" si="0"/>
        <v>32412.791600000004</v>
      </c>
    </row>
    <row r="9" spans="1:6" ht="45">
      <c r="A9" s="4" t="s">
        <v>18</v>
      </c>
      <c r="B9" s="4" t="s">
        <v>19</v>
      </c>
      <c r="C9" s="2">
        <v>72.91</v>
      </c>
      <c r="D9" s="4" t="s">
        <v>20</v>
      </c>
      <c r="E9" s="4">
        <v>184.61</v>
      </c>
      <c r="F9" s="7">
        <f t="shared" si="0"/>
        <v>13459.9151</v>
      </c>
    </row>
    <row r="10" spans="1:6" ht="105">
      <c r="A10" s="4" t="s">
        <v>21</v>
      </c>
      <c r="B10" s="4" t="s">
        <v>22</v>
      </c>
      <c r="C10" s="2">
        <v>1.17</v>
      </c>
      <c r="D10" s="4" t="s">
        <v>23</v>
      </c>
      <c r="E10" s="4">
        <v>79086.94</v>
      </c>
      <c r="F10" s="7">
        <f t="shared" si="0"/>
        <v>92531.719799999992</v>
      </c>
    </row>
    <row r="11" spans="1:6" ht="120">
      <c r="A11" s="4" t="s">
        <v>24</v>
      </c>
      <c r="B11" s="4" t="s">
        <v>25</v>
      </c>
      <c r="C11" s="2">
        <v>0.56000000000000005</v>
      </c>
      <c r="D11" s="4" t="s">
        <v>23</v>
      </c>
      <c r="E11" s="4">
        <v>77259.94</v>
      </c>
      <c r="F11" s="7">
        <f t="shared" si="0"/>
        <v>43265.566400000003</v>
      </c>
    </row>
    <row r="12" spans="1:6" ht="30">
      <c r="A12" s="5">
        <v>8</v>
      </c>
      <c r="B12" s="4" t="s">
        <v>26</v>
      </c>
      <c r="C12" s="2">
        <v>10</v>
      </c>
      <c r="D12" s="4" t="s">
        <v>27</v>
      </c>
      <c r="E12" s="4">
        <v>330.4</v>
      </c>
      <c r="F12" s="7">
        <f t="shared" si="0"/>
        <v>3304</v>
      </c>
    </row>
    <row r="13" spans="1:6" ht="135">
      <c r="A13" s="4" t="s">
        <v>49</v>
      </c>
      <c r="B13" s="4" t="s">
        <v>50</v>
      </c>
      <c r="C13" s="2">
        <v>4.76</v>
      </c>
      <c r="D13" s="4" t="s">
        <v>11</v>
      </c>
      <c r="E13" s="4">
        <v>4858.76</v>
      </c>
      <c r="F13" s="7">
        <f t="shared" si="0"/>
        <v>23127.6976</v>
      </c>
    </row>
    <row r="14" spans="1:6" ht="30">
      <c r="A14" s="4" t="s">
        <v>51</v>
      </c>
      <c r="B14" s="4" t="s">
        <v>52</v>
      </c>
      <c r="C14" s="4">
        <v>7.61</v>
      </c>
      <c r="D14" s="4" t="s">
        <v>30</v>
      </c>
      <c r="E14" s="4">
        <v>497.98</v>
      </c>
      <c r="F14" s="4">
        <f>+C14*E14</f>
        <v>3789.6278000000002</v>
      </c>
    </row>
    <row r="15" spans="1:6" ht="30">
      <c r="A15" s="4" t="s">
        <v>53</v>
      </c>
      <c r="B15" s="4" t="s">
        <v>29</v>
      </c>
      <c r="C15" s="4">
        <v>1.256</v>
      </c>
      <c r="D15" s="4" t="s">
        <v>30</v>
      </c>
      <c r="E15" s="4">
        <v>878.79</v>
      </c>
      <c r="F15" s="4">
        <f>ROUND(E15*C15,2)</f>
        <v>1103.76</v>
      </c>
    </row>
    <row r="16" spans="1:6" ht="60">
      <c r="A16" s="3" t="s">
        <v>54</v>
      </c>
      <c r="B16" s="4" t="s">
        <v>32</v>
      </c>
      <c r="C16" s="4">
        <v>13.21</v>
      </c>
      <c r="D16" s="4" t="s">
        <v>11</v>
      </c>
      <c r="E16" s="4">
        <v>5891.97</v>
      </c>
      <c r="F16" s="4">
        <f>ROUND(E16*C16,2)</f>
        <v>77832.92</v>
      </c>
    </row>
    <row r="17" spans="1:6">
      <c r="A17" s="8">
        <v>13</v>
      </c>
      <c r="B17" s="9" t="s">
        <v>33</v>
      </c>
      <c r="C17" s="2"/>
      <c r="D17" s="5"/>
      <c r="E17" s="10"/>
      <c r="F17" s="7"/>
    </row>
    <row r="18" spans="1:6">
      <c r="A18" s="4" t="s">
        <v>34</v>
      </c>
      <c r="B18" s="4" t="s">
        <v>35</v>
      </c>
      <c r="C18" s="2">
        <v>10.029999999999999</v>
      </c>
      <c r="D18" s="4" t="s">
        <v>11</v>
      </c>
      <c r="E18" s="4">
        <v>896.67</v>
      </c>
      <c r="F18" s="7">
        <f t="shared" si="0"/>
        <v>8993.6000999999997</v>
      </c>
    </row>
    <row r="19" spans="1:6">
      <c r="A19" s="4" t="s">
        <v>36</v>
      </c>
      <c r="B19" s="4" t="s">
        <v>37</v>
      </c>
      <c r="C19" s="2">
        <v>1.98</v>
      </c>
      <c r="D19" s="4" t="s">
        <v>11</v>
      </c>
      <c r="E19" s="4">
        <v>363.98</v>
      </c>
      <c r="F19" s="7">
        <f t="shared" si="0"/>
        <v>720.68040000000008</v>
      </c>
    </row>
    <row r="20" spans="1:6">
      <c r="A20" s="4" t="s">
        <v>38</v>
      </c>
      <c r="B20" s="4" t="s">
        <v>39</v>
      </c>
      <c r="C20" s="2">
        <v>20.059999999999999</v>
      </c>
      <c r="D20" s="4" t="s">
        <v>11</v>
      </c>
      <c r="E20" s="4">
        <v>496.4</v>
      </c>
      <c r="F20" s="7">
        <f t="shared" si="0"/>
        <v>9957.7839999999997</v>
      </c>
    </row>
    <row r="21" spans="1:6">
      <c r="A21" s="4" t="s">
        <v>40</v>
      </c>
      <c r="B21" s="4" t="s">
        <v>41</v>
      </c>
      <c r="C21" s="2">
        <v>3.33</v>
      </c>
      <c r="D21" s="4" t="s">
        <v>11</v>
      </c>
      <c r="E21" s="4">
        <v>819.59</v>
      </c>
      <c r="F21" s="7">
        <f t="shared" si="0"/>
        <v>2729.2347</v>
      </c>
    </row>
    <row r="22" spans="1:6">
      <c r="A22" s="4" t="s">
        <v>42</v>
      </c>
      <c r="B22" s="4" t="s">
        <v>43</v>
      </c>
      <c r="C22" s="2">
        <v>38.799999999999997</v>
      </c>
      <c r="D22" s="4" t="s">
        <v>11</v>
      </c>
      <c r="E22" s="4">
        <v>177.1</v>
      </c>
      <c r="F22" s="7">
        <f t="shared" si="0"/>
        <v>6871.48</v>
      </c>
    </row>
    <row r="23" spans="1:6" ht="15.75">
      <c r="A23" s="8"/>
      <c r="B23" s="9"/>
      <c r="C23" s="10"/>
      <c r="D23" s="5"/>
      <c r="E23" s="10" t="s">
        <v>44</v>
      </c>
      <c r="F23" s="11">
        <f>SUM(F5:F22)</f>
        <v>331684.35469999997</v>
      </c>
    </row>
    <row r="24" spans="1:6" ht="30">
      <c r="A24" s="8"/>
      <c r="B24" s="9"/>
      <c r="C24" s="10"/>
      <c r="D24" s="5"/>
      <c r="E24" s="4" t="s">
        <v>45</v>
      </c>
      <c r="F24" s="4">
        <f>F23*12/100</f>
        <v>39802.12256399999</v>
      </c>
    </row>
    <row r="25" spans="1:6">
      <c r="A25" s="8"/>
      <c r="B25" s="9"/>
      <c r="C25" s="10"/>
      <c r="D25" s="5"/>
      <c r="E25" s="4"/>
      <c r="F25" s="4">
        <f>F24+F23</f>
        <v>371486.47726399999</v>
      </c>
    </row>
    <row r="26" spans="1:6" ht="30">
      <c r="A26" s="8"/>
      <c r="B26" s="9"/>
      <c r="C26" s="10"/>
      <c r="D26" s="5"/>
      <c r="E26" s="4" t="s">
        <v>46</v>
      </c>
      <c r="F26" s="4">
        <f>F25*1/100</f>
        <v>3714.86477264</v>
      </c>
    </row>
    <row r="27" spans="1:6">
      <c r="A27" s="8"/>
      <c r="B27" s="9"/>
      <c r="C27" s="10"/>
      <c r="D27" s="5"/>
      <c r="E27" s="4" t="s">
        <v>47</v>
      </c>
      <c r="F27" s="4">
        <f>F26+F25</f>
        <v>375201.34203663998</v>
      </c>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25"/>
  <sheetViews>
    <sheetView topLeftCell="A13" workbookViewId="0">
      <selection activeCell="F25" sqref="F25"/>
    </sheetView>
  </sheetViews>
  <sheetFormatPr defaultRowHeight="15"/>
  <cols>
    <col min="1" max="1" width="9.140625" style="12"/>
    <col min="2" max="2" width="42.85546875" style="13" customWidth="1"/>
    <col min="3" max="3" width="9.140625" style="1"/>
    <col min="4" max="4" width="9.140625" style="14"/>
    <col min="5" max="5" width="9.140625" style="1"/>
    <col min="6" max="6" width="16.42578125" style="15" customWidth="1"/>
    <col min="7" max="7" width="0" style="1" hidden="1" customWidth="1"/>
    <col min="8" max="16384" width="9.140625" style="1"/>
  </cols>
  <sheetData>
    <row r="1" spans="1:10" ht="18.75">
      <c r="A1" s="33" t="s">
        <v>0</v>
      </c>
      <c r="B1" s="33"/>
      <c r="C1" s="33"/>
      <c r="D1" s="33"/>
      <c r="E1" s="33"/>
      <c r="F1" s="33"/>
    </row>
    <row r="2" spans="1:10" ht="18.75">
      <c r="A2" s="33" t="s">
        <v>1</v>
      </c>
      <c r="B2" s="33"/>
      <c r="C2" s="33"/>
      <c r="D2" s="33"/>
      <c r="E2" s="33"/>
      <c r="F2" s="33"/>
    </row>
    <row r="3" spans="1:10" ht="55.5" customHeight="1">
      <c r="A3" s="34" t="s">
        <v>93</v>
      </c>
      <c r="B3" s="34"/>
      <c r="C3" s="34"/>
      <c r="D3" s="34"/>
      <c r="E3" s="34"/>
      <c r="F3" s="34"/>
    </row>
    <row r="4" spans="1:10">
      <c r="A4" s="2" t="s">
        <v>3</v>
      </c>
      <c r="B4" s="2" t="s">
        <v>4</v>
      </c>
      <c r="C4" s="2" t="s">
        <v>5</v>
      </c>
      <c r="D4" s="2" t="s">
        <v>6</v>
      </c>
      <c r="E4" s="2" t="s">
        <v>7</v>
      </c>
      <c r="F4" s="2" t="s">
        <v>8</v>
      </c>
    </row>
    <row r="5" spans="1:10" ht="120">
      <c r="A5" s="4" t="s">
        <v>75</v>
      </c>
      <c r="B5" s="4" t="s">
        <v>10</v>
      </c>
      <c r="C5" s="4">
        <v>90.26</v>
      </c>
      <c r="D5" s="4" t="s">
        <v>30</v>
      </c>
      <c r="E5" s="4">
        <v>153.84</v>
      </c>
      <c r="F5" s="4">
        <f>ROUND(E5*C5,2)</f>
        <v>13885.6</v>
      </c>
      <c r="J5" s="1" t="s">
        <v>94</v>
      </c>
    </row>
    <row r="6" spans="1:10" ht="105">
      <c r="A6" s="4" t="s">
        <v>12</v>
      </c>
      <c r="B6" s="4" t="s">
        <v>76</v>
      </c>
      <c r="C6" s="4">
        <v>7.52</v>
      </c>
      <c r="D6" s="4" t="s">
        <v>30</v>
      </c>
      <c r="E6" s="4">
        <v>415.58</v>
      </c>
      <c r="F6" s="4">
        <f t="shared" ref="F6:F20" si="0">ROUND(E6*C6,2)</f>
        <v>3125.16</v>
      </c>
    </row>
    <row r="7" spans="1:10" ht="90">
      <c r="A7" s="4" t="s">
        <v>95</v>
      </c>
      <c r="B7" s="4" t="s">
        <v>78</v>
      </c>
      <c r="C7" s="4">
        <v>12.54</v>
      </c>
      <c r="D7" s="4" t="s">
        <v>30</v>
      </c>
      <c r="E7" s="4">
        <v>1438.96</v>
      </c>
      <c r="F7" s="4">
        <f t="shared" si="0"/>
        <v>18044.560000000001</v>
      </c>
    </row>
    <row r="8" spans="1:10" ht="135">
      <c r="A8" s="4" t="s">
        <v>79</v>
      </c>
      <c r="B8" s="4" t="s">
        <v>80</v>
      </c>
      <c r="C8" s="4">
        <v>10.59</v>
      </c>
      <c r="D8" s="4" t="s">
        <v>30</v>
      </c>
      <c r="E8" s="4">
        <v>4492.3599999999997</v>
      </c>
      <c r="F8" s="4">
        <f t="shared" si="0"/>
        <v>47574.09</v>
      </c>
    </row>
    <row r="9" spans="1:10" ht="120">
      <c r="A9" s="4" t="s">
        <v>81</v>
      </c>
      <c r="B9" s="4" t="s">
        <v>82</v>
      </c>
      <c r="C9" s="4">
        <v>27.08</v>
      </c>
      <c r="D9" s="4" t="s">
        <v>30</v>
      </c>
      <c r="E9" s="4">
        <v>2873.96</v>
      </c>
      <c r="F9" s="4">
        <f t="shared" si="0"/>
        <v>77826.84</v>
      </c>
    </row>
    <row r="10" spans="1:10" ht="90">
      <c r="A10" s="4" t="s">
        <v>83</v>
      </c>
      <c r="B10" s="4" t="s">
        <v>84</v>
      </c>
      <c r="C10" s="4">
        <v>190.89</v>
      </c>
      <c r="D10" s="4" t="s">
        <v>85</v>
      </c>
      <c r="E10" s="4">
        <v>293.85000000000002</v>
      </c>
      <c r="F10" s="4">
        <f t="shared" si="0"/>
        <v>56093.03</v>
      </c>
    </row>
    <row r="11" spans="1:10" ht="105">
      <c r="A11" s="4" t="s">
        <v>86</v>
      </c>
      <c r="B11" s="4" t="s">
        <v>17</v>
      </c>
      <c r="C11" s="4">
        <v>15.05</v>
      </c>
      <c r="D11" s="4" t="s">
        <v>11</v>
      </c>
      <c r="E11" s="4">
        <v>6092.63</v>
      </c>
      <c r="F11" s="4">
        <f t="shared" si="0"/>
        <v>91694.080000000002</v>
      </c>
      <c r="G11" s="1">
        <v>137114.37</v>
      </c>
    </row>
    <row r="12" spans="1:10" ht="120">
      <c r="A12" s="4" t="s">
        <v>96</v>
      </c>
      <c r="B12" s="4" t="s">
        <v>25</v>
      </c>
      <c r="C12" s="4">
        <v>1.4610000000000001</v>
      </c>
      <c r="D12" s="4" t="s">
        <v>97</v>
      </c>
      <c r="E12" s="4">
        <v>77259.94</v>
      </c>
      <c r="F12" s="4">
        <f t="shared" si="0"/>
        <v>112876.77</v>
      </c>
      <c r="G12" s="1">
        <v>107440.57</v>
      </c>
    </row>
    <row r="13" spans="1:10" ht="45">
      <c r="A13" s="4" t="s">
        <v>88</v>
      </c>
      <c r="B13" s="4" t="s">
        <v>19</v>
      </c>
      <c r="C13" s="4">
        <v>39.5</v>
      </c>
      <c r="D13" s="4" t="s">
        <v>20</v>
      </c>
      <c r="E13" s="4">
        <v>184.61</v>
      </c>
      <c r="F13" s="4">
        <f t="shared" ref="F13" si="1">C13*E13</f>
        <v>7292.0950000000003</v>
      </c>
    </row>
    <row r="14" spans="1:10" ht="30">
      <c r="A14" s="4" t="s">
        <v>90</v>
      </c>
      <c r="B14" s="4" t="s">
        <v>29</v>
      </c>
      <c r="C14" s="4">
        <v>5.96</v>
      </c>
      <c r="D14" s="4" t="s">
        <v>30</v>
      </c>
      <c r="E14" s="4">
        <v>878.79</v>
      </c>
      <c r="F14" s="4">
        <f>ROUND(E14*C14,2)</f>
        <v>5237.59</v>
      </c>
    </row>
    <row r="15" spans="1:10">
      <c r="A15" s="5">
        <v>11</v>
      </c>
      <c r="B15" s="4" t="s">
        <v>98</v>
      </c>
      <c r="C15" s="4"/>
      <c r="D15" s="4"/>
      <c r="E15" s="4"/>
      <c r="F15" s="4"/>
    </row>
    <row r="16" spans="1:10">
      <c r="A16" s="4" t="s">
        <v>99</v>
      </c>
      <c r="B16" s="4" t="s">
        <v>63</v>
      </c>
      <c r="C16" s="4">
        <v>27.6</v>
      </c>
      <c r="D16" s="4" t="s">
        <v>11</v>
      </c>
      <c r="E16" s="4">
        <v>790.67</v>
      </c>
      <c r="F16" s="4">
        <f t="shared" si="0"/>
        <v>21822.49</v>
      </c>
    </row>
    <row r="17" spans="1:6">
      <c r="A17" s="4" t="s">
        <v>100</v>
      </c>
      <c r="B17" s="4" t="s">
        <v>64</v>
      </c>
      <c r="C17" s="4">
        <v>7.52</v>
      </c>
      <c r="D17" s="4" t="s">
        <v>11</v>
      </c>
      <c r="E17" s="4">
        <v>437.55</v>
      </c>
      <c r="F17" s="4">
        <f t="shared" si="0"/>
        <v>3290.38</v>
      </c>
    </row>
    <row r="18" spans="1:6">
      <c r="A18" s="4" t="s">
        <v>101</v>
      </c>
      <c r="B18" s="4" t="s">
        <v>65</v>
      </c>
      <c r="C18" s="4">
        <v>39.619999999999997</v>
      </c>
      <c r="D18" s="4" t="s">
        <v>11</v>
      </c>
      <c r="E18" s="4">
        <v>712.09</v>
      </c>
      <c r="F18" s="4">
        <f t="shared" si="0"/>
        <v>28213.01</v>
      </c>
    </row>
    <row r="19" spans="1:6">
      <c r="A19" s="4" t="s">
        <v>102</v>
      </c>
      <c r="B19" s="4" t="s">
        <v>66</v>
      </c>
      <c r="C19" s="4">
        <v>22.47</v>
      </c>
      <c r="D19" s="4" t="s">
        <v>11</v>
      </c>
      <c r="E19" s="4">
        <v>393.4</v>
      </c>
      <c r="F19" s="4">
        <f t="shared" si="0"/>
        <v>8839.7000000000007</v>
      </c>
    </row>
    <row r="20" spans="1:6">
      <c r="A20" s="4" t="s">
        <v>103</v>
      </c>
      <c r="B20" s="4" t="s">
        <v>43</v>
      </c>
      <c r="C20" s="4">
        <v>90.26</v>
      </c>
      <c r="D20" s="4" t="s">
        <v>11</v>
      </c>
      <c r="E20" s="4">
        <v>177.1</v>
      </c>
      <c r="F20" s="4">
        <f t="shared" si="0"/>
        <v>15985.05</v>
      </c>
    </row>
    <row r="21" spans="1:6">
      <c r="A21" s="4"/>
      <c r="B21" s="4"/>
      <c r="C21" s="4"/>
      <c r="D21" s="4"/>
      <c r="E21" s="4" t="s">
        <v>92</v>
      </c>
      <c r="F21" s="4">
        <f>SUM(F5:F20)</f>
        <v>511800.44500000001</v>
      </c>
    </row>
    <row r="22" spans="1:6" ht="30">
      <c r="A22" s="8"/>
      <c r="B22" s="9"/>
      <c r="C22" s="10"/>
      <c r="D22" s="5"/>
      <c r="E22" s="4" t="s">
        <v>45</v>
      </c>
      <c r="F22" s="4">
        <f>F21*12/100</f>
        <v>61416.053399999997</v>
      </c>
    </row>
    <row r="23" spans="1:6">
      <c r="A23" s="8"/>
      <c r="B23" s="9"/>
      <c r="C23" s="10"/>
      <c r="D23" s="5"/>
      <c r="E23" s="4"/>
      <c r="F23" s="4">
        <f>F22+F21</f>
        <v>573216.49840000004</v>
      </c>
    </row>
    <row r="24" spans="1:6" ht="30">
      <c r="A24" s="8"/>
      <c r="B24" s="9"/>
      <c r="C24" s="10"/>
      <c r="D24" s="5"/>
      <c r="E24" s="4" t="s">
        <v>46</v>
      </c>
      <c r="F24" s="4">
        <f>F23*1/100</f>
        <v>5732.164984</v>
      </c>
    </row>
    <row r="25" spans="1:6">
      <c r="A25" s="8"/>
      <c r="B25" s="9"/>
      <c r="C25" s="10"/>
      <c r="D25" s="5"/>
      <c r="E25" s="4" t="s">
        <v>47</v>
      </c>
      <c r="F25" s="4">
        <f>F24+F23</f>
        <v>578948.66338400007</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5"/>
  <sheetViews>
    <sheetView topLeftCell="A16" workbookViewId="0">
      <selection activeCell="F26" sqref="F26"/>
    </sheetView>
  </sheetViews>
  <sheetFormatPr defaultRowHeight="15"/>
  <cols>
    <col min="1" max="1" width="9.140625" style="12"/>
    <col min="2" max="2" width="42.85546875" style="13" customWidth="1"/>
    <col min="3" max="3" width="9.140625" style="1"/>
    <col min="4" max="4" width="9.140625" style="14"/>
    <col min="5" max="5" width="9.140625" style="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48.75" customHeight="1">
      <c r="A3" s="34" t="s">
        <v>104</v>
      </c>
      <c r="B3" s="34"/>
      <c r="C3" s="34"/>
      <c r="D3" s="34"/>
      <c r="E3" s="34"/>
      <c r="F3" s="34"/>
    </row>
    <row r="4" spans="1:6">
      <c r="A4" s="2" t="s">
        <v>3</v>
      </c>
      <c r="B4" s="2" t="s">
        <v>4</v>
      </c>
      <c r="C4" s="2" t="s">
        <v>5</v>
      </c>
      <c r="D4" s="2" t="s">
        <v>6</v>
      </c>
      <c r="E4" s="2" t="s">
        <v>7</v>
      </c>
      <c r="F4" s="2" t="s">
        <v>8</v>
      </c>
    </row>
    <row r="5" spans="1:6" ht="30">
      <c r="A5" s="4" t="s">
        <v>105</v>
      </c>
      <c r="B5" s="4" t="s">
        <v>29</v>
      </c>
      <c r="C5" s="4">
        <v>5.96</v>
      </c>
      <c r="D5" s="4" t="s">
        <v>30</v>
      </c>
      <c r="E5" s="4">
        <v>878.79</v>
      </c>
      <c r="F5" s="4">
        <f>ROUND(E5*C5,2)</f>
        <v>5237.59</v>
      </c>
    </row>
    <row r="6" spans="1:6" ht="120">
      <c r="A6" s="4" t="s">
        <v>106</v>
      </c>
      <c r="B6" s="4" t="s">
        <v>10</v>
      </c>
      <c r="C6" s="6">
        <v>121.48</v>
      </c>
      <c r="D6" s="4" t="s">
        <v>11</v>
      </c>
      <c r="E6" s="6">
        <v>153.84</v>
      </c>
      <c r="F6" s="4">
        <f t="shared" ref="F6:F13" si="0">ROUND(E6*C6,2)</f>
        <v>18688.48</v>
      </c>
    </row>
    <row r="7" spans="1:6" ht="105">
      <c r="A7" s="4" t="s">
        <v>57</v>
      </c>
      <c r="B7" s="4" t="s">
        <v>76</v>
      </c>
      <c r="C7" s="6">
        <v>10.119999999999999</v>
      </c>
      <c r="D7" s="4" t="s">
        <v>11</v>
      </c>
      <c r="E7" s="6">
        <v>415.58</v>
      </c>
      <c r="F7" s="4">
        <f t="shared" si="0"/>
        <v>4205.67</v>
      </c>
    </row>
    <row r="8" spans="1:6" ht="90">
      <c r="A8" s="4" t="s">
        <v>107</v>
      </c>
      <c r="B8" s="4" t="s">
        <v>78</v>
      </c>
      <c r="C8" s="6">
        <v>16.87</v>
      </c>
      <c r="D8" s="4" t="s">
        <v>11</v>
      </c>
      <c r="E8" s="6">
        <v>1438.96</v>
      </c>
      <c r="F8" s="4">
        <f t="shared" si="0"/>
        <v>24275.26</v>
      </c>
    </row>
    <row r="9" spans="1:6" ht="135">
      <c r="A9" s="4" t="s">
        <v>108</v>
      </c>
      <c r="B9" s="4" t="s">
        <v>80</v>
      </c>
      <c r="C9" s="4">
        <v>14.26</v>
      </c>
      <c r="D9" s="4" t="s">
        <v>30</v>
      </c>
      <c r="E9" s="4">
        <v>4492.3599999999997</v>
      </c>
      <c r="F9" s="4">
        <f t="shared" si="0"/>
        <v>64061.05</v>
      </c>
    </row>
    <row r="10" spans="1:6" ht="120">
      <c r="A10" s="4" t="s">
        <v>109</v>
      </c>
      <c r="B10" s="4" t="s">
        <v>82</v>
      </c>
      <c r="C10" s="4">
        <v>36.450000000000003</v>
      </c>
      <c r="D10" s="4" t="s">
        <v>30</v>
      </c>
      <c r="E10" s="4">
        <v>2873.96</v>
      </c>
      <c r="F10" s="4">
        <f t="shared" si="0"/>
        <v>104755.84</v>
      </c>
    </row>
    <row r="11" spans="1:6" ht="90">
      <c r="A11" s="4" t="s">
        <v>110</v>
      </c>
      <c r="B11" s="4" t="s">
        <v>84</v>
      </c>
      <c r="C11" s="4">
        <v>251.35</v>
      </c>
      <c r="D11" s="4" t="s">
        <v>85</v>
      </c>
      <c r="E11" s="4">
        <v>293.85000000000002</v>
      </c>
      <c r="F11" s="4">
        <f t="shared" si="0"/>
        <v>73859.199999999997</v>
      </c>
    </row>
    <row r="12" spans="1:6" ht="105">
      <c r="A12" s="4" t="s">
        <v>111</v>
      </c>
      <c r="B12" s="4" t="s">
        <v>17</v>
      </c>
      <c r="C12" s="6">
        <v>21.12</v>
      </c>
      <c r="D12" s="4" t="s">
        <v>11</v>
      </c>
      <c r="E12" s="6">
        <v>6092.63</v>
      </c>
      <c r="F12" s="4">
        <f t="shared" si="0"/>
        <v>128676.35</v>
      </c>
    </row>
    <row r="13" spans="1:6" ht="120">
      <c r="A13" s="4" t="s">
        <v>112</v>
      </c>
      <c r="B13" s="4" t="s">
        <v>25</v>
      </c>
      <c r="C13" s="6">
        <v>2.0499999999999998</v>
      </c>
      <c r="D13" s="4" t="s">
        <v>23</v>
      </c>
      <c r="E13" s="6">
        <v>77259.94</v>
      </c>
      <c r="F13" s="4">
        <f t="shared" si="0"/>
        <v>158382.88</v>
      </c>
    </row>
    <row r="14" spans="1:6" ht="60">
      <c r="A14" s="4" t="s">
        <v>113</v>
      </c>
      <c r="B14" s="4" t="s">
        <v>89</v>
      </c>
      <c r="C14" s="17">
        <v>104.11</v>
      </c>
      <c r="D14" s="4" t="s">
        <v>20</v>
      </c>
      <c r="E14" s="18">
        <v>184.61</v>
      </c>
      <c r="F14" s="4">
        <f>ROUND(E14*C14,2)</f>
        <v>19219.75</v>
      </c>
    </row>
    <row r="15" spans="1:6">
      <c r="A15" s="5">
        <v>11</v>
      </c>
      <c r="B15" s="19" t="s">
        <v>33</v>
      </c>
      <c r="C15" s="19"/>
      <c r="D15" s="19"/>
      <c r="E15" s="19"/>
      <c r="F15" s="4"/>
    </row>
    <row r="16" spans="1:6">
      <c r="A16" s="8" t="s">
        <v>34</v>
      </c>
      <c r="B16" s="4" t="s">
        <v>63</v>
      </c>
      <c r="C16" s="4">
        <v>36.590000000000003</v>
      </c>
      <c r="D16" s="4" t="s">
        <v>11</v>
      </c>
      <c r="E16" s="4">
        <v>790.67</v>
      </c>
      <c r="F16" s="4">
        <f t="shared" ref="F16:F20" si="1">C16*E16</f>
        <v>28930.615300000001</v>
      </c>
    </row>
    <row r="17" spans="1:6">
      <c r="A17" s="8" t="s">
        <v>36</v>
      </c>
      <c r="B17" s="4" t="s">
        <v>64</v>
      </c>
      <c r="C17" s="4">
        <v>10.119999999999999</v>
      </c>
      <c r="D17" s="4" t="s">
        <v>11</v>
      </c>
      <c r="E17" s="4">
        <v>437.55</v>
      </c>
      <c r="F17" s="4">
        <f t="shared" si="1"/>
        <v>4428.0059999999994</v>
      </c>
    </row>
    <row r="18" spans="1:6">
      <c r="A18" s="8" t="s">
        <v>38</v>
      </c>
      <c r="B18" s="4" t="s">
        <v>65</v>
      </c>
      <c r="C18" s="4">
        <v>53.32</v>
      </c>
      <c r="D18" s="4" t="s">
        <v>11</v>
      </c>
      <c r="E18" s="4">
        <v>712.09</v>
      </c>
      <c r="F18" s="4">
        <f t="shared" si="1"/>
        <v>37968.638800000001</v>
      </c>
    </row>
    <row r="19" spans="1:6">
      <c r="A19" s="8" t="s">
        <v>40</v>
      </c>
      <c r="B19" s="4" t="s">
        <v>66</v>
      </c>
      <c r="C19" s="4">
        <v>30.99</v>
      </c>
      <c r="D19" s="4" t="s">
        <v>11</v>
      </c>
      <c r="E19" s="4">
        <v>393.4</v>
      </c>
      <c r="F19" s="4">
        <f t="shared" si="1"/>
        <v>12191.465999999999</v>
      </c>
    </row>
    <row r="20" spans="1:6">
      <c r="A20" s="8" t="s">
        <v>42</v>
      </c>
      <c r="B20" s="4" t="s">
        <v>43</v>
      </c>
      <c r="C20" s="4">
        <v>121.48</v>
      </c>
      <c r="D20" s="4" t="s">
        <v>11</v>
      </c>
      <c r="E20" s="4">
        <v>177.1</v>
      </c>
      <c r="F20" s="4">
        <f t="shared" si="1"/>
        <v>21514.108</v>
      </c>
    </row>
    <row r="21" spans="1:6">
      <c r="A21" s="4"/>
      <c r="B21" s="4"/>
      <c r="C21" s="4"/>
      <c r="D21" s="4"/>
      <c r="E21" s="4" t="s">
        <v>92</v>
      </c>
      <c r="F21" s="4">
        <f>SUM(F5:F20)</f>
        <v>706394.90410000004</v>
      </c>
    </row>
    <row r="22" spans="1:6" ht="30">
      <c r="A22" s="8"/>
      <c r="B22" s="9"/>
      <c r="C22" s="10"/>
      <c r="D22" s="5"/>
      <c r="E22" s="4" t="s">
        <v>45</v>
      </c>
      <c r="F22" s="4">
        <f>F21*12/100</f>
        <v>84767.388492000013</v>
      </c>
    </row>
    <row r="23" spans="1:6">
      <c r="A23" s="8"/>
      <c r="B23" s="9"/>
      <c r="C23" s="10"/>
      <c r="D23" s="5"/>
      <c r="E23" s="4"/>
      <c r="F23" s="4">
        <f>F22+F21</f>
        <v>791162.2925920001</v>
      </c>
    </row>
    <row r="24" spans="1:6" ht="30">
      <c r="A24" s="8"/>
      <c r="B24" s="9"/>
      <c r="C24" s="10"/>
      <c r="D24" s="5"/>
      <c r="E24" s="4" t="s">
        <v>46</v>
      </c>
      <c r="F24" s="4">
        <f>F23*1/100</f>
        <v>7911.6229259200009</v>
      </c>
    </row>
    <row r="25" spans="1:6">
      <c r="A25" s="8"/>
      <c r="B25" s="9"/>
      <c r="C25" s="10"/>
      <c r="D25" s="5"/>
      <c r="E25" s="4" t="s">
        <v>47</v>
      </c>
      <c r="F25" s="4">
        <f>F24+F23</f>
        <v>799073.91551792005</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2"/>
  <sheetViews>
    <sheetView topLeftCell="A10" workbookViewId="0">
      <selection sqref="A1:XFD1048576"/>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7.7109375" customWidth="1"/>
  </cols>
  <sheetData>
    <row r="1" spans="1:9" ht="21">
      <c r="A1" s="35" t="s">
        <v>0</v>
      </c>
      <c r="B1" s="35"/>
      <c r="C1" s="35"/>
      <c r="D1" s="35"/>
      <c r="E1" s="35"/>
      <c r="F1" s="35"/>
      <c r="G1" s="35"/>
      <c r="H1" s="35"/>
      <c r="I1" s="20"/>
    </row>
    <row r="2" spans="1:9" ht="32.25" customHeight="1">
      <c r="A2" s="36" t="s">
        <v>129</v>
      </c>
      <c r="B2" s="37"/>
      <c r="C2" s="37"/>
      <c r="D2" s="37"/>
      <c r="E2" s="37"/>
      <c r="F2" s="37"/>
      <c r="G2" s="37"/>
      <c r="H2" s="37"/>
      <c r="I2" s="21"/>
    </row>
    <row r="3" spans="1:9">
      <c r="A3" s="22" t="s">
        <v>114</v>
      </c>
      <c r="B3" s="22" t="s">
        <v>115</v>
      </c>
      <c r="C3" s="23">
        <v>1</v>
      </c>
      <c r="D3" s="23" t="s">
        <v>116</v>
      </c>
      <c r="E3" s="23" t="s">
        <v>117</v>
      </c>
      <c r="F3" s="23" t="s">
        <v>118</v>
      </c>
      <c r="G3" s="23" t="s">
        <v>119</v>
      </c>
      <c r="H3" s="23" t="s">
        <v>116</v>
      </c>
    </row>
    <row r="4" spans="1:9" s="13" customFormat="1" ht="30">
      <c r="A4" s="3">
        <v>1</v>
      </c>
      <c r="B4" s="4" t="s">
        <v>26</v>
      </c>
      <c r="C4" s="4">
        <v>3</v>
      </c>
      <c r="D4" s="5" t="s">
        <v>27</v>
      </c>
      <c r="E4" s="4">
        <v>10</v>
      </c>
      <c r="F4" s="4" t="s">
        <v>130</v>
      </c>
      <c r="G4" s="4">
        <v>330.4</v>
      </c>
      <c r="H4" s="4">
        <f>E4*G4</f>
        <v>3304</v>
      </c>
    </row>
    <row r="5" spans="1:9" ht="93" customHeight="1">
      <c r="A5" s="24" t="s">
        <v>120</v>
      </c>
      <c r="B5" s="25" t="s">
        <v>121</v>
      </c>
      <c r="C5" s="26">
        <v>76.400000000000006</v>
      </c>
      <c r="D5" s="27">
        <f>C5*G5</f>
        <v>11753.376000000002</v>
      </c>
      <c r="E5" s="27">
        <v>35.47</v>
      </c>
      <c r="F5" s="26" t="s">
        <v>122</v>
      </c>
      <c r="G5" s="26">
        <v>153.84</v>
      </c>
      <c r="H5" s="4">
        <f t="shared" ref="H5:H17" si="0">E5*G5</f>
        <v>5456.7047999999995</v>
      </c>
    </row>
    <row r="6" spans="1:9" ht="89.25">
      <c r="A6" s="24" t="s">
        <v>12</v>
      </c>
      <c r="B6" s="28" t="s">
        <v>123</v>
      </c>
      <c r="C6" s="26"/>
      <c r="D6" s="26"/>
      <c r="E6" s="27">
        <v>3.55</v>
      </c>
      <c r="F6" s="26" t="s">
        <v>122</v>
      </c>
      <c r="G6" s="26">
        <v>415.58</v>
      </c>
      <c r="H6" s="4">
        <f t="shared" si="0"/>
        <v>1475.309</v>
      </c>
    </row>
    <row r="7" spans="1:9" ht="83.25" customHeight="1">
      <c r="A7" s="24" t="s">
        <v>124</v>
      </c>
      <c r="B7" s="29" t="s">
        <v>125</v>
      </c>
      <c r="C7" s="26"/>
      <c r="D7" s="26"/>
      <c r="E7" s="27">
        <v>5.96</v>
      </c>
      <c r="F7" s="26" t="s">
        <v>122</v>
      </c>
      <c r="G7" s="26">
        <v>1438.96</v>
      </c>
      <c r="H7" s="4">
        <f t="shared" si="0"/>
        <v>8576.2016000000003</v>
      </c>
    </row>
    <row r="8" spans="1:9" s="1" customFormat="1" ht="90">
      <c r="A8" s="3" t="s">
        <v>126</v>
      </c>
      <c r="B8" s="4" t="s">
        <v>127</v>
      </c>
      <c r="C8" s="6">
        <v>8.5</v>
      </c>
      <c r="D8" s="8" t="s">
        <v>11</v>
      </c>
      <c r="E8" s="27">
        <v>12.05</v>
      </c>
      <c r="F8" s="26" t="s">
        <v>122</v>
      </c>
      <c r="G8" s="26">
        <v>5094.3599999999997</v>
      </c>
      <c r="H8" s="4">
        <f t="shared" si="0"/>
        <v>61387.038</v>
      </c>
    </row>
    <row r="9" spans="1:9" ht="90">
      <c r="A9" s="3" t="s">
        <v>16</v>
      </c>
      <c r="B9" s="4" t="s">
        <v>17</v>
      </c>
      <c r="C9" s="2">
        <v>5.32</v>
      </c>
      <c r="D9" s="5" t="s">
        <v>11</v>
      </c>
      <c r="E9" s="27">
        <v>5.78</v>
      </c>
      <c r="F9" s="26" t="s">
        <v>122</v>
      </c>
      <c r="G9" s="26">
        <v>6092.63</v>
      </c>
      <c r="H9" s="4">
        <f t="shared" si="0"/>
        <v>35215.401400000002</v>
      </c>
    </row>
    <row r="10" spans="1:9" s="1" customFormat="1" ht="105">
      <c r="A10" s="3" t="s">
        <v>128</v>
      </c>
      <c r="B10" s="16" t="s">
        <v>25</v>
      </c>
      <c r="C10" s="6">
        <v>0.75</v>
      </c>
      <c r="D10" s="3" t="s">
        <v>23</v>
      </c>
      <c r="E10" s="10">
        <v>1.573</v>
      </c>
      <c r="F10" s="6" t="s">
        <v>23</v>
      </c>
      <c r="G10" s="4">
        <v>77259.94</v>
      </c>
      <c r="H10" s="4">
        <f t="shared" si="0"/>
        <v>121529.88562</v>
      </c>
    </row>
    <row r="11" spans="1:9" s="1" customFormat="1" ht="45">
      <c r="A11" s="5" t="s">
        <v>60</v>
      </c>
      <c r="B11" s="4" t="s">
        <v>19</v>
      </c>
      <c r="C11" s="4">
        <v>14.87</v>
      </c>
      <c r="D11" s="5" t="s">
        <v>20</v>
      </c>
      <c r="E11" s="6">
        <v>158.36000000000001</v>
      </c>
      <c r="F11" s="4" t="s">
        <v>20</v>
      </c>
      <c r="G11" s="6">
        <v>184.61</v>
      </c>
      <c r="H11" s="4">
        <f t="shared" si="0"/>
        <v>29234.839600000003</v>
      </c>
    </row>
    <row r="12" spans="1:9">
      <c r="A12" s="8">
        <v>7</v>
      </c>
      <c r="B12" s="9" t="s">
        <v>33</v>
      </c>
      <c r="C12" s="4"/>
      <c r="D12" s="5"/>
      <c r="E12" s="10"/>
      <c r="F12" s="4"/>
      <c r="G12" s="4"/>
      <c r="H12" s="4">
        <f t="shared" si="0"/>
        <v>0</v>
      </c>
    </row>
    <row r="13" spans="1:9">
      <c r="A13" s="8" t="s">
        <v>34</v>
      </c>
      <c r="B13" s="4" t="s">
        <v>35</v>
      </c>
      <c r="C13" s="4">
        <v>29.14</v>
      </c>
      <c r="D13" s="4" t="s">
        <v>11</v>
      </c>
      <c r="E13" s="4">
        <v>7.66</v>
      </c>
      <c r="F13" s="4" t="s">
        <v>11</v>
      </c>
      <c r="G13" s="4">
        <v>893.67</v>
      </c>
      <c r="H13" s="4">
        <f t="shared" si="0"/>
        <v>6845.5122000000001</v>
      </c>
    </row>
    <row r="14" spans="1:9">
      <c r="A14" s="8" t="s">
        <v>36</v>
      </c>
      <c r="B14" s="4" t="s">
        <v>37</v>
      </c>
      <c r="C14" s="4">
        <v>4.1399999999999997</v>
      </c>
      <c r="D14" s="4" t="s">
        <v>11</v>
      </c>
      <c r="E14" s="4">
        <v>3.55</v>
      </c>
      <c r="F14" s="4" t="s">
        <v>11</v>
      </c>
      <c r="G14" s="4">
        <v>363.98</v>
      </c>
      <c r="H14" s="4">
        <f t="shared" si="0"/>
        <v>1292.1289999999999</v>
      </c>
    </row>
    <row r="15" spans="1:9">
      <c r="A15" s="8" t="s">
        <v>38</v>
      </c>
      <c r="B15" s="4" t="s">
        <v>39</v>
      </c>
      <c r="C15" s="4">
        <v>58.27</v>
      </c>
      <c r="D15" s="4" t="s">
        <v>11</v>
      </c>
      <c r="E15" s="4">
        <v>15.33</v>
      </c>
      <c r="F15" s="4" t="s">
        <v>11</v>
      </c>
      <c r="G15" s="4">
        <v>496.4</v>
      </c>
      <c r="H15" s="4">
        <f t="shared" si="0"/>
        <v>7609.8119999999999</v>
      </c>
    </row>
    <row r="16" spans="1:9">
      <c r="A16" s="8" t="s">
        <v>40</v>
      </c>
      <c r="B16" s="4" t="s">
        <v>41</v>
      </c>
      <c r="C16" s="4">
        <v>7</v>
      </c>
      <c r="D16" s="4" t="s">
        <v>11</v>
      </c>
      <c r="E16" s="4">
        <v>5.96</v>
      </c>
      <c r="F16" s="4" t="s">
        <v>11</v>
      </c>
      <c r="G16" s="4">
        <v>819.59</v>
      </c>
      <c r="H16" s="4">
        <f t="shared" si="0"/>
        <v>4884.7564000000002</v>
      </c>
    </row>
    <row r="17" spans="1:8">
      <c r="A17" s="8" t="s">
        <v>42</v>
      </c>
      <c r="B17" s="4" t="s">
        <v>43</v>
      </c>
      <c r="C17" s="4">
        <v>11</v>
      </c>
      <c r="D17" s="4" t="s">
        <v>11</v>
      </c>
      <c r="E17" s="4">
        <v>35.47</v>
      </c>
      <c r="F17" s="4" t="s">
        <v>11</v>
      </c>
      <c r="G17" s="4">
        <v>177.1</v>
      </c>
      <c r="H17" s="4">
        <f t="shared" si="0"/>
        <v>6281.7369999999992</v>
      </c>
    </row>
    <row r="18" spans="1:8">
      <c r="A18" s="31"/>
      <c r="B18" s="31"/>
      <c r="C18" s="31"/>
      <c r="D18" s="32"/>
      <c r="E18" s="31"/>
      <c r="F18" s="31"/>
      <c r="G18" s="10" t="s">
        <v>44</v>
      </c>
      <c r="H18" s="4">
        <f>SUM(H4:H17)</f>
        <v>293093.32662000001</v>
      </c>
    </row>
    <row r="19" spans="1:8" ht="30">
      <c r="A19" s="31"/>
      <c r="B19" s="31"/>
      <c r="C19" s="31"/>
      <c r="D19" s="32"/>
      <c r="E19" s="31"/>
      <c r="F19" s="31"/>
      <c r="G19" s="4" t="s">
        <v>45</v>
      </c>
      <c r="H19" s="4">
        <f>H18*12/100</f>
        <v>35171.199194400004</v>
      </c>
    </row>
    <row r="20" spans="1:8">
      <c r="A20" s="31"/>
      <c r="B20" s="31"/>
      <c r="C20" s="31"/>
      <c r="D20" s="32"/>
      <c r="E20" s="31"/>
      <c r="F20" s="31"/>
      <c r="G20" s="4"/>
      <c r="H20" s="4">
        <f>H19+H18</f>
        <v>328264.5258144</v>
      </c>
    </row>
    <row r="21" spans="1:8" ht="30">
      <c r="A21" s="31"/>
      <c r="B21" s="31"/>
      <c r="C21" s="31"/>
      <c r="D21" s="32"/>
      <c r="E21" s="31"/>
      <c r="F21" s="31"/>
      <c r="G21" s="4" t="s">
        <v>46</v>
      </c>
      <c r="H21" s="4">
        <f>H20*1/100</f>
        <v>3282.6452581439999</v>
      </c>
    </row>
    <row r="22" spans="1:8">
      <c r="A22" s="31"/>
      <c r="B22" s="31"/>
      <c r="C22" s="31"/>
      <c r="D22" s="32"/>
      <c r="E22" s="31"/>
      <c r="F22" s="31"/>
      <c r="G22" s="4" t="s">
        <v>47</v>
      </c>
      <c r="H22" s="4">
        <f>H21+H20</f>
        <v>331547.17107254401</v>
      </c>
    </row>
  </sheetData>
  <mergeCells count="2">
    <mergeCell ref="A1:H1"/>
    <mergeCell ref="A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24"/>
  <sheetViews>
    <sheetView tabSelected="1" workbookViewId="0">
      <selection activeCell="B8" sqref="B8"/>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7.7109375" customWidth="1"/>
  </cols>
  <sheetData>
    <row r="1" spans="1:9" ht="21">
      <c r="A1" s="35" t="s">
        <v>0</v>
      </c>
      <c r="B1" s="35"/>
      <c r="C1" s="35"/>
      <c r="D1" s="35"/>
      <c r="E1" s="35"/>
      <c r="F1" s="35"/>
      <c r="G1" s="35"/>
      <c r="H1" s="35"/>
      <c r="I1" s="20"/>
    </row>
    <row r="2" spans="1:9" ht="32.25" customHeight="1">
      <c r="A2" s="36" t="s">
        <v>131</v>
      </c>
      <c r="B2" s="37"/>
      <c r="C2" s="37"/>
      <c r="D2" s="37"/>
      <c r="E2" s="37"/>
      <c r="F2" s="37"/>
      <c r="G2" s="37"/>
      <c r="H2" s="37"/>
      <c r="I2" s="21"/>
    </row>
    <row r="3" spans="1:9">
      <c r="A3" s="22" t="s">
        <v>114</v>
      </c>
      <c r="B3" s="22" t="s">
        <v>115</v>
      </c>
      <c r="C3" s="23">
        <v>1</v>
      </c>
      <c r="D3" s="23" t="s">
        <v>116</v>
      </c>
      <c r="E3" s="23" t="s">
        <v>117</v>
      </c>
      <c r="F3" s="23" t="s">
        <v>118</v>
      </c>
      <c r="G3" s="23" t="s">
        <v>119</v>
      </c>
      <c r="H3" s="23" t="s">
        <v>116</v>
      </c>
    </row>
    <row r="4" spans="1:9" s="13" customFormat="1" ht="30">
      <c r="A4" s="3">
        <v>1</v>
      </c>
      <c r="B4" s="4" t="s">
        <v>26</v>
      </c>
      <c r="C4" s="4">
        <v>3</v>
      </c>
      <c r="D4" s="5" t="s">
        <v>27</v>
      </c>
      <c r="E4" s="4">
        <v>15</v>
      </c>
      <c r="F4" s="4" t="s">
        <v>130</v>
      </c>
      <c r="G4" s="4">
        <v>330.4</v>
      </c>
      <c r="H4" s="4">
        <f>E4*G4</f>
        <v>4956</v>
      </c>
    </row>
    <row r="5" spans="1:9" s="1" customFormat="1" ht="30">
      <c r="A5" s="4" t="s">
        <v>132</v>
      </c>
      <c r="B5" s="4" t="s">
        <v>52</v>
      </c>
      <c r="C5" s="4">
        <v>7.61</v>
      </c>
      <c r="D5" s="4" t="s">
        <v>30</v>
      </c>
      <c r="E5" s="4">
        <v>12.34</v>
      </c>
      <c r="F5" s="4" t="s">
        <v>130</v>
      </c>
      <c r="G5" s="4">
        <v>497.98</v>
      </c>
      <c r="H5" s="4">
        <f t="shared" ref="H5:H19" si="0">E5*G5</f>
        <v>6145.0731999999998</v>
      </c>
    </row>
    <row r="6" spans="1:9" s="1" customFormat="1" ht="30">
      <c r="A6" s="4" t="s">
        <v>133</v>
      </c>
      <c r="B6" s="4" t="s">
        <v>29</v>
      </c>
      <c r="C6" s="4">
        <v>1.256</v>
      </c>
      <c r="D6" s="4" t="s">
        <v>30</v>
      </c>
      <c r="E6" s="4">
        <v>4.91</v>
      </c>
      <c r="F6" s="4" t="s">
        <v>20</v>
      </c>
      <c r="G6" s="4">
        <v>878.79</v>
      </c>
      <c r="H6" s="4">
        <f t="shared" si="0"/>
        <v>4314.8589000000002</v>
      </c>
    </row>
    <row r="7" spans="1:9" ht="93" customHeight="1">
      <c r="A7" s="24" t="s">
        <v>134</v>
      </c>
      <c r="B7" s="25" t="s">
        <v>121</v>
      </c>
      <c r="C7" s="26">
        <v>76.400000000000006</v>
      </c>
      <c r="D7" s="27">
        <f>C7*G7</f>
        <v>11753.376000000002</v>
      </c>
      <c r="E7" s="27">
        <v>53.52</v>
      </c>
      <c r="F7" s="26" t="s">
        <v>122</v>
      </c>
      <c r="G7" s="26">
        <v>153.84</v>
      </c>
      <c r="H7" s="4">
        <f t="shared" si="0"/>
        <v>8233.5168000000012</v>
      </c>
    </row>
    <row r="8" spans="1:9" ht="89.25">
      <c r="A8" s="24" t="s">
        <v>135</v>
      </c>
      <c r="B8" s="28" t="s">
        <v>123</v>
      </c>
      <c r="C8" s="26"/>
      <c r="D8" s="26"/>
      <c r="E8" s="27">
        <v>1.43</v>
      </c>
      <c r="F8" s="26" t="s">
        <v>122</v>
      </c>
      <c r="G8" s="26">
        <v>415.58</v>
      </c>
      <c r="H8" s="4">
        <f t="shared" si="0"/>
        <v>594.2793999999999</v>
      </c>
    </row>
    <row r="9" spans="1:9" ht="83.25" customHeight="1">
      <c r="A9" s="24" t="s">
        <v>136</v>
      </c>
      <c r="B9" s="29" t="s">
        <v>125</v>
      </c>
      <c r="C9" s="26"/>
      <c r="D9" s="26"/>
      <c r="E9" s="27">
        <v>7.49</v>
      </c>
      <c r="F9" s="26" t="s">
        <v>122</v>
      </c>
      <c r="G9" s="26">
        <v>1438.96</v>
      </c>
      <c r="H9" s="4">
        <f t="shared" si="0"/>
        <v>10777.8104</v>
      </c>
    </row>
    <row r="10" spans="1:9" s="1" customFormat="1" ht="60">
      <c r="A10" s="3" t="s">
        <v>137</v>
      </c>
      <c r="B10" s="4" t="s">
        <v>32</v>
      </c>
      <c r="C10" s="4">
        <v>13.21</v>
      </c>
      <c r="D10" s="4" t="s">
        <v>11</v>
      </c>
      <c r="E10" s="27">
        <v>17.829999999999998</v>
      </c>
      <c r="F10" s="26" t="s">
        <v>122</v>
      </c>
      <c r="G10" s="26">
        <v>5891.97</v>
      </c>
      <c r="H10" s="4">
        <f t="shared" si="0"/>
        <v>105053.82509999999</v>
      </c>
    </row>
    <row r="11" spans="1:9" ht="90">
      <c r="A11" s="3" t="s">
        <v>138</v>
      </c>
      <c r="B11" s="4" t="s">
        <v>17</v>
      </c>
      <c r="C11" s="2">
        <v>5.32</v>
      </c>
      <c r="D11" s="5" t="s">
        <v>11</v>
      </c>
      <c r="E11" s="27">
        <v>5.95</v>
      </c>
      <c r="F11" s="26" t="s">
        <v>122</v>
      </c>
      <c r="G11" s="26">
        <v>6092.63</v>
      </c>
      <c r="H11" s="4">
        <f t="shared" si="0"/>
        <v>36251.148500000003</v>
      </c>
    </row>
    <row r="12" spans="1:9" s="1" customFormat="1" ht="105">
      <c r="A12" s="3" t="s">
        <v>139</v>
      </c>
      <c r="B12" s="16" t="s">
        <v>25</v>
      </c>
      <c r="C12" s="6">
        <v>0.75</v>
      </c>
      <c r="D12" s="3" t="s">
        <v>23</v>
      </c>
      <c r="E12" s="10">
        <v>1.63</v>
      </c>
      <c r="F12" s="6" t="s">
        <v>23</v>
      </c>
      <c r="G12" s="4">
        <v>77259.94</v>
      </c>
      <c r="H12" s="4">
        <f t="shared" si="0"/>
        <v>125933.7022</v>
      </c>
    </row>
    <row r="13" spans="1:9" s="1" customFormat="1" ht="45">
      <c r="A13" s="5" t="s">
        <v>113</v>
      </c>
      <c r="B13" s="4" t="s">
        <v>19</v>
      </c>
      <c r="C13" s="4">
        <v>14.87</v>
      </c>
      <c r="D13" s="5" t="s">
        <v>20</v>
      </c>
      <c r="E13" s="6">
        <v>136.62</v>
      </c>
      <c r="F13" s="4" t="s">
        <v>20</v>
      </c>
      <c r="G13" s="6">
        <v>184.61</v>
      </c>
      <c r="H13" s="4">
        <f t="shared" si="0"/>
        <v>25221.418200000004</v>
      </c>
    </row>
    <row r="14" spans="1:9">
      <c r="A14" s="8">
        <v>11</v>
      </c>
      <c r="B14" s="9" t="s">
        <v>33</v>
      </c>
      <c r="C14" s="4"/>
      <c r="D14" s="5"/>
      <c r="E14" s="10"/>
      <c r="F14" s="4"/>
      <c r="G14" s="4"/>
      <c r="H14" s="4">
        <f t="shared" si="0"/>
        <v>0</v>
      </c>
    </row>
    <row r="15" spans="1:9">
      <c r="A15" s="8" t="s">
        <v>34</v>
      </c>
      <c r="B15" s="4" t="s">
        <v>35</v>
      </c>
      <c r="C15" s="4">
        <v>29.14</v>
      </c>
      <c r="D15" s="4" t="s">
        <v>11</v>
      </c>
      <c r="E15" s="4">
        <v>10.23</v>
      </c>
      <c r="F15" s="4" t="s">
        <v>11</v>
      </c>
      <c r="G15" s="4">
        <v>893.67</v>
      </c>
      <c r="H15" s="4">
        <f t="shared" si="0"/>
        <v>9142.2440999999999</v>
      </c>
    </row>
    <row r="16" spans="1:9">
      <c r="A16" s="8" t="s">
        <v>36</v>
      </c>
      <c r="B16" s="4" t="s">
        <v>37</v>
      </c>
      <c r="C16" s="4">
        <v>4.1399999999999997</v>
      </c>
      <c r="D16" s="4" t="s">
        <v>11</v>
      </c>
      <c r="E16" s="4">
        <v>1.43</v>
      </c>
      <c r="F16" s="4" t="s">
        <v>11</v>
      </c>
      <c r="G16" s="4">
        <v>363.98</v>
      </c>
      <c r="H16" s="4">
        <f t="shared" si="0"/>
        <v>520.4914</v>
      </c>
    </row>
    <row r="17" spans="1:8">
      <c r="A17" s="8" t="s">
        <v>40</v>
      </c>
      <c r="B17" s="4" t="s">
        <v>41</v>
      </c>
      <c r="C17" s="4">
        <v>7</v>
      </c>
      <c r="D17" s="4" t="s">
        <v>11</v>
      </c>
      <c r="E17" s="4">
        <v>7.49</v>
      </c>
      <c r="F17" s="4" t="s">
        <v>11</v>
      </c>
      <c r="G17" s="4">
        <v>819.59</v>
      </c>
      <c r="H17" s="4">
        <f t="shared" si="0"/>
        <v>6138.7291000000005</v>
      </c>
    </row>
    <row r="18" spans="1:8">
      <c r="A18" s="8" t="s">
        <v>38</v>
      </c>
      <c r="B18" s="4" t="s">
        <v>39</v>
      </c>
      <c r="C18" s="4">
        <v>58.27</v>
      </c>
      <c r="D18" s="4" t="s">
        <v>11</v>
      </c>
      <c r="E18" s="4">
        <v>20.45</v>
      </c>
      <c r="F18" s="4" t="s">
        <v>11</v>
      </c>
      <c r="G18" s="4">
        <v>496.4</v>
      </c>
      <c r="H18" s="4">
        <f t="shared" si="0"/>
        <v>10151.379999999999</v>
      </c>
    </row>
    <row r="19" spans="1:8">
      <c r="A19" s="8" t="s">
        <v>42</v>
      </c>
      <c r="B19" s="4" t="s">
        <v>43</v>
      </c>
      <c r="C19" s="4">
        <v>11</v>
      </c>
      <c r="D19" s="4" t="s">
        <v>11</v>
      </c>
      <c r="E19" s="4">
        <v>0.52</v>
      </c>
      <c r="F19" s="4" t="s">
        <v>11</v>
      </c>
      <c r="G19" s="4">
        <v>177.1</v>
      </c>
      <c r="H19" s="4">
        <f t="shared" si="0"/>
        <v>92.091999999999999</v>
      </c>
    </row>
    <row r="20" spans="1:8">
      <c r="A20" s="31"/>
      <c r="B20" s="31"/>
      <c r="C20" s="31"/>
      <c r="D20" s="32"/>
      <c r="E20" s="31"/>
      <c r="F20" s="31"/>
      <c r="G20" s="10" t="s">
        <v>44</v>
      </c>
      <c r="H20" s="4">
        <f>SUM(H4:H19)</f>
        <v>353526.56930000003</v>
      </c>
    </row>
    <row r="21" spans="1:8" ht="30">
      <c r="A21" s="31"/>
      <c r="B21" s="31"/>
      <c r="C21" s="31"/>
      <c r="D21" s="32"/>
      <c r="E21" s="31"/>
      <c r="F21" s="31"/>
      <c r="G21" s="4" t="s">
        <v>45</v>
      </c>
      <c r="H21" s="4">
        <f>H20*12/100</f>
        <v>42423.188316</v>
      </c>
    </row>
    <row r="22" spans="1:8">
      <c r="A22" s="31"/>
      <c r="B22" s="31"/>
      <c r="C22" s="31"/>
      <c r="D22" s="32"/>
      <c r="E22" s="31"/>
      <c r="F22" s="31"/>
      <c r="G22" s="4"/>
      <c r="H22" s="4">
        <f>H21+H20</f>
        <v>395949.75761600002</v>
      </c>
    </row>
    <row r="23" spans="1:8" ht="30">
      <c r="A23" s="31"/>
      <c r="B23" s="31"/>
      <c r="C23" s="31"/>
      <c r="D23" s="32"/>
      <c r="E23" s="31"/>
      <c r="F23" s="31"/>
      <c r="G23" s="4" t="s">
        <v>46</v>
      </c>
      <c r="H23" s="4">
        <f>H22*1/100</f>
        <v>3959.4975761600003</v>
      </c>
    </row>
    <row r="24" spans="1:8">
      <c r="A24" s="31"/>
      <c r="B24" s="31"/>
      <c r="C24" s="31"/>
      <c r="D24" s="32"/>
      <c r="E24" s="31"/>
      <c r="F24" s="31"/>
      <c r="G24" s="4" t="s">
        <v>47</v>
      </c>
      <c r="H24" s="4">
        <f>H23+H22</f>
        <v>399909.25519216002</v>
      </c>
    </row>
  </sheetData>
  <mergeCells count="2">
    <mergeCell ref="A1:H1"/>
    <mergeCell ref="A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1"/>
  <sheetViews>
    <sheetView topLeftCell="A10" workbookViewId="0">
      <selection activeCell="A11" sqref="A11:F21"/>
    </sheetView>
  </sheetViews>
  <sheetFormatPr defaultRowHeight="15"/>
  <cols>
    <col min="1" max="1" width="9.140625" style="12"/>
    <col min="2" max="2" width="42.85546875" style="13" customWidth="1"/>
    <col min="3" max="3" width="9.140625" style="1"/>
    <col min="4" max="4" width="9.140625" style="14"/>
    <col min="5" max="5" width="11.28515625" style="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56.25" customHeight="1">
      <c r="A3" s="34" t="s">
        <v>55</v>
      </c>
      <c r="B3" s="34"/>
      <c r="C3" s="34"/>
      <c r="D3" s="34"/>
      <c r="E3" s="34"/>
      <c r="F3" s="34"/>
    </row>
    <row r="4" spans="1:6">
      <c r="A4" s="2" t="s">
        <v>3</v>
      </c>
      <c r="B4" s="2" t="s">
        <v>4</v>
      </c>
      <c r="C4" s="2" t="s">
        <v>5</v>
      </c>
      <c r="D4" s="2" t="s">
        <v>6</v>
      </c>
      <c r="E4" s="2" t="s">
        <v>7</v>
      </c>
      <c r="F4" s="2" t="s">
        <v>8</v>
      </c>
    </row>
    <row r="5" spans="1:6" s="13" customFormat="1" ht="30">
      <c r="A5" s="3">
        <v>1</v>
      </c>
      <c r="B5" s="4" t="s">
        <v>26</v>
      </c>
      <c r="C5" s="4">
        <v>7</v>
      </c>
      <c r="D5" s="5" t="s">
        <v>27</v>
      </c>
      <c r="E5" s="4">
        <v>330.4</v>
      </c>
      <c r="F5" s="4">
        <f>C5*E5</f>
        <v>2312.7999999999997</v>
      </c>
    </row>
    <row r="6" spans="1:6" ht="120">
      <c r="A6" s="3" t="s">
        <v>56</v>
      </c>
      <c r="B6" s="4" t="s">
        <v>10</v>
      </c>
      <c r="C6" s="4">
        <v>11</v>
      </c>
      <c r="D6" s="5" t="s">
        <v>11</v>
      </c>
      <c r="E6" s="6">
        <v>153.84</v>
      </c>
      <c r="F6" s="4">
        <f t="shared" ref="F6:F16" si="0">C6*E6</f>
        <v>1692.24</v>
      </c>
    </row>
    <row r="7" spans="1:6" ht="105">
      <c r="A7" s="3" t="s">
        <v>57</v>
      </c>
      <c r="B7" s="4" t="s">
        <v>13</v>
      </c>
      <c r="C7" s="4">
        <v>4.1399999999999997</v>
      </c>
      <c r="D7" s="5" t="s">
        <v>11</v>
      </c>
      <c r="E7" s="6">
        <v>415.58</v>
      </c>
      <c r="F7" s="4">
        <f t="shared" si="0"/>
        <v>1720.5011999999997</v>
      </c>
    </row>
    <row r="8" spans="1:6" ht="90">
      <c r="A8" s="3" t="s">
        <v>58</v>
      </c>
      <c r="B8" s="4" t="s">
        <v>15</v>
      </c>
      <c r="C8" s="4">
        <v>7</v>
      </c>
      <c r="D8" s="8" t="s">
        <v>11</v>
      </c>
      <c r="E8" s="6">
        <v>1438.96</v>
      </c>
      <c r="F8" s="4">
        <f t="shared" si="0"/>
        <v>10072.720000000001</v>
      </c>
    </row>
    <row r="9" spans="1:6" ht="150">
      <c r="A9" s="3" t="s">
        <v>59</v>
      </c>
      <c r="B9" s="4" t="s">
        <v>50</v>
      </c>
      <c r="C9" s="4">
        <v>67.760000000000005</v>
      </c>
      <c r="D9" s="8" t="s">
        <v>11</v>
      </c>
      <c r="E9" s="6">
        <v>4858.76</v>
      </c>
      <c r="F9" s="4">
        <f t="shared" si="0"/>
        <v>329229.57760000002</v>
      </c>
    </row>
    <row r="10" spans="1:6" ht="45">
      <c r="A10" s="3" t="s">
        <v>60</v>
      </c>
      <c r="B10" s="16" t="s">
        <v>19</v>
      </c>
      <c r="C10" s="4">
        <v>36.71</v>
      </c>
      <c r="D10" s="3" t="s">
        <v>20</v>
      </c>
      <c r="E10" s="6">
        <v>184.61</v>
      </c>
      <c r="F10" s="4">
        <f t="shared" si="0"/>
        <v>6777.0331000000006</v>
      </c>
    </row>
    <row r="11" spans="1:6">
      <c r="A11" s="8">
        <v>7</v>
      </c>
      <c r="B11" s="9" t="s">
        <v>33</v>
      </c>
      <c r="C11" s="4"/>
      <c r="D11" s="5"/>
      <c r="E11" s="10"/>
      <c r="F11" s="4"/>
    </row>
    <row r="12" spans="1:6">
      <c r="A12" s="8" t="s">
        <v>34</v>
      </c>
      <c r="B12" s="4" t="s">
        <v>35</v>
      </c>
      <c r="C12" s="4">
        <v>29.14</v>
      </c>
      <c r="D12" s="4" t="s">
        <v>11</v>
      </c>
      <c r="E12" s="4">
        <v>893.67</v>
      </c>
      <c r="F12" s="4">
        <f t="shared" si="0"/>
        <v>26041.543799999999</v>
      </c>
    </row>
    <row r="13" spans="1:6">
      <c r="A13" s="8" t="s">
        <v>36</v>
      </c>
      <c r="B13" s="4" t="s">
        <v>37</v>
      </c>
      <c r="C13" s="4">
        <v>4.1399999999999997</v>
      </c>
      <c r="D13" s="4" t="s">
        <v>11</v>
      </c>
      <c r="E13" s="4">
        <v>363.98</v>
      </c>
      <c r="F13" s="4">
        <f t="shared" si="0"/>
        <v>1506.8771999999999</v>
      </c>
    </row>
    <row r="14" spans="1:6">
      <c r="A14" s="8" t="s">
        <v>38</v>
      </c>
      <c r="B14" s="4" t="s">
        <v>39</v>
      </c>
      <c r="C14" s="4">
        <v>58.27</v>
      </c>
      <c r="D14" s="4" t="s">
        <v>11</v>
      </c>
      <c r="E14" s="4">
        <v>496.4</v>
      </c>
      <c r="F14" s="4">
        <f t="shared" si="0"/>
        <v>28925.227999999999</v>
      </c>
    </row>
    <row r="15" spans="1:6">
      <c r="A15" s="8" t="s">
        <v>40</v>
      </c>
      <c r="B15" s="4" t="s">
        <v>41</v>
      </c>
      <c r="C15" s="4">
        <v>7</v>
      </c>
      <c r="D15" s="4" t="s">
        <v>11</v>
      </c>
      <c r="E15" s="4">
        <v>819.59</v>
      </c>
      <c r="F15" s="4">
        <f t="shared" si="0"/>
        <v>5737.13</v>
      </c>
    </row>
    <row r="16" spans="1:6">
      <c r="A16" s="8" t="s">
        <v>42</v>
      </c>
      <c r="B16" s="4" t="s">
        <v>43</v>
      </c>
      <c r="C16" s="4">
        <v>11</v>
      </c>
      <c r="D16" s="4" t="s">
        <v>11</v>
      </c>
      <c r="E16" s="4">
        <v>177.1</v>
      </c>
      <c r="F16" s="4">
        <f t="shared" si="0"/>
        <v>1948.1</v>
      </c>
    </row>
    <row r="17" spans="1:6">
      <c r="A17" s="8"/>
      <c r="B17" s="9"/>
      <c r="C17" s="10"/>
      <c r="D17" s="5"/>
      <c r="E17" s="10" t="s">
        <v>44</v>
      </c>
      <c r="F17" s="6">
        <f>SUM(F5:F16)</f>
        <v>415963.75089999998</v>
      </c>
    </row>
    <row r="18" spans="1:6">
      <c r="A18" s="8"/>
      <c r="B18" s="9"/>
      <c r="C18" s="10"/>
      <c r="D18" s="5"/>
      <c r="E18" s="4" t="s">
        <v>45</v>
      </c>
      <c r="F18" s="4">
        <f>F17*12/100</f>
        <v>49915.650108000002</v>
      </c>
    </row>
    <row r="19" spans="1:6">
      <c r="A19" s="8"/>
      <c r="B19" s="9"/>
      <c r="C19" s="10"/>
      <c r="D19" s="5"/>
      <c r="E19" s="4"/>
      <c r="F19" s="4">
        <f>F18+F17</f>
        <v>465879.40100800002</v>
      </c>
    </row>
    <row r="20" spans="1:6" ht="30">
      <c r="A20" s="8"/>
      <c r="B20" s="9"/>
      <c r="C20" s="10"/>
      <c r="D20" s="5"/>
      <c r="E20" s="4" t="s">
        <v>46</v>
      </c>
      <c r="F20" s="4">
        <f>F19*1/100</f>
        <v>4658.7940100800006</v>
      </c>
    </row>
    <row r="21" spans="1:6">
      <c r="A21" s="8"/>
      <c r="B21" s="9"/>
      <c r="C21" s="10"/>
      <c r="D21" s="5"/>
      <c r="E21" s="4" t="s">
        <v>47</v>
      </c>
      <c r="F21" s="4">
        <f>F20+F19</f>
        <v>470538.19501808</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5"/>
  <sheetViews>
    <sheetView topLeftCell="A18" workbookViewId="0">
      <selection activeCell="F25" sqref="F25"/>
    </sheetView>
  </sheetViews>
  <sheetFormatPr defaultRowHeight="15"/>
  <cols>
    <col min="1" max="1" width="9.140625" style="12"/>
    <col min="2" max="2" width="45.28515625" style="13" customWidth="1"/>
    <col min="3" max="3" width="10.140625" style="1" customWidth="1"/>
    <col min="4" max="4" width="9.140625" style="14"/>
    <col min="5" max="5" width="9.7109375" style="1" bestFit="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64.5" customHeight="1">
      <c r="A3" s="34" t="s">
        <v>2</v>
      </c>
      <c r="B3" s="34"/>
      <c r="C3" s="34"/>
      <c r="D3" s="34"/>
      <c r="E3" s="34"/>
      <c r="F3" s="34"/>
    </row>
    <row r="4" spans="1:6">
      <c r="A4" s="2" t="s">
        <v>3</v>
      </c>
      <c r="B4" s="2" t="s">
        <v>4</v>
      </c>
      <c r="C4" s="2" t="s">
        <v>5</v>
      </c>
      <c r="D4" s="2" t="s">
        <v>6</v>
      </c>
      <c r="E4" s="2" t="s">
        <v>7</v>
      </c>
      <c r="F4" s="2" t="s">
        <v>8</v>
      </c>
    </row>
    <row r="5" spans="1:6" ht="120">
      <c r="A5" s="3" t="s">
        <v>9</v>
      </c>
      <c r="B5" s="4" t="s">
        <v>10</v>
      </c>
      <c r="C5" s="2">
        <v>53.8</v>
      </c>
      <c r="D5" s="5" t="s">
        <v>11</v>
      </c>
      <c r="E5" s="6">
        <v>153.84</v>
      </c>
      <c r="F5" s="7">
        <f>C5*E5</f>
        <v>8276.5920000000006</v>
      </c>
    </row>
    <row r="6" spans="1:6" ht="105">
      <c r="A6" s="3" t="s">
        <v>12</v>
      </c>
      <c r="B6" s="4" t="s">
        <v>13</v>
      </c>
      <c r="C6" s="2">
        <v>5.73</v>
      </c>
      <c r="D6" s="4" t="s">
        <v>11</v>
      </c>
      <c r="E6" s="4">
        <v>415.58</v>
      </c>
      <c r="F6" s="7">
        <f t="shared" ref="F6:F20" si="0">C6*E6</f>
        <v>2381.2734</v>
      </c>
    </row>
    <row r="7" spans="1:6" ht="90">
      <c r="A7" s="3" t="s">
        <v>14</v>
      </c>
      <c r="B7" s="4" t="s">
        <v>15</v>
      </c>
      <c r="C7" s="2">
        <v>9.6300000000000008</v>
      </c>
      <c r="D7" s="4" t="s">
        <v>11</v>
      </c>
      <c r="E7" s="4">
        <v>1438.96</v>
      </c>
      <c r="F7" s="7">
        <f t="shared" si="0"/>
        <v>13857.184800000001</v>
      </c>
    </row>
    <row r="8" spans="1:6" ht="90">
      <c r="A8" s="3" t="s">
        <v>16</v>
      </c>
      <c r="B8" s="4" t="s">
        <v>17</v>
      </c>
      <c r="C8" s="2">
        <v>11.47</v>
      </c>
      <c r="D8" s="5" t="s">
        <v>11</v>
      </c>
      <c r="E8" s="6">
        <v>6092.63</v>
      </c>
      <c r="F8" s="7">
        <f t="shared" si="0"/>
        <v>69882.466100000005</v>
      </c>
    </row>
    <row r="9" spans="1:6" ht="45">
      <c r="A9" s="4" t="s">
        <v>18</v>
      </c>
      <c r="B9" s="4" t="s">
        <v>19</v>
      </c>
      <c r="C9" s="2">
        <v>188.2</v>
      </c>
      <c r="D9" s="4" t="s">
        <v>20</v>
      </c>
      <c r="E9" s="4">
        <v>184.61</v>
      </c>
      <c r="F9" s="7">
        <f t="shared" si="0"/>
        <v>34743.601999999999</v>
      </c>
    </row>
    <row r="10" spans="1:6" ht="105">
      <c r="A10" s="4" t="s">
        <v>21</v>
      </c>
      <c r="B10" s="4" t="s">
        <v>22</v>
      </c>
      <c r="C10" s="2">
        <v>2.78</v>
      </c>
      <c r="D10" s="4" t="s">
        <v>23</v>
      </c>
      <c r="E10" s="4">
        <v>79086.94</v>
      </c>
      <c r="F10" s="7">
        <f t="shared" si="0"/>
        <v>219861.69319999998</v>
      </c>
    </row>
    <row r="11" spans="1:6" ht="120">
      <c r="A11" s="4" t="s">
        <v>24</v>
      </c>
      <c r="B11" s="4" t="s">
        <v>25</v>
      </c>
      <c r="C11" s="2">
        <v>1.1100000000000001</v>
      </c>
      <c r="D11" s="4" t="s">
        <v>23</v>
      </c>
      <c r="E11" s="4">
        <v>77259.94</v>
      </c>
      <c r="F11" s="7">
        <f t="shared" si="0"/>
        <v>85758.533400000015</v>
      </c>
    </row>
    <row r="12" spans="1:6" ht="30">
      <c r="A12" s="5">
        <v>8</v>
      </c>
      <c r="B12" s="4" t="s">
        <v>26</v>
      </c>
      <c r="C12" s="2">
        <v>25</v>
      </c>
      <c r="D12" s="4" t="s">
        <v>27</v>
      </c>
      <c r="E12" s="4">
        <v>330.4</v>
      </c>
      <c r="F12" s="7">
        <f t="shared" si="0"/>
        <v>8260</v>
      </c>
    </row>
    <row r="13" spans="1:6" ht="30">
      <c r="A13" s="4" t="s">
        <v>28</v>
      </c>
      <c r="B13" s="4" t="s">
        <v>29</v>
      </c>
      <c r="C13" s="4">
        <v>5.38</v>
      </c>
      <c r="D13" s="4" t="s">
        <v>30</v>
      </c>
      <c r="E13" s="4">
        <v>878.79</v>
      </c>
      <c r="F13" s="4">
        <f>ROUND(E13*C13,2)</f>
        <v>4727.8900000000003</v>
      </c>
    </row>
    <row r="14" spans="1:6" ht="60">
      <c r="A14" s="3" t="s">
        <v>31</v>
      </c>
      <c r="B14" s="4" t="s">
        <v>32</v>
      </c>
      <c r="C14" s="4">
        <v>28.67</v>
      </c>
      <c r="D14" s="4" t="s">
        <v>11</v>
      </c>
      <c r="E14" s="4">
        <v>5891.97</v>
      </c>
      <c r="F14" s="4">
        <f>ROUND(E14*C14,2)</f>
        <v>168922.78</v>
      </c>
    </row>
    <row r="15" spans="1:6">
      <c r="A15" s="8">
        <v>11</v>
      </c>
      <c r="B15" s="9" t="s">
        <v>33</v>
      </c>
      <c r="C15" s="2"/>
      <c r="D15" s="5"/>
      <c r="E15" s="10"/>
      <c r="F15" s="7"/>
    </row>
    <row r="16" spans="1:6">
      <c r="A16" s="4" t="s">
        <v>34</v>
      </c>
      <c r="B16" s="4" t="s">
        <v>35</v>
      </c>
      <c r="C16" s="2">
        <v>17.260000000000002</v>
      </c>
      <c r="D16" s="4" t="s">
        <v>11</v>
      </c>
      <c r="E16" s="4">
        <v>893.67</v>
      </c>
      <c r="F16" s="7">
        <f t="shared" si="0"/>
        <v>15424.744200000001</v>
      </c>
    </row>
    <row r="17" spans="1:6">
      <c r="A17" s="4" t="s">
        <v>36</v>
      </c>
      <c r="B17" s="4" t="s">
        <v>37</v>
      </c>
      <c r="C17" s="2">
        <v>5.73</v>
      </c>
      <c r="D17" s="4" t="s">
        <v>11</v>
      </c>
      <c r="E17" s="4">
        <v>363.98</v>
      </c>
      <c r="F17" s="7">
        <f t="shared" si="0"/>
        <v>2085.6054000000004</v>
      </c>
    </row>
    <row r="18" spans="1:6">
      <c r="A18" s="4" t="s">
        <v>38</v>
      </c>
      <c r="B18" s="4" t="s">
        <v>39</v>
      </c>
      <c r="C18" s="2">
        <v>34.520000000000003</v>
      </c>
      <c r="D18" s="4" t="s">
        <v>11</v>
      </c>
      <c r="E18" s="4">
        <v>496.4</v>
      </c>
      <c r="F18" s="7">
        <f t="shared" si="0"/>
        <v>17135.727999999999</v>
      </c>
    </row>
    <row r="19" spans="1:6">
      <c r="A19" s="4" t="s">
        <v>40</v>
      </c>
      <c r="B19" s="4" t="s">
        <v>41</v>
      </c>
      <c r="C19" s="2">
        <v>9.6300000000000008</v>
      </c>
      <c r="D19" s="4" t="s">
        <v>11</v>
      </c>
      <c r="E19" s="4">
        <v>819.59</v>
      </c>
      <c r="F19" s="7">
        <f t="shared" si="0"/>
        <v>7892.6517000000013</v>
      </c>
    </row>
    <row r="20" spans="1:6">
      <c r="A20" s="4" t="s">
        <v>42</v>
      </c>
      <c r="B20" s="4" t="s">
        <v>43</v>
      </c>
      <c r="C20" s="2">
        <v>53.8</v>
      </c>
      <c r="D20" s="4" t="s">
        <v>11</v>
      </c>
      <c r="E20" s="4">
        <v>177.1</v>
      </c>
      <c r="F20" s="7">
        <f t="shared" si="0"/>
        <v>9527.98</v>
      </c>
    </row>
    <row r="21" spans="1:6" ht="15.75">
      <c r="A21" s="8"/>
      <c r="B21" s="9"/>
      <c r="C21" s="10"/>
      <c r="D21" s="5"/>
      <c r="E21" s="10" t="s">
        <v>44</v>
      </c>
      <c r="F21" s="11">
        <f>SUM(F5:F20)</f>
        <v>668738.72419999994</v>
      </c>
    </row>
    <row r="22" spans="1:6" ht="30">
      <c r="A22" s="8"/>
      <c r="B22" s="9"/>
      <c r="C22" s="10"/>
      <c r="D22" s="5"/>
      <c r="E22" s="4" t="s">
        <v>45</v>
      </c>
      <c r="F22" s="4">
        <f>F21*12/100</f>
        <v>80248.646903999994</v>
      </c>
    </row>
    <row r="23" spans="1:6">
      <c r="A23" s="8"/>
      <c r="B23" s="9"/>
      <c r="C23" s="10"/>
      <c r="D23" s="5"/>
      <c r="E23" s="4"/>
      <c r="F23" s="4">
        <f>F22+F21</f>
        <v>748987.3711039999</v>
      </c>
    </row>
    <row r="24" spans="1:6" ht="30">
      <c r="A24" s="8"/>
      <c r="B24" s="9"/>
      <c r="C24" s="10"/>
      <c r="D24" s="5"/>
      <c r="E24" s="4" t="s">
        <v>46</v>
      </c>
      <c r="F24" s="4">
        <f>F23*1/100</f>
        <v>7489.8737110399989</v>
      </c>
    </row>
    <row r="25" spans="1:6">
      <c r="A25" s="8"/>
      <c r="B25" s="9"/>
      <c r="C25" s="10"/>
      <c r="D25" s="5"/>
      <c r="E25" s="4" t="s">
        <v>47</v>
      </c>
      <c r="F25" s="4">
        <f>F24+F23</f>
        <v>756477.24481503991</v>
      </c>
    </row>
  </sheetData>
  <mergeCells count="3">
    <mergeCell ref="A1:F1"/>
    <mergeCell ref="A2:F2"/>
    <mergeCell ref="A3:F3"/>
  </mergeCells>
  <pageMargins left="0.44"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dimension ref="A1:F21"/>
  <sheetViews>
    <sheetView topLeftCell="A13" workbookViewId="0">
      <selection activeCell="F21" sqref="F21"/>
    </sheetView>
  </sheetViews>
  <sheetFormatPr defaultRowHeight="15"/>
  <cols>
    <col min="1" max="1" width="9.140625" style="12"/>
    <col min="2" max="2" width="42.42578125" style="13" customWidth="1"/>
    <col min="3" max="3" width="9.140625" style="1"/>
    <col min="4" max="4" width="9.140625" style="14"/>
    <col min="5" max="5" width="11.28515625" style="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56.25" customHeight="1">
      <c r="A3" s="34" t="s">
        <v>61</v>
      </c>
      <c r="B3" s="34"/>
      <c r="C3" s="34"/>
      <c r="D3" s="34"/>
      <c r="E3" s="34"/>
      <c r="F3" s="34"/>
    </row>
    <row r="4" spans="1:6">
      <c r="A4" s="2" t="s">
        <v>3</v>
      </c>
      <c r="B4" s="2" t="s">
        <v>4</v>
      </c>
      <c r="C4" s="2" t="s">
        <v>5</v>
      </c>
      <c r="D4" s="2" t="s">
        <v>6</v>
      </c>
      <c r="E4" s="2" t="s">
        <v>7</v>
      </c>
      <c r="F4" s="2" t="s">
        <v>8</v>
      </c>
    </row>
    <row r="5" spans="1:6" s="13" customFormat="1" ht="30">
      <c r="A5" s="3">
        <v>1</v>
      </c>
      <c r="B5" s="4" t="s">
        <v>26</v>
      </c>
      <c r="C5" s="4">
        <v>25</v>
      </c>
      <c r="D5" s="5" t="s">
        <v>27</v>
      </c>
      <c r="E5" s="4">
        <v>330.4</v>
      </c>
      <c r="F5" s="4">
        <f>C5*E5</f>
        <v>8260</v>
      </c>
    </row>
    <row r="6" spans="1:6" ht="120">
      <c r="A6" s="3" t="s">
        <v>56</v>
      </c>
      <c r="B6" s="4" t="s">
        <v>10</v>
      </c>
      <c r="C6" s="4">
        <v>73.41</v>
      </c>
      <c r="D6" s="5" t="s">
        <v>11</v>
      </c>
      <c r="E6" s="6">
        <v>153.84</v>
      </c>
      <c r="F6" s="4">
        <f t="shared" ref="F6:F16" si="0">C6*E6</f>
        <v>11293.394399999999</v>
      </c>
    </row>
    <row r="7" spans="1:6" ht="105">
      <c r="A7" s="3" t="s">
        <v>57</v>
      </c>
      <c r="B7" s="4" t="s">
        <v>13</v>
      </c>
      <c r="C7" s="4">
        <v>15.29</v>
      </c>
      <c r="D7" s="5" t="s">
        <v>11</v>
      </c>
      <c r="E7" s="6">
        <v>415.58</v>
      </c>
      <c r="F7" s="4">
        <f t="shared" si="0"/>
        <v>6354.2181999999993</v>
      </c>
    </row>
    <row r="8" spans="1:6" ht="90">
      <c r="A8" s="3" t="s">
        <v>58</v>
      </c>
      <c r="B8" s="4" t="s">
        <v>15</v>
      </c>
      <c r="C8" s="4">
        <v>25.69</v>
      </c>
      <c r="D8" s="8" t="s">
        <v>11</v>
      </c>
      <c r="E8" s="6">
        <v>1438.96</v>
      </c>
      <c r="F8" s="4">
        <f t="shared" si="0"/>
        <v>36966.882400000002</v>
      </c>
    </row>
    <row r="9" spans="1:6" ht="150">
      <c r="A9" s="3" t="s">
        <v>59</v>
      </c>
      <c r="B9" s="4" t="s">
        <v>50</v>
      </c>
      <c r="C9" s="4">
        <v>114.52</v>
      </c>
      <c r="D9" s="8" t="s">
        <v>11</v>
      </c>
      <c r="E9" s="6">
        <v>4858.76</v>
      </c>
      <c r="F9" s="4">
        <f t="shared" si="0"/>
        <v>556425.19519999996</v>
      </c>
    </row>
    <row r="10" spans="1:6" ht="45">
      <c r="A10" s="3" t="s">
        <v>60</v>
      </c>
      <c r="B10" s="16" t="s">
        <v>19</v>
      </c>
      <c r="C10" s="4">
        <v>83.64</v>
      </c>
      <c r="D10" s="3" t="s">
        <v>20</v>
      </c>
      <c r="E10" s="6">
        <v>184.61</v>
      </c>
      <c r="F10" s="4">
        <f t="shared" si="0"/>
        <v>15440.780400000001</v>
      </c>
    </row>
    <row r="11" spans="1:6">
      <c r="A11" s="8">
        <v>7</v>
      </c>
      <c r="B11" s="9" t="s">
        <v>33</v>
      </c>
      <c r="C11" s="4"/>
      <c r="D11" s="5"/>
      <c r="E11" s="10"/>
      <c r="F11" s="4"/>
    </row>
    <row r="12" spans="1:6">
      <c r="A12" s="8" t="s">
        <v>34</v>
      </c>
      <c r="B12" s="4" t="s">
        <v>35</v>
      </c>
      <c r="C12" s="4">
        <v>49.24</v>
      </c>
      <c r="D12" s="4" t="s">
        <v>11</v>
      </c>
      <c r="E12" s="4">
        <v>893.67</v>
      </c>
      <c r="F12" s="4">
        <f t="shared" si="0"/>
        <v>44004.310799999999</v>
      </c>
    </row>
    <row r="13" spans="1:6">
      <c r="A13" s="8" t="s">
        <v>36</v>
      </c>
      <c r="B13" s="4" t="s">
        <v>37</v>
      </c>
      <c r="C13" s="4">
        <v>15.29</v>
      </c>
      <c r="D13" s="4" t="s">
        <v>11</v>
      </c>
      <c r="E13" s="4">
        <v>363.98</v>
      </c>
      <c r="F13" s="4">
        <f t="shared" si="0"/>
        <v>5565.2542000000003</v>
      </c>
    </row>
    <row r="14" spans="1:6">
      <c r="A14" s="8" t="s">
        <v>38</v>
      </c>
      <c r="B14" s="4" t="s">
        <v>39</v>
      </c>
      <c r="C14" s="4">
        <v>98.49</v>
      </c>
      <c r="D14" s="4" t="s">
        <v>11</v>
      </c>
      <c r="E14" s="4">
        <v>496.4</v>
      </c>
      <c r="F14" s="4">
        <f t="shared" si="0"/>
        <v>48890.435999999994</v>
      </c>
    </row>
    <row r="15" spans="1:6">
      <c r="A15" s="8" t="s">
        <v>40</v>
      </c>
      <c r="B15" s="4" t="s">
        <v>41</v>
      </c>
      <c r="C15" s="4">
        <v>25.69</v>
      </c>
      <c r="D15" s="4" t="s">
        <v>11</v>
      </c>
      <c r="E15" s="4">
        <v>819.59</v>
      </c>
      <c r="F15" s="4">
        <f t="shared" si="0"/>
        <v>21055.267100000001</v>
      </c>
    </row>
    <row r="16" spans="1:6">
      <c r="A16" s="8" t="s">
        <v>42</v>
      </c>
      <c r="B16" s="4" t="s">
        <v>43</v>
      </c>
      <c r="C16" s="4">
        <v>73.41</v>
      </c>
      <c r="D16" s="4" t="s">
        <v>11</v>
      </c>
      <c r="E16" s="4">
        <v>177.1</v>
      </c>
      <c r="F16" s="4">
        <f t="shared" si="0"/>
        <v>13000.910999999998</v>
      </c>
    </row>
    <row r="17" spans="1:6">
      <c r="A17" s="8"/>
      <c r="B17" s="9"/>
      <c r="C17" s="10"/>
      <c r="D17" s="5"/>
      <c r="E17" s="10" t="s">
        <v>44</v>
      </c>
      <c r="F17" s="6">
        <f>SUM(F5:F16)</f>
        <v>767256.64969999995</v>
      </c>
    </row>
    <row r="18" spans="1:6">
      <c r="A18" s="8"/>
      <c r="B18" s="9"/>
      <c r="C18" s="10"/>
      <c r="D18" s="5"/>
      <c r="E18" s="4" t="s">
        <v>45</v>
      </c>
      <c r="F18" s="4">
        <f>F17*12/100</f>
        <v>92070.797963999998</v>
      </c>
    </row>
    <row r="19" spans="1:6">
      <c r="A19" s="8"/>
      <c r="B19" s="9"/>
      <c r="C19" s="10"/>
      <c r="D19" s="5"/>
      <c r="E19" s="4"/>
      <c r="F19" s="4">
        <f>F18+F17</f>
        <v>859327.44766399998</v>
      </c>
    </row>
    <row r="20" spans="1:6" ht="30">
      <c r="A20" s="8"/>
      <c r="B20" s="9"/>
      <c r="C20" s="10"/>
      <c r="D20" s="5"/>
      <c r="E20" s="4" t="s">
        <v>46</v>
      </c>
      <c r="F20" s="4">
        <f>F19*1/100</f>
        <v>8593.2744766399992</v>
      </c>
    </row>
    <row r="21" spans="1:6">
      <c r="A21" s="8"/>
      <c r="B21" s="9"/>
      <c r="C21" s="10"/>
      <c r="D21" s="5"/>
      <c r="E21" s="4" t="s">
        <v>47</v>
      </c>
      <c r="F21" s="4">
        <f>F20+F19</f>
        <v>867920.72214064002</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4"/>
  <sheetViews>
    <sheetView topLeftCell="A10" workbookViewId="0">
      <selection activeCell="H14" sqref="H14"/>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7.7109375" customWidth="1"/>
  </cols>
  <sheetData>
    <row r="1" spans="1:9" ht="21">
      <c r="A1" s="35" t="s">
        <v>0</v>
      </c>
      <c r="B1" s="35"/>
      <c r="C1" s="35"/>
      <c r="D1" s="35"/>
      <c r="E1" s="35"/>
      <c r="F1" s="35"/>
      <c r="G1" s="35"/>
      <c r="H1" s="35"/>
      <c r="I1" s="20"/>
    </row>
    <row r="2" spans="1:9" ht="32.25" customHeight="1">
      <c r="A2" s="36" t="s">
        <v>140</v>
      </c>
      <c r="B2" s="37"/>
      <c r="C2" s="37"/>
      <c r="D2" s="37"/>
      <c r="E2" s="37"/>
      <c r="F2" s="37"/>
      <c r="G2" s="37"/>
      <c r="H2" s="37"/>
      <c r="I2" s="21"/>
    </row>
    <row r="3" spans="1:9">
      <c r="A3" s="22" t="s">
        <v>114</v>
      </c>
      <c r="B3" s="22" t="s">
        <v>115</v>
      </c>
      <c r="C3" s="23">
        <v>1</v>
      </c>
      <c r="D3" s="23" t="s">
        <v>116</v>
      </c>
      <c r="E3" s="23" t="s">
        <v>117</v>
      </c>
      <c r="F3" s="23" t="s">
        <v>118</v>
      </c>
      <c r="G3" s="23" t="s">
        <v>119</v>
      </c>
      <c r="H3" s="23" t="s">
        <v>116</v>
      </c>
    </row>
    <row r="4" spans="1:9" s="13" customFormat="1" ht="30">
      <c r="A4" s="3">
        <v>1</v>
      </c>
      <c r="B4" s="4" t="s">
        <v>26</v>
      </c>
      <c r="C4" s="4">
        <v>3</v>
      </c>
      <c r="D4" s="5" t="s">
        <v>27</v>
      </c>
      <c r="E4" s="4">
        <v>4</v>
      </c>
      <c r="F4" s="4" t="s">
        <v>130</v>
      </c>
      <c r="G4" s="4">
        <v>330.4</v>
      </c>
      <c r="H4" s="4">
        <f>E4*G4</f>
        <v>1321.6</v>
      </c>
    </row>
    <row r="5" spans="1:9" ht="89.25">
      <c r="A5" s="24" t="s">
        <v>12</v>
      </c>
      <c r="B5" s="28" t="s">
        <v>123</v>
      </c>
      <c r="C5" s="26"/>
      <c r="D5" s="26"/>
      <c r="E5" s="27">
        <v>14.16</v>
      </c>
      <c r="F5" s="26" t="s">
        <v>122</v>
      </c>
      <c r="G5" s="26">
        <v>415.58</v>
      </c>
      <c r="H5" s="4">
        <f t="shared" ref="H5:H13" si="0">E5*G5</f>
        <v>5884.6127999999999</v>
      </c>
    </row>
    <row r="6" spans="1:9" ht="83.25" customHeight="1">
      <c r="A6" s="24" t="s">
        <v>124</v>
      </c>
      <c r="B6" s="29" t="s">
        <v>125</v>
      </c>
      <c r="C6" s="26"/>
      <c r="D6" s="26"/>
      <c r="E6" s="27">
        <v>23.22</v>
      </c>
      <c r="F6" s="26" t="s">
        <v>122</v>
      </c>
      <c r="G6" s="26">
        <v>1438.96</v>
      </c>
      <c r="H6" s="4">
        <f t="shared" si="0"/>
        <v>33412.6512</v>
      </c>
    </row>
    <row r="7" spans="1:9" s="1" customFormat="1" ht="135">
      <c r="A7" s="3" t="s">
        <v>143</v>
      </c>
      <c r="B7" s="4" t="s">
        <v>50</v>
      </c>
      <c r="C7" s="4">
        <v>27.19</v>
      </c>
      <c r="D7" s="8" t="s">
        <v>11</v>
      </c>
      <c r="E7" s="27">
        <v>28.32</v>
      </c>
      <c r="F7" s="26" t="s">
        <v>122</v>
      </c>
      <c r="G7" s="26">
        <v>4858.76</v>
      </c>
      <c r="H7" s="4">
        <f t="shared" si="0"/>
        <v>137600.08319999999</v>
      </c>
    </row>
    <row r="8" spans="1:9" s="1" customFormat="1" ht="45">
      <c r="A8" s="5" t="s">
        <v>18</v>
      </c>
      <c r="B8" s="4" t="s">
        <v>19</v>
      </c>
      <c r="C8" s="4">
        <v>14.87</v>
      </c>
      <c r="D8" s="5" t="s">
        <v>20</v>
      </c>
      <c r="E8" s="6">
        <v>18.59</v>
      </c>
      <c r="F8" s="4" t="s">
        <v>20</v>
      </c>
      <c r="G8" s="6">
        <v>184.61</v>
      </c>
      <c r="H8" s="4">
        <f>E8*G8</f>
        <v>3431.8999000000003</v>
      </c>
    </row>
    <row r="9" spans="1:9">
      <c r="A9" s="8">
        <v>6</v>
      </c>
      <c r="B9" s="9" t="s">
        <v>33</v>
      </c>
      <c r="C9" s="4"/>
      <c r="D9" s="5"/>
      <c r="E9" s="10"/>
      <c r="F9" s="4"/>
      <c r="G9" s="4"/>
      <c r="H9" s="4">
        <f t="shared" si="0"/>
        <v>0</v>
      </c>
    </row>
    <row r="10" spans="1:9">
      <c r="A10" s="8" t="s">
        <v>34</v>
      </c>
      <c r="B10" s="4" t="s">
        <v>141</v>
      </c>
      <c r="C10" s="4">
        <v>29.14</v>
      </c>
      <c r="D10" s="4" t="s">
        <v>11</v>
      </c>
      <c r="E10" s="4">
        <v>14.16</v>
      </c>
      <c r="F10" s="4" t="s">
        <v>11</v>
      </c>
      <c r="G10" s="4">
        <v>378.69</v>
      </c>
      <c r="H10" s="4">
        <f t="shared" si="0"/>
        <v>5362.2503999999999</v>
      </c>
    </row>
    <row r="11" spans="1:9">
      <c r="A11" s="8" t="s">
        <v>36</v>
      </c>
      <c r="B11" s="4" t="s">
        <v>142</v>
      </c>
      <c r="C11" s="4">
        <v>4.1399999999999997</v>
      </c>
      <c r="D11" s="4" t="s">
        <v>11</v>
      </c>
      <c r="E11" s="4">
        <v>12.18</v>
      </c>
      <c r="F11" s="4" t="s">
        <v>11</v>
      </c>
      <c r="G11" s="4">
        <v>893.67</v>
      </c>
      <c r="H11" s="4">
        <f t="shared" si="0"/>
        <v>10884.900599999999</v>
      </c>
    </row>
    <row r="12" spans="1:9">
      <c r="A12" s="8" t="s">
        <v>38</v>
      </c>
      <c r="B12" s="4" t="s">
        <v>39</v>
      </c>
      <c r="C12" s="4">
        <v>58.27</v>
      </c>
      <c r="D12" s="4" t="s">
        <v>11</v>
      </c>
      <c r="E12" s="4">
        <v>24.36</v>
      </c>
      <c r="F12" s="4" t="s">
        <v>11</v>
      </c>
      <c r="G12" s="4">
        <v>496.4</v>
      </c>
      <c r="H12" s="4">
        <f t="shared" si="0"/>
        <v>12092.303999999998</v>
      </c>
    </row>
    <row r="13" spans="1:9">
      <c r="A13" s="8" t="s">
        <v>42</v>
      </c>
      <c r="B13" s="4" t="s">
        <v>43</v>
      </c>
      <c r="C13" s="4">
        <v>11</v>
      </c>
      <c r="D13" s="4" t="s">
        <v>11</v>
      </c>
      <c r="E13" s="4">
        <v>23.22</v>
      </c>
      <c r="F13" s="4" t="s">
        <v>11</v>
      </c>
      <c r="G13" s="4">
        <v>819.59</v>
      </c>
      <c r="H13" s="4">
        <f t="shared" si="0"/>
        <v>19030.879799999999</v>
      </c>
    </row>
    <row r="14" spans="1:9">
      <c r="A14" s="31"/>
      <c r="B14" s="31"/>
      <c r="C14" s="31"/>
      <c r="D14" s="32"/>
      <c r="E14" s="31"/>
      <c r="F14" s="31"/>
      <c r="G14" s="10" t="s">
        <v>44</v>
      </c>
      <c r="H14" s="4">
        <f>SUM(H4:H13)</f>
        <v>229021.18189999997</v>
      </c>
    </row>
  </sheetData>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1"/>
  <sheetViews>
    <sheetView topLeftCell="A14" workbookViewId="0">
      <selection activeCell="F21" sqref="F21"/>
    </sheetView>
  </sheetViews>
  <sheetFormatPr defaultRowHeight="15"/>
  <cols>
    <col min="1" max="1" width="9.140625" style="12"/>
    <col min="2" max="2" width="42.85546875" style="13" customWidth="1"/>
    <col min="3" max="3" width="9.140625" style="1"/>
    <col min="4" max="4" width="9.140625" style="14"/>
    <col min="5" max="5" width="11.28515625" style="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56.25" customHeight="1">
      <c r="A3" s="34" t="s">
        <v>62</v>
      </c>
      <c r="B3" s="34"/>
      <c r="C3" s="34"/>
      <c r="D3" s="34"/>
      <c r="E3" s="34"/>
      <c r="F3" s="34"/>
    </row>
    <row r="4" spans="1:6">
      <c r="A4" s="2" t="s">
        <v>3</v>
      </c>
      <c r="B4" s="2" t="s">
        <v>4</v>
      </c>
      <c r="C4" s="2" t="s">
        <v>5</v>
      </c>
      <c r="D4" s="2" t="s">
        <v>6</v>
      </c>
      <c r="E4" s="2" t="s">
        <v>7</v>
      </c>
      <c r="F4" s="2" t="s">
        <v>8</v>
      </c>
    </row>
    <row r="5" spans="1:6" s="13" customFormat="1" ht="30">
      <c r="A5" s="3">
        <v>1</v>
      </c>
      <c r="B5" s="4" t="s">
        <v>26</v>
      </c>
      <c r="C5" s="4">
        <v>3</v>
      </c>
      <c r="D5" s="5" t="s">
        <v>27</v>
      </c>
      <c r="E5" s="4">
        <v>330.4</v>
      </c>
      <c r="F5" s="4">
        <f>C5*E5</f>
        <v>991.19999999999993</v>
      </c>
    </row>
    <row r="6" spans="1:6" ht="120">
      <c r="A6" s="3" t="s">
        <v>56</v>
      </c>
      <c r="B6" s="4" t="s">
        <v>10</v>
      </c>
      <c r="C6" s="4">
        <v>6.07</v>
      </c>
      <c r="D6" s="5" t="s">
        <v>11</v>
      </c>
      <c r="E6" s="6">
        <v>153.84</v>
      </c>
      <c r="F6" s="4">
        <f t="shared" ref="F6:F16" si="0">C6*E6</f>
        <v>933.80880000000002</v>
      </c>
    </row>
    <row r="7" spans="1:6" ht="105">
      <c r="A7" s="3" t="s">
        <v>57</v>
      </c>
      <c r="B7" s="4" t="s">
        <v>13</v>
      </c>
      <c r="C7" s="4">
        <v>2.27</v>
      </c>
      <c r="D7" s="5" t="s">
        <v>11</v>
      </c>
      <c r="E7" s="6">
        <v>415.58</v>
      </c>
      <c r="F7" s="4">
        <f t="shared" si="0"/>
        <v>943.36659999999995</v>
      </c>
    </row>
    <row r="8" spans="1:6" ht="90">
      <c r="A8" s="3" t="s">
        <v>58</v>
      </c>
      <c r="B8" s="4" t="s">
        <v>15</v>
      </c>
      <c r="C8" s="4">
        <v>3.81</v>
      </c>
      <c r="D8" s="8" t="s">
        <v>11</v>
      </c>
      <c r="E8" s="6">
        <v>1336.28</v>
      </c>
      <c r="F8" s="4">
        <f t="shared" si="0"/>
        <v>5091.2268000000004</v>
      </c>
    </row>
    <row r="9" spans="1:6" ht="150">
      <c r="A9" s="3" t="s">
        <v>59</v>
      </c>
      <c r="B9" s="4" t="s">
        <v>50</v>
      </c>
      <c r="C9" s="4">
        <v>27.19</v>
      </c>
      <c r="D9" s="8" t="s">
        <v>11</v>
      </c>
      <c r="E9" s="6">
        <v>4858.76</v>
      </c>
      <c r="F9" s="4">
        <f t="shared" si="0"/>
        <v>132109.6844</v>
      </c>
    </row>
    <row r="10" spans="1:6" ht="45">
      <c r="A10" s="3" t="s">
        <v>60</v>
      </c>
      <c r="B10" s="16" t="s">
        <v>19</v>
      </c>
      <c r="C10" s="4">
        <v>14.87</v>
      </c>
      <c r="D10" s="3" t="s">
        <v>20</v>
      </c>
      <c r="E10" s="6">
        <v>184.61</v>
      </c>
      <c r="F10" s="4">
        <f t="shared" si="0"/>
        <v>2745.1507000000001</v>
      </c>
    </row>
    <row r="11" spans="1:6">
      <c r="A11" s="8">
        <v>7</v>
      </c>
      <c r="B11" s="9" t="s">
        <v>33</v>
      </c>
      <c r="C11" s="4"/>
      <c r="D11" s="5"/>
      <c r="E11" s="10"/>
      <c r="F11" s="4"/>
    </row>
    <row r="12" spans="1:6">
      <c r="A12" s="8" t="s">
        <v>34</v>
      </c>
      <c r="B12" s="4" t="s">
        <v>63</v>
      </c>
      <c r="C12" s="4">
        <v>11.69</v>
      </c>
      <c r="D12" s="4" t="s">
        <v>11</v>
      </c>
      <c r="E12" s="4">
        <v>790.67</v>
      </c>
      <c r="F12" s="4">
        <f t="shared" si="0"/>
        <v>9242.9322999999986</v>
      </c>
    </row>
    <row r="13" spans="1:6">
      <c r="A13" s="8" t="s">
        <v>36</v>
      </c>
      <c r="B13" s="4" t="s">
        <v>64</v>
      </c>
      <c r="C13" s="4">
        <v>2.27</v>
      </c>
      <c r="D13" s="4" t="s">
        <v>11</v>
      </c>
      <c r="E13" s="4">
        <v>437.55</v>
      </c>
      <c r="F13" s="4">
        <f t="shared" si="0"/>
        <v>993.23850000000004</v>
      </c>
    </row>
    <row r="14" spans="1:6">
      <c r="A14" s="8" t="s">
        <v>38</v>
      </c>
      <c r="B14" s="4" t="s">
        <v>65</v>
      </c>
      <c r="C14" s="4">
        <v>3.81</v>
      </c>
      <c r="D14" s="4" t="s">
        <v>11</v>
      </c>
      <c r="E14" s="4">
        <v>712.09</v>
      </c>
      <c r="F14" s="4">
        <f t="shared" si="0"/>
        <v>2713.0629000000004</v>
      </c>
    </row>
    <row r="15" spans="1:6">
      <c r="A15" s="8" t="s">
        <v>40</v>
      </c>
      <c r="B15" s="4" t="s">
        <v>66</v>
      </c>
      <c r="C15" s="4">
        <v>23.38</v>
      </c>
      <c r="D15" s="4" t="s">
        <v>11</v>
      </c>
      <c r="E15" s="4">
        <v>393.4</v>
      </c>
      <c r="F15" s="4">
        <f t="shared" si="0"/>
        <v>9197.6919999999991</v>
      </c>
    </row>
    <row r="16" spans="1:6">
      <c r="A16" s="8" t="s">
        <v>42</v>
      </c>
      <c r="B16" s="4" t="s">
        <v>43</v>
      </c>
      <c r="C16" s="4">
        <v>6.07</v>
      </c>
      <c r="D16" s="4" t="s">
        <v>11</v>
      </c>
      <c r="E16" s="4">
        <v>177.1</v>
      </c>
      <c r="F16" s="4">
        <f t="shared" si="0"/>
        <v>1074.9970000000001</v>
      </c>
    </row>
    <row r="17" spans="1:6">
      <c r="A17" s="8"/>
      <c r="B17" s="9"/>
      <c r="C17" s="10"/>
      <c r="D17" s="5"/>
      <c r="E17" s="10" t="s">
        <v>44</v>
      </c>
      <c r="F17" s="6">
        <f>SUM(F5:F16)</f>
        <v>166036.35999999999</v>
      </c>
    </row>
    <row r="18" spans="1:6">
      <c r="A18" s="8"/>
      <c r="B18" s="9"/>
      <c r="C18" s="10"/>
      <c r="D18" s="5"/>
      <c r="E18" s="4" t="s">
        <v>45</v>
      </c>
      <c r="F18" s="4">
        <f>F17*12/100</f>
        <v>19924.3632</v>
      </c>
    </row>
    <row r="19" spans="1:6">
      <c r="A19" s="8"/>
      <c r="B19" s="9"/>
      <c r="C19" s="10"/>
      <c r="D19" s="5"/>
      <c r="E19" s="4"/>
      <c r="F19" s="4">
        <f>F18+F17</f>
        <v>185960.72319999998</v>
      </c>
    </row>
    <row r="20" spans="1:6" ht="30">
      <c r="A20" s="8"/>
      <c r="B20" s="9"/>
      <c r="C20" s="10"/>
      <c r="D20" s="5"/>
      <c r="E20" s="4" t="s">
        <v>46</v>
      </c>
      <c r="F20" s="4">
        <f>F19*1/100</f>
        <v>1859.6072319999998</v>
      </c>
    </row>
    <row r="21" spans="1:6">
      <c r="A21" s="8"/>
      <c r="B21" s="9"/>
      <c r="C21" s="10"/>
      <c r="D21" s="5"/>
      <c r="E21" s="4" t="s">
        <v>47</v>
      </c>
      <c r="F21" s="4">
        <f>F20+F19</f>
        <v>187820.33043199999</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2"/>
  <sheetViews>
    <sheetView topLeftCell="A10" workbookViewId="0">
      <selection activeCell="E19" sqref="E19:F22"/>
    </sheetView>
  </sheetViews>
  <sheetFormatPr defaultRowHeight="15"/>
  <cols>
    <col min="1" max="1" width="9.140625" style="12"/>
    <col min="2" max="2" width="42.85546875" style="13" customWidth="1"/>
    <col min="3" max="3" width="9.140625" style="1"/>
    <col min="4" max="4" width="9.140625" style="14"/>
    <col min="5" max="5" width="11.28515625" style="1" customWidth="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56.25" customHeight="1">
      <c r="A3" s="34" t="s">
        <v>67</v>
      </c>
      <c r="B3" s="34"/>
      <c r="C3" s="34"/>
      <c r="D3" s="34"/>
      <c r="E3" s="34"/>
      <c r="F3" s="34"/>
    </row>
    <row r="4" spans="1:6">
      <c r="A4" s="2" t="s">
        <v>3</v>
      </c>
      <c r="B4" s="2" t="s">
        <v>4</v>
      </c>
      <c r="C4" s="2" t="s">
        <v>5</v>
      </c>
      <c r="D4" s="2" t="s">
        <v>6</v>
      </c>
      <c r="E4" s="2" t="s">
        <v>7</v>
      </c>
      <c r="F4" s="2" t="s">
        <v>8</v>
      </c>
    </row>
    <row r="5" spans="1:6" s="13" customFormat="1" ht="30">
      <c r="A5" s="3">
        <v>1</v>
      </c>
      <c r="B5" s="4" t="s">
        <v>26</v>
      </c>
      <c r="C5" s="4">
        <v>3</v>
      </c>
      <c r="D5" s="5" t="s">
        <v>27</v>
      </c>
      <c r="E5" s="4">
        <v>330.4</v>
      </c>
      <c r="F5" s="4">
        <f>C5*E5</f>
        <v>991.19999999999993</v>
      </c>
    </row>
    <row r="6" spans="1:6" ht="120">
      <c r="A6" s="3" t="s">
        <v>56</v>
      </c>
      <c r="B6" s="4" t="s">
        <v>10</v>
      </c>
      <c r="C6" s="4">
        <v>79.69</v>
      </c>
      <c r="D6" s="5" t="s">
        <v>11</v>
      </c>
      <c r="E6" s="6">
        <v>153.84</v>
      </c>
      <c r="F6" s="4">
        <f t="shared" ref="F6:F17" si="0">C6*E6</f>
        <v>12259.509599999999</v>
      </c>
    </row>
    <row r="7" spans="1:6" ht="105">
      <c r="A7" s="3" t="s">
        <v>57</v>
      </c>
      <c r="B7" s="4" t="s">
        <v>13</v>
      </c>
      <c r="C7" s="4">
        <v>29.74</v>
      </c>
      <c r="D7" s="5" t="s">
        <v>11</v>
      </c>
      <c r="E7" s="6">
        <v>415.58</v>
      </c>
      <c r="F7" s="4">
        <f t="shared" si="0"/>
        <v>12359.349199999999</v>
      </c>
    </row>
    <row r="8" spans="1:6" ht="90">
      <c r="A8" s="3" t="s">
        <v>58</v>
      </c>
      <c r="B8" s="4" t="s">
        <v>15</v>
      </c>
      <c r="C8" s="4">
        <v>49.96</v>
      </c>
      <c r="D8" s="8" t="s">
        <v>11</v>
      </c>
      <c r="E8" s="6">
        <v>1336.28</v>
      </c>
      <c r="F8" s="4">
        <f t="shared" si="0"/>
        <v>66760.548800000004</v>
      </c>
    </row>
    <row r="9" spans="1:6" ht="150">
      <c r="A9" s="3" t="s">
        <v>59</v>
      </c>
      <c r="B9" s="4" t="s">
        <v>50</v>
      </c>
      <c r="C9" s="4">
        <v>92.75</v>
      </c>
      <c r="D9" s="8" t="s">
        <v>11</v>
      </c>
      <c r="E9" s="6">
        <v>4858.76</v>
      </c>
      <c r="F9" s="4">
        <f t="shared" si="0"/>
        <v>450649.99000000005</v>
      </c>
    </row>
    <row r="10" spans="1:6" ht="45">
      <c r="A10" s="3" t="s">
        <v>60</v>
      </c>
      <c r="B10" s="16" t="s">
        <v>19</v>
      </c>
      <c r="C10" s="4">
        <v>60.87</v>
      </c>
      <c r="D10" s="3" t="s">
        <v>20</v>
      </c>
      <c r="E10" s="6">
        <v>184.61</v>
      </c>
      <c r="F10" s="4">
        <f t="shared" si="0"/>
        <v>11237.2107</v>
      </c>
    </row>
    <row r="11" spans="1:6" ht="30">
      <c r="A11" s="4" t="s">
        <v>68</v>
      </c>
      <c r="B11" s="4" t="s">
        <v>29</v>
      </c>
      <c r="C11" s="4">
        <v>28.04</v>
      </c>
      <c r="D11" s="4" t="s">
        <v>30</v>
      </c>
      <c r="E11" s="4">
        <v>878.79</v>
      </c>
      <c r="F11" s="4">
        <f>ROUND(E11*C11,2)</f>
        <v>24641.27</v>
      </c>
    </row>
    <row r="12" spans="1:6">
      <c r="A12" s="8">
        <v>8</v>
      </c>
      <c r="B12" s="9" t="s">
        <v>33</v>
      </c>
      <c r="C12" s="4"/>
      <c r="D12" s="5"/>
      <c r="E12" s="10"/>
      <c r="F12" s="4"/>
    </row>
    <row r="13" spans="1:6">
      <c r="A13" s="8" t="s">
        <v>34</v>
      </c>
      <c r="B13" s="4" t="s">
        <v>63</v>
      </c>
      <c r="C13" s="4">
        <v>39.880000000000003</v>
      </c>
      <c r="D13" s="4" t="s">
        <v>11</v>
      </c>
      <c r="E13" s="4">
        <v>790.67</v>
      </c>
      <c r="F13" s="4">
        <f t="shared" si="0"/>
        <v>31531.919600000001</v>
      </c>
    </row>
    <row r="14" spans="1:6">
      <c r="A14" s="8" t="s">
        <v>36</v>
      </c>
      <c r="B14" s="4" t="s">
        <v>64</v>
      </c>
      <c r="C14" s="4">
        <v>29.74</v>
      </c>
      <c r="D14" s="4" t="s">
        <v>11</v>
      </c>
      <c r="E14" s="4">
        <v>437.55</v>
      </c>
      <c r="F14" s="4">
        <f t="shared" si="0"/>
        <v>13012.736999999999</v>
      </c>
    </row>
    <row r="15" spans="1:6">
      <c r="A15" s="8" t="s">
        <v>38</v>
      </c>
      <c r="B15" s="4" t="s">
        <v>65</v>
      </c>
      <c r="C15" s="4">
        <v>49.96</v>
      </c>
      <c r="D15" s="4" t="s">
        <v>11</v>
      </c>
      <c r="E15" s="4">
        <v>712.09</v>
      </c>
      <c r="F15" s="4">
        <f t="shared" si="0"/>
        <v>35576.0164</v>
      </c>
    </row>
    <row r="16" spans="1:6">
      <c r="A16" s="8" t="s">
        <v>40</v>
      </c>
      <c r="B16" s="4" t="s">
        <v>66</v>
      </c>
      <c r="C16" s="4">
        <v>79.77</v>
      </c>
      <c r="D16" s="4" t="s">
        <v>11</v>
      </c>
      <c r="E16" s="4">
        <v>393.4</v>
      </c>
      <c r="F16" s="4">
        <f t="shared" si="0"/>
        <v>31381.517999999996</v>
      </c>
    </row>
    <row r="17" spans="1:6">
      <c r="A17" s="8" t="s">
        <v>42</v>
      </c>
      <c r="B17" s="4" t="s">
        <v>43</v>
      </c>
      <c r="C17" s="4">
        <v>79.69</v>
      </c>
      <c r="D17" s="4" t="s">
        <v>11</v>
      </c>
      <c r="E17" s="4">
        <v>177.1</v>
      </c>
      <c r="F17" s="4">
        <f t="shared" si="0"/>
        <v>14113.098999999998</v>
      </c>
    </row>
    <row r="18" spans="1:6">
      <c r="A18" s="8"/>
      <c r="B18" s="9"/>
      <c r="C18" s="10"/>
      <c r="D18" s="5"/>
      <c r="E18" s="10" t="s">
        <v>44</v>
      </c>
      <c r="F18" s="6">
        <f>SUM(F5:F17)</f>
        <v>704514.36830000021</v>
      </c>
    </row>
    <row r="19" spans="1:6">
      <c r="A19" s="8"/>
      <c r="B19" s="9"/>
      <c r="C19" s="10"/>
      <c r="D19" s="5"/>
      <c r="E19" s="4" t="s">
        <v>45</v>
      </c>
      <c r="F19" s="4">
        <f>F18*12/100</f>
        <v>84541.724196000025</v>
      </c>
    </row>
    <row r="20" spans="1:6">
      <c r="A20" s="8"/>
      <c r="B20" s="9"/>
      <c r="C20" s="10"/>
      <c r="D20" s="5"/>
      <c r="E20" s="4"/>
      <c r="F20" s="4">
        <f>F19+F18</f>
        <v>789056.09249600023</v>
      </c>
    </row>
    <row r="21" spans="1:6" ht="30">
      <c r="A21" s="8"/>
      <c r="B21" s="9"/>
      <c r="C21" s="10"/>
      <c r="D21" s="5"/>
      <c r="E21" s="4" t="s">
        <v>46</v>
      </c>
      <c r="F21" s="4">
        <f>F20*1/100</f>
        <v>7890.560924960002</v>
      </c>
    </row>
    <row r="22" spans="1:6">
      <c r="A22" s="8"/>
      <c r="B22" s="9"/>
      <c r="C22" s="10"/>
      <c r="D22" s="5"/>
      <c r="E22" s="4" t="s">
        <v>47</v>
      </c>
      <c r="F22" s="4">
        <f>F21+F20</f>
        <v>796946.65342096018</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5"/>
  <sheetViews>
    <sheetView topLeftCell="A10" workbookViewId="0">
      <selection activeCell="F15" sqref="F15"/>
    </sheetView>
  </sheetViews>
  <sheetFormatPr defaultRowHeight="15"/>
  <cols>
    <col min="1" max="1" width="9.140625" style="12"/>
    <col min="2" max="2" width="42.85546875" style="13" customWidth="1"/>
    <col min="3" max="3" width="9.140625" style="1"/>
    <col min="4" max="4" width="9.140625" style="14"/>
    <col min="5" max="5" width="9.140625" style="1"/>
    <col min="6" max="6" width="16.42578125" style="15" customWidth="1"/>
    <col min="7" max="7" width="0" style="1" hidden="1" customWidth="1"/>
    <col min="8" max="16384" width="9.140625" style="1"/>
  </cols>
  <sheetData>
    <row r="1" spans="1:7" ht="18.75">
      <c r="A1" s="33" t="s">
        <v>0</v>
      </c>
      <c r="B1" s="33"/>
      <c r="C1" s="33"/>
      <c r="D1" s="33"/>
      <c r="E1" s="33"/>
      <c r="F1" s="33"/>
    </row>
    <row r="2" spans="1:7" ht="18.75">
      <c r="A2" s="33" t="s">
        <v>1</v>
      </c>
      <c r="B2" s="33"/>
      <c r="C2" s="33"/>
      <c r="D2" s="33"/>
      <c r="E2" s="33"/>
      <c r="F2" s="33"/>
    </row>
    <row r="3" spans="1:7" ht="62.25" customHeight="1">
      <c r="A3" s="34" t="s">
        <v>69</v>
      </c>
      <c r="B3" s="34"/>
      <c r="C3" s="34"/>
      <c r="D3" s="34"/>
      <c r="E3" s="34"/>
      <c r="F3" s="34"/>
    </row>
    <row r="4" spans="1:7">
      <c r="A4" s="2" t="s">
        <v>3</v>
      </c>
      <c r="B4" s="2" t="s">
        <v>4</v>
      </c>
      <c r="C4" s="2" t="s">
        <v>5</v>
      </c>
      <c r="D4" s="2" t="s">
        <v>6</v>
      </c>
      <c r="E4" s="2" t="s">
        <v>7</v>
      </c>
      <c r="F4" s="2" t="s">
        <v>8</v>
      </c>
    </row>
    <row r="5" spans="1:7" ht="30">
      <c r="A5" s="3">
        <v>1</v>
      </c>
      <c r="B5" s="4" t="s">
        <v>26</v>
      </c>
      <c r="C5" s="5">
        <f>G5/E5</f>
        <v>3.0000000000000004</v>
      </c>
      <c r="D5" s="4" t="s">
        <v>27</v>
      </c>
      <c r="E5" s="4">
        <v>330.4</v>
      </c>
      <c r="F5" s="4">
        <f>C5*E5</f>
        <v>991.2</v>
      </c>
      <c r="G5" s="1">
        <v>991.2</v>
      </c>
    </row>
    <row r="6" spans="1:7" ht="150">
      <c r="A6" s="3" t="s">
        <v>70</v>
      </c>
      <c r="B6" s="4" t="s">
        <v>50</v>
      </c>
      <c r="C6" s="4">
        <v>29.88</v>
      </c>
      <c r="D6" s="8" t="s">
        <v>11</v>
      </c>
      <c r="E6" s="6">
        <v>4858.76</v>
      </c>
      <c r="F6" s="4">
        <f t="shared" ref="F6:F10" si="0">C6*E6</f>
        <v>145179.7488</v>
      </c>
      <c r="G6" s="1">
        <v>145171.10999999999</v>
      </c>
    </row>
    <row r="7" spans="1:7" ht="45">
      <c r="A7" s="3" t="s">
        <v>71</v>
      </c>
      <c r="B7" s="16" t="s">
        <v>19</v>
      </c>
      <c r="C7" s="4">
        <v>25.56</v>
      </c>
      <c r="D7" s="3" t="s">
        <v>20</v>
      </c>
      <c r="E7" s="6">
        <v>184.61</v>
      </c>
      <c r="F7" s="4">
        <f t="shared" si="0"/>
        <v>4718.6315999999997</v>
      </c>
      <c r="G7" s="1">
        <v>4718.1899999999996</v>
      </c>
    </row>
    <row r="8" spans="1:7">
      <c r="A8" s="8">
        <v>4</v>
      </c>
      <c r="B8" s="9" t="s">
        <v>33</v>
      </c>
      <c r="C8" s="4"/>
      <c r="D8" s="5"/>
      <c r="E8" s="10"/>
      <c r="F8" s="4"/>
    </row>
    <row r="9" spans="1:7">
      <c r="A9" s="8" t="s">
        <v>34</v>
      </c>
      <c r="B9" s="4" t="s">
        <v>72</v>
      </c>
      <c r="C9" s="9">
        <v>12.85</v>
      </c>
      <c r="D9" s="4" t="s">
        <v>11</v>
      </c>
      <c r="E9" s="4">
        <v>790.67</v>
      </c>
      <c r="F9" s="4">
        <f t="shared" si="0"/>
        <v>10160.109499999999</v>
      </c>
      <c r="G9" s="1">
        <v>10160</v>
      </c>
    </row>
    <row r="10" spans="1:7">
      <c r="A10" s="8" t="s">
        <v>36</v>
      </c>
      <c r="B10" s="4" t="s">
        <v>73</v>
      </c>
      <c r="C10" s="4">
        <v>25.7</v>
      </c>
      <c r="D10" s="4" t="s">
        <v>11</v>
      </c>
      <c r="E10" s="4">
        <v>393.4</v>
      </c>
      <c r="F10" s="4">
        <f t="shared" si="0"/>
        <v>10110.379999999999</v>
      </c>
      <c r="G10" s="1">
        <v>10109</v>
      </c>
    </row>
    <row r="11" spans="1:7">
      <c r="A11" s="8"/>
      <c r="B11" s="9"/>
      <c r="C11" s="10"/>
      <c r="D11" s="5"/>
      <c r="E11" s="10" t="s">
        <v>44</v>
      </c>
      <c r="F11" s="6">
        <f>SUM(F5:F10)</f>
        <v>171160.0699</v>
      </c>
    </row>
    <row r="12" spans="1:7" ht="30">
      <c r="A12" s="8"/>
      <c r="B12" s="9"/>
      <c r="C12" s="10"/>
      <c r="D12" s="5"/>
      <c r="E12" s="4" t="s">
        <v>45</v>
      </c>
      <c r="F12" s="4">
        <f>F11*12/100</f>
        <v>20539.208387999999</v>
      </c>
    </row>
    <row r="13" spans="1:7">
      <c r="A13" s="8"/>
      <c r="B13" s="9"/>
      <c r="C13" s="10"/>
      <c r="D13" s="5"/>
      <c r="E13" s="4"/>
      <c r="F13" s="4">
        <f>F12+F11</f>
        <v>191699.278288</v>
      </c>
    </row>
    <row r="14" spans="1:7" ht="30">
      <c r="A14" s="8"/>
      <c r="B14" s="9"/>
      <c r="C14" s="10"/>
      <c r="D14" s="5"/>
      <c r="E14" s="4" t="s">
        <v>46</v>
      </c>
      <c r="F14" s="4">
        <f>F13*1/100</f>
        <v>1916.99278288</v>
      </c>
    </row>
    <row r="15" spans="1:7">
      <c r="A15" s="8"/>
      <c r="B15" s="9"/>
      <c r="C15" s="10"/>
      <c r="D15" s="5"/>
      <c r="E15" s="4" t="s">
        <v>47</v>
      </c>
      <c r="F15" s="4">
        <f>F14+F13</f>
        <v>193616.27107088</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5"/>
  <sheetViews>
    <sheetView topLeftCell="A13" workbookViewId="0">
      <selection activeCell="I20" sqref="I20"/>
    </sheetView>
  </sheetViews>
  <sheetFormatPr defaultRowHeight="15"/>
  <cols>
    <col min="1" max="1" width="9.140625" style="12"/>
    <col min="2" max="2" width="42.85546875" style="13" customWidth="1"/>
    <col min="3" max="3" width="9.140625" style="1"/>
    <col min="4" max="4" width="9.140625" style="14"/>
    <col min="5" max="5" width="9.140625" style="1"/>
    <col min="6" max="6" width="16.42578125" style="15" customWidth="1"/>
    <col min="7" max="16384" width="9.140625" style="1"/>
  </cols>
  <sheetData>
    <row r="1" spans="1:6" ht="18.75">
      <c r="A1" s="33" t="s">
        <v>0</v>
      </c>
      <c r="B1" s="33"/>
      <c r="C1" s="33"/>
      <c r="D1" s="33"/>
      <c r="E1" s="33"/>
      <c r="F1" s="33"/>
    </row>
    <row r="2" spans="1:6" ht="18.75">
      <c r="A2" s="33" t="s">
        <v>1</v>
      </c>
      <c r="B2" s="33"/>
      <c r="C2" s="33"/>
      <c r="D2" s="33"/>
      <c r="E2" s="33"/>
      <c r="F2" s="33"/>
    </row>
    <row r="3" spans="1:6" ht="48.75" customHeight="1">
      <c r="A3" s="34" t="s">
        <v>74</v>
      </c>
      <c r="B3" s="34"/>
      <c r="C3" s="34"/>
      <c r="D3" s="34"/>
      <c r="E3" s="34"/>
      <c r="F3" s="34"/>
    </row>
    <row r="4" spans="1:6">
      <c r="A4" s="2" t="s">
        <v>3</v>
      </c>
      <c r="B4" s="2" t="s">
        <v>4</v>
      </c>
      <c r="C4" s="2" t="s">
        <v>5</v>
      </c>
      <c r="D4" s="2" t="s">
        <v>6</v>
      </c>
      <c r="E4" s="2" t="s">
        <v>7</v>
      </c>
      <c r="F4" s="2" t="s">
        <v>8</v>
      </c>
    </row>
    <row r="5" spans="1:6" ht="120">
      <c r="A5" s="4" t="s">
        <v>75</v>
      </c>
      <c r="B5" s="4" t="s">
        <v>10</v>
      </c>
      <c r="C5" s="6">
        <v>33.979999999999997</v>
      </c>
      <c r="D5" s="4" t="s">
        <v>11</v>
      </c>
      <c r="E5" s="6">
        <v>153.84</v>
      </c>
      <c r="F5" s="4">
        <f t="shared" ref="F5:F12" si="0">ROUND(E5*C5,2)</f>
        <v>5227.4799999999996</v>
      </c>
    </row>
    <row r="6" spans="1:6" ht="105">
      <c r="A6" s="4" t="s">
        <v>12</v>
      </c>
      <c r="B6" s="4" t="s">
        <v>76</v>
      </c>
      <c r="C6" s="6">
        <v>2.83</v>
      </c>
      <c r="D6" s="4" t="s">
        <v>11</v>
      </c>
      <c r="E6" s="6">
        <v>415.58</v>
      </c>
      <c r="F6" s="4">
        <f t="shared" si="0"/>
        <v>1176.0899999999999</v>
      </c>
    </row>
    <row r="7" spans="1:6" ht="90">
      <c r="A7" s="4" t="s">
        <v>77</v>
      </c>
      <c r="B7" s="4" t="s">
        <v>78</v>
      </c>
      <c r="C7" s="6">
        <v>4.72</v>
      </c>
      <c r="D7" s="4" t="s">
        <v>11</v>
      </c>
      <c r="E7" s="6">
        <v>1438.96</v>
      </c>
      <c r="F7" s="4">
        <f t="shared" si="0"/>
        <v>6791.89</v>
      </c>
    </row>
    <row r="8" spans="1:6" ht="135">
      <c r="A8" s="4" t="s">
        <v>79</v>
      </c>
      <c r="B8" s="4" t="s">
        <v>80</v>
      </c>
      <c r="C8" s="4">
        <v>3.99</v>
      </c>
      <c r="D8" s="4" t="s">
        <v>30</v>
      </c>
      <c r="E8" s="4">
        <v>4492.3599999999997</v>
      </c>
      <c r="F8" s="4">
        <f t="shared" si="0"/>
        <v>17924.52</v>
      </c>
    </row>
    <row r="9" spans="1:6" ht="120">
      <c r="A9" s="4" t="s">
        <v>81</v>
      </c>
      <c r="B9" s="4" t="s">
        <v>82</v>
      </c>
      <c r="C9" s="4">
        <v>10.199999999999999</v>
      </c>
      <c r="D9" s="4" t="s">
        <v>30</v>
      </c>
      <c r="E9" s="4">
        <v>2873.96</v>
      </c>
      <c r="F9" s="4">
        <f t="shared" si="0"/>
        <v>29314.39</v>
      </c>
    </row>
    <row r="10" spans="1:6" ht="90">
      <c r="A10" s="4" t="s">
        <v>83</v>
      </c>
      <c r="B10" s="4" t="s">
        <v>84</v>
      </c>
      <c r="C10" s="4">
        <v>71.87</v>
      </c>
      <c r="D10" s="4" t="s">
        <v>85</v>
      </c>
      <c r="E10" s="4">
        <v>293.85000000000002</v>
      </c>
      <c r="F10" s="4">
        <f t="shared" si="0"/>
        <v>21119</v>
      </c>
    </row>
    <row r="11" spans="1:6" ht="105">
      <c r="A11" s="4" t="s">
        <v>86</v>
      </c>
      <c r="B11" s="4" t="s">
        <v>17</v>
      </c>
      <c r="C11" s="6">
        <v>5.66</v>
      </c>
      <c r="D11" s="4" t="s">
        <v>11</v>
      </c>
      <c r="E11" s="6">
        <v>6092.63</v>
      </c>
      <c r="F11" s="4">
        <f t="shared" si="0"/>
        <v>34484.29</v>
      </c>
    </row>
    <row r="12" spans="1:6" ht="120">
      <c r="A12" s="4" t="s">
        <v>87</v>
      </c>
      <c r="B12" s="4" t="s">
        <v>25</v>
      </c>
      <c r="C12" s="6">
        <v>0.55000000000000004</v>
      </c>
      <c r="D12" s="4" t="s">
        <v>23</v>
      </c>
      <c r="E12" s="6">
        <v>77259.94</v>
      </c>
      <c r="F12" s="4">
        <f t="shared" si="0"/>
        <v>42492.97</v>
      </c>
    </row>
    <row r="13" spans="1:6" ht="60">
      <c r="A13" s="4" t="s">
        <v>88</v>
      </c>
      <c r="B13" s="4" t="s">
        <v>89</v>
      </c>
      <c r="C13" s="17">
        <v>14.87</v>
      </c>
      <c r="D13" s="4" t="s">
        <v>20</v>
      </c>
      <c r="E13" s="18">
        <v>184.61</v>
      </c>
      <c r="F13" s="4">
        <f>ROUND(E13*C13,2)</f>
        <v>2745.15</v>
      </c>
    </row>
    <row r="14" spans="1:6" ht="75">
      <c r="A14" s="5" t="s">
        <v>90</v>
      </c>
      <c r="B14" s="4" t="s">
        <v>91</v>
      </c>
      <c r="C14" s="4">
        <v>1.77</v>
      </c>
      <c r="D14" s="5" t="s">
        <v>11</v>
      </c>
      <c r="E14" s="4">
        <v>1832.28</v>
      </c>
      <c r="F14" s="4">
        <f t="shared" ref="F14" si="1">+C14*E14</f>
        <v>3243.1356000000001</v>
      </c>
    </row>
    <row r="15" spans="1:6">
      <c r="A15" s="5">
        <v>11</v>
      </c>
      <c r="B15" s="19" t="s">
        <v>33</v>
      </c>
      <c r="C15" s="19"/>
      <c r="D15" s="19"/>
      <c r="E15" s="19"/>
      <c r="F15" s="4"/>
    </row>
    <row r="16" spans="1:6">
      <c r="A16" s="8" t="s">
        <v>34</v>
      </c>
      <c r="B16" s="4" t="s">
        <v>63</v>
      </c>
      <c r="C16" s="4">
        <v>10.39</v>
      </c>
      <c r="D16" s="4" t="s">
        <v>11</v>
      </c>
      <c r="E16" s="4">
        <v>790.67</v>
      </c>
      <c r="F16" s="4">
        <f t="shared" ref="F16:F20" si="2">C16*E16</f>
        <v>8215.0612999999994</v>
      </c>
    </row>
    <row r="17" spans="1:6">
      <c r="A17" s="8" t="s">
        <v>36</v>
      </c>
      <c r="B17" s="4" t="s">
        <v>64</v>
      </c>
      <c r="C17" s="4">
        <v>2.83</v>
      </c>
      <c r="D17" s="4" t="s">
        <v>11</v>
      </c>
      <c r="E17" s="4">
        <v>437.55</v>
      </c>
      <c r="F17" s="4">
        <f t="shared" si="2"/>
        <v>1238.2665</v>
      </c>
    </row>
    <row r="18" spans="1:6">
      <c r="A18" s="8" t="s">
        <v>38</v>
      </c>
      <c r="B18" s="4" t="s">
        <v>65</v>
      </c>
      <c r="C18" s="4">
        <v>14.92</v>
      </c>
      <c r="D18" s="4" t="s">
        <v>11</v>
      </c>
      <c r="E18" s="4">
        <v>712.09</v>
      </c>
      <c r="F18" s="4">
        <f t="shared" si="2"/>
        <v>10624.382800000001</v>
      </c>
    </row>
    <row r="19" spans="1:6">
      <c r="A19" s="8" t="s">
        <v>40</v>
      </c>
      <c r="B19" s="4" t="s">
        <v>66</v>
      </c>
      <c r="C19" s="4">
        <v>8.4600000000000009</v>
      </c>
      <c r="D19" s="4" t="s">
        <v>11</v>
      </c>
      <c r="E19" s="4">
        <v>393.4</v>
      </c>
      <c r="F19" s="4">
        <f t="shared" si="2"/>
        <v>3328.1640000000002</v>
      </c>
    </row>
    <row r="20" spans="1:6">
      <c r="A20" s="8" t="s">
        <v>42</v>
      </c>
      <c r="B20" s="4" t="s">
        <v>43</v>
      </c>
      <c r="C20" s="4">
        <v>33.979999999999997</v>
      </c>
      <c r="D20" s="4" t="s">
        <v>11</v>
      </c>
      <c r="E20" s="4">
        <v>177.1</v>
      </c>
      <c r="F20" s="4">
        <f t="shared" si="2"/>
        <v>6017.8579999999993</v>
      </c>
    </row>
    <row r="21" spans="1:6">
      <c r="A21" s="4"/>
      <c r="B21" s="4"/>
      <c r="C21" s="4"/>
      <c r="D21" s="4"/>
      <c r="E21" s="4" t="s">
        <v>92</v>
      </c>
      <c r="F21" s="4">
        <f>SUM(F5:F20)</f>
        <v>193942.6482</v>
      </c>
    </row>
    <row r="22" spans="1:6" ht="30">
      <c r="A22" s="8"/>
      <c r="B22" s="9"/>
      <c r="C22" s="10"/>
      <c r="D22" s="5"/>
      <c r="E22" s="4" t="s">
        <v>45</v>
      </c>
      <c r="F22" s="4">
        <f>F21*12/100</f>
        <v>23273.117784000002</v>
      </c>
    </row>
    <row r="23" spans="1:6">
      <c r="A23" s="8"/>
      <c r="B23" s="9"/>
      <c r="C23" s="10"/>
      <c r="D23" s="5"/>
      <c r="E23" s="4"/>
      <c r="F23" s="4">
        <f>F22+F21</f>
        <v>217215.765984</v>
      </c>
    </row>
    <row r="24" spans="1:6" ht="30">
      <c r="A24" s="8"/>
      <c r="B24" s="9"/>
      <c r="C24" s="10"/>
      <c r="D24" s="5"/>
      <c r="E24" s="4" t="s">
        <v>46</v>
      </c>
      <c r="F24" s="4">
        <f>F23*1/100</f>
        <v>2172.1576598400002</v>
      </c>
    </row>
    <row r="25" spans="1:6">
      <c r="A25" s="8"/>
      <c r="B25" s="9"/>
      <c r="C25" s="10"/>
      <c r="D25" s="5"/>
      <c r="E25" s="4" t="s">
        <v>47</v>
      </c>
      <c r="F25" s="4">
        <f>F24+F23</f>
        <v>219387.92364384001</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2022-02-02T06:41:40Z</dcterms:created>
  <dcterms:modified xsi:type="dcterms:W3CDTF">2022-02-02T08:33:08Z</dcterms:modified>
</cp:coreProperties>
</file>