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5255" windowHeight="7935" activeTab="28"/>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s>
  <calcPr calcId="124519"/>
</workbook>
</file>

<file path=xl/calcChain.xml><?xml version="1.0" encoding="utf-8"?>
<calcChain xmlns="http://schemas.openxmlformats.org/spreadsheetml/2006/main">
  <c r="F20" i="11"/>
  <c r="H14" i="29"/>
  <c r="H13"/>
  <c r="H12"/>
  <c r="H11"/>
  <c r="H10"/>
  <c r="H9"/>
  <c r="H8"/>
  <c r="H7"/>
  <c r="H6"/>
  <c r="H5"/>
  <c r="H15" s="1"/>
  <c r="F15" i="28"/>
  <c r="F14"/>
  <c r="F13"/>
  <c r="F12"/>
  <c r="E12"/>
  <c r="F11"/>
  <c r="F9"/>
  <c r="F8"/>
  <c r="F16" s="1"/>
  <c r="F7"/>
  <c r="F6"/>
  <c r="F5"/>
  <c r="H16" i="27"/>
  <c r="H15"/>
  <c r="H14"/>
  <c r="H13"/>
  <c r="H12"/>
  <c r="H11"/>
  <c r="H10"/>
  <c r="H9"/>
  <c r="H8"/>
  <c r="H7"/>
  <c r="H6"/>
  <c r="H5"/>
  <c r="H18" i="26"/>
  <c r="H17"/>
  <c r="H16"/>
  <c r="H15"/>
  <c r="H14"/>
  <c r="H13"/>
  <c r="H12"/>
  <c r="H11"/>
  <c r="H10"/>
  <c r="H9"/>
  <c r="H8"/>
  <c r="H7"/>
  <c r="H6"/>
  <c r="H5"/>
  <c r="H19" s="1"/>
  <c r="F15" i="25"/>
  <c r="F14"/>
  <c r="F13"/>
  <c r="F12"/>
  <c r="E12"/>
  <c r="F11"/>
  <c r="F9"/>
  <c r="F8"/>
  <c r="F16" s="1"/>
  <c r="F7"/>
  <c r="F6"/>
  <c r="F5"/>
  <c r="F15" i="24"/>
  <c r="F14"/>
  <c r="F13"/>
  <c r="F12"/>
  <c r="E12"/>
  <c r="F11"/>
  <c r="F9"/>
  <c r="F8"/>
  <c r="F16" s="1"/>
  <c r="F7"/>
  <c r="F6"/>
  <c r="F5"/>
  <c r="F9" i="23"/>
  <c r="F8"/>
  <c r="F7"/>
  <c r="F6"/>
  <c r="F5"/>
  <c r="F15" i="22"/>
  <c r="F14"/>
  <c r="F13"/>
  <c r="F12"/>
  <c r="E12"/>
  <c r="F11"/>
  <c r="F9"/>
  <c r="F8"/>
  <c r="F16" s="1"/>
  <c r="F7"/>
  <c r="F6"/>
  <c r="F5"/>
  <c r="F14" i="21"/>
  <c r="F13"/>
  <c r="E12"/>
  <c r="F12" s="1"/>
  <c r="F11"/>
  <c r="F9"/>
  <c r="F8"/>
  <c r="F7"/>
  <c r="F6"/>
  <c r="F5"/>
  <c r="F15" s="1"/>
  <c r="H6" i="20"/>
  <c r="H5"/>
  <c r="F17" i="19"/>
  <c r="F18" s="1"/>
  <c r="F19" s="1"/>
  <c r="F20" s="1"/>
  <c r="F21" s="1"/>
  <c r="F16"/>
  <c r="F15"/>
  <c r="F14"/>
  <c r="F13"/>
  <c r="F12"/>
  <c r="F10"/>
  <c r="F9"/>
  <c r="F8"/>
  <c r="F7"/>
  <c r="F6"/>
  <c r="F5"/>
  <c r="F18" i="18"/>
  <c r="F17"/>
  <c r="F16"/>
  <c r="F15"/>
  <c r="F14"/>
  <c r="F12"/>
  <c r="F11"/>
  <c r="F10"/>
  <c r="F9"/>
  <c r="F8"/>
  <c r="F7"/>
  <c r="F6"/>
  <c r="F19" s="1"/>
  <c r="F5"/>
  <c r="F17" i="17"/>
  <c r="F16"/>
  <c r="F15"/>
  <c r="F14"/>
  <c r="F13"/>
  <c r="F12"/>
  <c r="F11"/>
  <c r="F10"/>
  <c r="F9"/>
  <c r="F8"/>
  <c r="F7"/>
  <c r="F6"/>
  <c r="F18" s="1"/>
  <c r="F5"/>
  <c r="F14" i="16"/>
  <c r="F13"/>
  <c r="F12"/>
  <c r="F11"/>
  <c r="F10"/>
  <c r="F8"/>
  <c r="F7"/>
  <c r="F6"/>
  <c r="F15" s="1"/>
  <c r="F5"/>
  <c r="F18" i="15"/>
  <c r="F17"/>
  <c r="F16"/>
  <c r="F15"/>
  <c r="F14"/>
  <c r="F12"/>
  <c r="F11"/>
  <c r="F10"/>
  <c r="F9"/>
  <c r="F8"/>
  <c r="F7"/>
  <c r="F6"/>
  <c r="F19" s="1"/>
  <c r="F5"/>
  <c r="F14" i="14"/>
  <c r="F13"/>
  <c r="F12"/>
  <c r="F11"/>
  <c r="F10"/>
  <c r="F8"/>
  <c r="F7"/>
  <c r="F6"/>
  <c r="F15" s="1"/>
  <c r="F5"/>
  <c r="F15" i="13"/>
  <c r="F14"/>
  <c r="F13"/>
  <c r="F12"/>
  <c r="F11"/>
  <c r="F9"/>
  <c r="F8"/>
  <c r="F7"/>
  <c r="F6"/>
  <c r="F5"/>
  <c r="F16" s="1"/>
  <c r="F19" i="12"/>
  <c r="F18"/>
  <c r="F17"/>
  <c r="F16"/>
  <c r="F15"/>
  <c r="F14"/>
  <c r="F13"/>
  <c r="F12"/>
  <c r="F11"/>
  <c r="F10"/>
  <c r="F9"/>
  <c r="F8"/>
  <c r="F7"/>
  <c r="F6"/>
  <c r="F5"/>
  <c r="F20" s="1"/>
  <c r="F19" i="11"/>
  <c r="F18"/>
  <c r="F17"/>
  <c r="F16"/>
  <c r="F15"/>
  <c r="F13"/>
  <c r="F12"/>
  <c r="F11"/>
  <c r="F10"/>
  <c r="F9"/>
  <c r="F8"/>
  <c r="F7"/>
  <c r="F6"/>
  <c r="F5"/>
  <c r="F15" i="10"/>
  <c r="F14"/>
  <c r="F13"/>
  <c r="F12"/>
  <c r="F11"/>
  <c r="F9"/>
  <c r="F8"/>
  <c r="F7"/>
  <c r="F16" s="1"/>
  <c r="F6"/>
  <c r="F5"/>
  <c r="F15" i="9"/>
  <c r="F14"/>
  <c r="F13"/>
  <c r="F12"/>
  <c r="F11"/>
  <c r="F9"/>
  <c r="F8"/>
  <c r="F7"/>
  <c r="F6"/>
  <c r="F5"/>
  <c r="F16" s="1"/>
  <c r="F18" i="8"/>
  <c r="F17"/>
  <c r="F16"/>
  <c r="F15"/>
  <c r="F14"/>
  <c r="F12"/>
  <c r="F11"/>
  <c r="F10"/>
  <c r="F9"/>
  <c r="F8"/>
  <c r="F7"/>
  <c r="F6"/>
  <c r="F19" s="1"/>
  <c r="F5"/>
  <c r="F19" i="7"/>
  <c r="F18"/>
  <c r="F17"/>
  <c r="F16"/>
  <c r="F15"/>
  <c r="F13"/>
  <c r="F12"/>
  <c r="F11"/>
  <c r="F10"/>
  <c r="F9"/>
  <c r="F8"/>
  <c r="F7"/>
  <c r="F6"/>
  <c r="F5"/>
  <c r="F20" s="1"/>
  <c r="F16" i="6"/>
  <c r="F15"/>
  <c r="F14"/>
  <c r="F13"/>
  <c r="F12"/>
  <c r="F10"/>
  <c r="F9"/>
  <c r="F8"/>
  <c r="F7"/>
  <c r="F6"/>
  <c r="F5"/>
  <c r="F17" s="1"/>
  <c r="H15" i="5"/>
  <c r="H14"/>
  <c r="H13"/>
  <c r="H12"/>
  <c r="H11"/>
  <c r="H10"/>
  <c r="H9"/>
  <c r="C9"/>
  <c r="H8"/>
  <c r="H7"/>
  <c r="H6"/>
  <c r="H5"/>
  <c r="H16" s="1"/>
  <c r="F16" i="4"/>
  <c r="F15"/>
  <c r="F14"/>
  <c r="F13"/>
  <c r="F12"/>
  <c r="F11"/>
  <c r="F9"/>
  <c r="F8"/>
  <c r="F7"/>
  <c r="F6"/>
  <c r="F5"/>
  <c r="F15" i="3"/>
  <c r="F14"/>
  <c r="F13"/>
  <c r="F12"/>
  <c r="F11"/>
  <c r="F9"/>
  <c r="F8"/>
  <c r="F7"/>
  <c r="F6"/>
  <c r="F16" s="1"/>
  <c r="F5"/>
  <c r="I11" i="2"/>
  <c r="I10"/>
  <c r="I9"/>
  <c r="I8"/>
  <c r="I7"/>
  <c r="I6"/>
  <c r="I5"/>
  <c r="I12" s="1"/>
  <c r="I15" i="1"/>
  <c r="I14"/>
  <c r="I13"/>
  <c r="I12"/>
  <c r="I11"/>
  <c r="I10"/>
  <c r="I9"/>
  <c r="I8"/>
  <c r="I16" s="1"/>
  <c r="I7"/>
  <c r="I6"/>
  <c r="I5"/>
  <c r="F10" i="23" l="1"/>
</calcChain>
</file>

<file path=xl/sharedStrings.xml><?xml version="1.0" encoding="utf-8"?>
<sst xmlns="http://schemas.openxmlformats.org/spreadsheetml/2006/main" count="1170" uniqueCount="244">
  <si>
    <t>RANCHI MUNICIPAL CORPORATION, RANCHI</t>
  </si>
  <si>
    <t xml:space="preserve">BILL OF QUANTITY </t>
  </si>
  <si>
    <r>
      <t>Name of Work :-</t>
    </r>
    <r>
      <rPr>
        <b/>
        <sz val="11"/>
        <color theme="1"/>
        <rFont val="Kruti Dev 010"/>
      </rPr>
      <t xml:space="preserve">Msyk Vksyh f'ko lkbZ uxj esa MkW0 lksjsu ds ?kj ls fldUnj lko ds ?Kjrd ih0 lh0 lh0 iFk dk fuekZ.k dk;ZA </t>
    </r>
    <r>
      <rPr>
        <b/>
        <sz val="11"/>
        <color theme="1"/>
        <rFont val="Times New Roman"/>
        <family val="1"/>
      </rPr>
      <t xml:space="preserve">
</t>
    </r>
  </si>
  <si>
    <t>SL.NO.</t>
  </si>
  <si>
    <t>ITEMS OF WORK</t>
  </si>
  <si>
    <t>QTY</t>
  </si>
  <si>
    <t>Unit</t>
  </si>
  <si>
    <t>Rate</t>
  </si>
  <si>
    <t>Amount</t>
  </si>
  <si>
    <t>1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</si>
  <si>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</si>
  <si>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</si>
  <si>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 xml:space="preserve">2
JBCD
P-26
</t>
  </si>
  <si>
    <t>Providing, Supplying of stoen dust in filing in foundation treches or in plinth including ramming and watering in lyaers not exceding 150mm thick with al -----------------do----------------- all complete as per specification and direction of E/I.</t>
  </si>
  <si>
    <t>3
8.6.8</t>
  </si>
  <si>
    <t>Supplying and laying (properly as per design and drawing) rip-rap with good quality of Boulders duly packed including the cost of materials, royalty all taxes etc. but excluding the cost of carriage all complete as per specification and direction of E/I.</t>
  </si>
  <si>
    <r>
      <t>Per M</t>
    </r>
    <r>
      <rPr>
        <b/>
        <vertAlign val="superscript"/>
        <sz val="10"/>
        <rFont val="Times New Roman"/>
        <family val="1"/>
      </rPr>
      <t>3</t>
    </r>
  </si>
  <si>
    <t>4
5.3.2.1</t>
  </si>
  <si>
    <t xml:space="preserve">Providing P.C.C M 200 normal mix (1:1.5:4) foundation with approved quality of stone chips 20mm to 6mm size graded and clean coarse sand of F.M. 2.5 to 3 including all complete as per specification and direction of E/I                            </t>
  </si>
  <si>
    <t>Per M3</t>
  </si>
  <si>
    <t>5
5.1.8</t>
  </si>
  <si>
    <t>Filing in foundation trenches and plinth in layers not exceeding 150mm thick well watered------------do------------all complete as per building specification and direction  of E/I</t>
  </si>
  <si>
    <t xml:space="preserve">Carriage of Materials </t>
  </si>
  <si>
    <t xml:space="preserve"> Local Sand 42 KM </t>
  </si>
  <si>
    <t xml:space="preserve">Sand 13 KM </t>
  </si>
  <si>
    <t>Stone Chips  (lead 15 KM)</t>
  </si>
  <si>
    <t>Stone Boulder  (lead 29 KM)</t>
  </si>
  <si>
    <t>Earth ( Lead upto 1 K.M )</t>
  </si>
  <si>
    <t>Total boq amount</t>
  </si>
  <si>
    <t xml:space="preserve">                                                                                                      Executive Engineer 
                                                                                                         Ranchi Municipal Corporation
                                                                                                         Ranchi</t>
  </si>
  <si>
    <r>
      <t>Name of Work :-</t>
    </r>
    <r>
      <rPr>
        <b/>
        <sz val="11"/>
        <color theme="1"/>
        <rFont val="Kruti Dev 010"/>
      </rPr>
      <t xml:space="preserve">Hkxoku fcjlk eq.Mk lek/kh LFky dk ft.kksZ)kj dk dk;ZA  </t>
    </r>
  </si>
  <si>
    <t xml:space="preserve">1
JBCD
P-26
</t>
  </si>
  <si>
    <t> Providing, Supplying of stoen dust in filing in foundation treches or in plinth including ramming and watering in lyaers not exceding 150mm thick with al -----------------do----------------- all complete as per specification and direction of E/I.</t>
  </si>
  <si>
    <t>2.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</si>
  <si>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</si>
  <si>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3.
5.8.23</t>
  </si>
  <si>
    <t>Providing Two coats of sonwcem of approved shade and make over old surface ---------do---------E/I.</t>
  </si>
  <si>
    <t>Sqm</t>
  </si>
  <si>
    <t>Stone Dust  (lead 42 KM)</t>
  </si>
  <si>
    <t xml:space="preserve">Local Sand 15 KM </t>
  </si>
  <si>
    <t>Total</t>
  </si>
  <si>
    <t xml:space="preserve">                                                                                                     Assistant Engineer 
                                                                                                         Ranchi Municipal Corporation
                                                                                                         Ranchi</t>
  </si>
  <si>
    <t xml:space="preserve">Name of Work :- Construction of PCC Road from lowadih niche kocha samudayik bhavan to nawal tete house in Ward No-12 Under RMC Ranchi </t>
  </si>
  <si>
    <t>Sl. No.</t>
  </si>
  <si>
    <t>Items of work</t>
  </si>
  <si>
    <t>Qnty.</t>
  </si>
  <si>
    <t>Labour for cleaning the work site before and after work etc.</t>
  </si>
  <si>
    <t>Each</t>
  </si>
  <si>
    <t>2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</si>
  <si>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</si>
  <si>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m3</t>
  </si>
  <si>
    <t>3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</si>
  <si>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</si>
  <si>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</si>
  <si>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</si>
  <si>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5.3.5.1</t>
  </si>
  <si>
    <t>Providing P.C.C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</si>
  <si>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Carriage of Materials</t>
  </si>
  <si>
    <t>i</t>
  </si>
  <si>
    <t>Carriage of Sand (Lead 42 KM)</t>
  </si>
  <si>
    <t>ii</t>
  </si>
  <si>
    <t>Carriage of Sand local (Lead 18 KM)</t>
  </si>
  <si>
    <t>iii</t>
  </si>
  <si>
    <t>Carriage of Stone Boulder (Lead 29  KM)</t>
  </si>
  <si>
    <t>iv</t>
  </si>
  <si>
    <t>Carriage of Stone Chips  (Lead 15 KM)</t>
  </si>
  <si>
    <t>v</t>
  </si>
  <si>
    <t>Carriage of Earth (Lead 01 KM)</t>
  </si>
  <si>
    <t xml:space="preserve">                                                                                                   Ex Engineer 
                                                                                                         Ranchi Municipal Corporation
                                                                                                         Ranchi</t>
  </si>
  <si>
    <r>
      <t>Name of Work :-</t>
    </r>
    <r>
      <rPr>
        <b/>
        <sz val="11"/>
        <color theme="1"/>
        <rFont val="Kruti Dev 010"/>
      </rPr>
      <t xml:space="preserve">ppZ jksM ls lar iksy Ldyw dEikm.M rd ih0 lh0 lh0 iFk dk fuekz.k dk;ZA </t>
    </r>
  </si>
  <si>
    <t>Qty</t>
  </si>
  <si>
    <t>Labour for cleaning the work site before and after work etc and for head load of Materials</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</si>
  <si>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</si>
  <si>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</si>
  <si>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3
5.1.10</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</si>
  <si>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</si>
  <si>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4
8.6.8</t>
  </si>
  <si>
    <t>5
5.3.2.1</t>
  </si>
  <si>
    <t>Providing PCC M 200  with nominal mix of (1:1.3:3)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</si>
  <si>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Local sand 49 km</t>
  </si>
  <si>
    <t xml:space="preserve">Sand 14 KM </t>
  </si>
  <si>
    <t>Stone Chips  (lead 22 KM)</t>
  </si>
  <si>
    <t>Stone Boulder 36 km</t>
  </si>
  <si>
    <t xml:space="preserve">                                                                                                        Assistant Engineer 
                                                                                                         Ranchi Municipal Corporation
                                                                                                         Ranchi</t>
  </si>
  <si>
    <t xml:space="preserve">Name of Work :- Construction of PCC Road from S.S.P Balihar House to Fazlu Rahman House at Hadgadi Road, Pathalkhudwa in Ward No-16 Under RMC Ranchi </t>
  </si>
  <si>
    <t>6
5.3.2</t>
  </si>
  <si>
    <t>Carriage of Sand (Lead 49 KM)</t>
  </si>
  <si>
    <t>Carriage of Sand local (Lead 13 KM)</t>
  </si>
  <si>
    <t>Carriage of Stone Boulder (Lead 36  KM)</t>
  </si>
  <si>
    <t>Carriage of Stone Chips  (Lead 22 KM)</t>
  </si>
  <si>
    <t>Labour for cleaning the work site before and after work etc and for head load of Material</t>
  </si>
  <si>
    <t xml:space="preserve">2
5.1.1
+
5.1.2
</t>
  </si>
  <si>
    <t xml:space="preserve">3
5.1.10
</t>
  </si>
  <si>
    <t>5
5.3.5.1</t>
  </si>
  <si>
    <t>Providing RCC M 200  with nominal mix of (1:1.3:3)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</si>
  <si>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6
5.3.30.1
</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</si>
  <si>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</si>
  <si>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7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</si>
  <si>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</si>
  <si>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8
5.5.4
</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</si>
  <si>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</si>
  <si>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</si>
  <si>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9
5.5.30</t>
  </si>
  <si>
    <t xml:space="preserve">Supplying , fitting  and fixing M.S.  grill gate with  M.S. grills  made of  20x6 M.S. flatss  or 16mm . M.S. square bars fitted on  25x25x6mm . M.S. angel frame of  size 60x60x6mm. including  cost of  fabrication , pronviding  necessary  locking  arrangement with haskal and domny duly fixed in P.C.C. (1:2:4) blocks of required size, applying a priming red lead paints over steel work, taxes all complete as per drawing specification  and direction  of E/I.(When steel is not  supplied  by the deptt.) </t>
  </si>
  <si>
    <t>kg</t>
  </si>
  <si>
    <t>I.</t>
  </si>
  <si>
    <t>SAND -LEAD-49km</t>
  </si>
  <si>
    <t>II.</t>
  </si>
  <si>
    <t>SAND LOCAL-LEAD-15km</t>
  </si>
  <si>
    <t>III.</t>
  </si>
  <si>
    <t>STONE CHIPS-LEAD-22km</t>
  </si>
  <si>
    <t>IV.</t>
  </si>
  <si>
    <t>BOULDER-LEAD-36km</t>
  </si>
  <si>
    <t>V.</t>
  </si>
  <si>
    <t>EARTH-LEAD-1km</t>
  </si>
  <si>
    <t xml:space="preserve">Total </t>
  </si>
  <si>
    <t xml:space="preserve">                                                                                                  Excutive Engineer 
                                                                                                         Ranchi Municipal Corporation
                                                                                                         Ranchi</t>
  </si>
  <si>
    <t xml:space="preserve">2
5.10.2
</t>
  </si>
  <si>
    <t>Dismantling plain cement or lime work all complete as per specification and direction of E/I</t>
  </si>
  <si>
    <t xml:space="preserve">3
5.1.1
+
5.1.2
</t>
  </si>
  <si>
    <t xml:space="preserve">4
5.1.10
</t>
  </si>
  <si>
    <t>5
8.6.8</t>
  </si>
  <si>
    <t>6
5.3.5.1</t>
  </si>
  <si>
    <t xml:space="preserve">7
5.3.30.1
</t>
  </si>
  <si>
    <r>
      <t>Name of Work :-</t>
    </r>
    <r>
      <rPr>
        <b/>
        <sz val="11"/>
        <color theme="1"/>
        <rFont val="Kruti Dev 010"/>
      </rPr>
      <t xml:space="preserve"> eqtkfgn uxj fgUnihM+h esa eqUuk vyrel xyh esa ukyh dk fuekZ.k dk;ZA </t>
    </r>
  </si>
  <si>
    <t>Providing man days for site clearence before and after the work etc.</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</si>
  <si>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</si>
  <si>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</si>
  <si>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5.
5.3.2</t>
  </si>
  <si>
    <r>
      <t xml:space="preserve">Providing P.C.C M 150 in normal mix (1:2:4)  in foundation with approved quality of stone chips 20mm to 6mm size graded and clean coarse sand of F.M. 2.5 to 3 including all complete as per specification and direction of E/I        </t>
    </r>
    <r>
      <rPr>
        <sz val="14"/>
        <color rgb="FF000000"/>
        <rFont val="Calibri"/>
        <family val="2"/>
        <scheme val="minor"/>
      </rPr>
      <t xml:space="preserve">                    </t>
    </r>
  </si>
  <si>
    <t>6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</si>
  <si>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</si>
  <si>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 xml:space="preserve">7
5.7.11
+
5.7.12
</t>
  </si>
  <si>
    <t>Providing 25 mm thick cement plaster (1:4) with clean Course sand of F.M 1.5 and 1.5mm cement punning including Screening curing with all leads and lifts of water, scoffing taxes as per royalty all complete as per specification and direction of E/I</t>
  </si>
  <si>
    <t>7
5.3.30.1</t>
  </si>
  <si>
    <t>8.
5.5.
(a)</t>
  </si>
  <si>
    <t>Providing Tor steel  reinforecement  of 8mm . to 10mm bars  as per approved design and drawing  drawing excluding  carriage  of M.S bars  to work site  cutting bending and  binding with annealed  wire with cost of wire removal of rust placing  the rods in position TMT Fe 500 all complete as per building specification and  direction of E/I.</t>
  </si>
  <si>
    <t xml:space="preserve"> Local Sand 49 KM </t>
  </si>
  <si>
    <t xml:space="preserve">                                                                                                       Excecutive Engineer 
                                                                                                         Ranchi Municipal Corporation
                                                                                                         Ranchi</t>
  </si>
  <si>
    <t>2.            5.1.1 + 5.1.2</t>
  </si>
  <si>
    <t>3.
  5.1.10</t>
  </si>
  <si>
    <t>4.    
  8.6.8</t>
  </si>
  <si>
    <t>5.
5.3.2.1</t>
  </si>
  <si>
    <t>Carriage of Sand (Lead 47 KM)</t>
  </si>
  <si>
    <t>Carriage of Sand local (Lead 16 KM)</t>
  </si>
  <si>
    <t>Carriage of Stone Boulder (Lead 34  KM)</t>
  </si>
  <si>
    <t>Carriage of Stone Chips  (Lead 20 KM)</t>
  </si>
  <si>
    <t>Name of Work :-CONSTRUCTION OF PCC ROAD IN ANAND VIHAR KADRU FROM ABDUL AZIZ HOUSE TO AFJAL HOUSE UNDER WARD NO-25</t>
  </si>
  <si>
    <t xml:space="preserve">1
5.1.1
+
5.1.2
</t>
  </si>
  <si>
    <t xml:space="preserve">2
5.1.10
</t>
  </si>
  <si>
    <t>4
5.3.5.1</t>
  </si>
  <si>
    <t>SAND LOCAL-LEAD-14km</t>
  </si>
  <si>
    <t>CHIPS-LEAD-22km</t>
  </si>
  <si>
    <t>5
5.3.2</t>
  </si>
  <si>
    <t>m2</t>
  </si>
  <si>
    <t>8
5.3.30.1</t>
  </si>
  <si>
    <t>Name of Work :- Construction of PCC Road in Khadgarha Behind Shiv Mandir Deva Oraon House to Rajendra Oraon House  Under ward no-28</t>
  </si>
  <si>
    <r>
      <t>Name of Work :-</t>
    </r>
    <r>
      <rPr>
        <b/>
        <sz val="11"/>
        <color theme="1"/>
        <rFont val="Kruti Dev 010"/>
      </rPr>
      <t xml:space="preserve">f=ewfrZ lSywu ds utnhd vkj0 lh0 lh0 dHkj lfgr fuekz.k dk;ZA </t>
    </r>
  </si>
  <si>
    <t>Providing man days for site clearence before and after the work etc</t>
  </si>
  <si>
    <t>6.
5.3.30.1</t>
  </si>
  <si>
    <t xml:space="preserve">Providing Precast R.C.C M 200 in normal mix (1:1.5:3) slab in foundation with approved quality of stone chips 20mm to 6mm size graded and clean coarse sand of F.M. 2.5 to 3 including all complete as per specification and direction of E/I                            </t>
  </si>
  <si>
    <t xml:space="preserve">8.
</t>
  </si>
  <si>
    <t>Providing tor Steel reinforcement of 10mm, 12mm and 16 mm dia bars as  per --------do---------------all complete as per building specification and direction of E/I.</t>
  </si>
  <si>
    <t xml:space="preserve"> Local Sand 14 KM </t>
  </si>
  <si>
    <t xml:space="preserve">Sand  49 KM </t>
  </si>
  <si>
    <t xml:space="preserve">                                                                                                        Executive Engineer 
                                                                                                         Ranchi Municipal Corporation
                                                                                                         Ranchi</t>
  </si>
  <si>
    <t>Name of Work :- Construction of Drain at  New Colony Jagarnathpur Dhurwa from Ganesh House to Dawood Kachhap House and from Ravindra Sen House to Lal Babu House Under ward no-37</t>
  </si>
  <si>
    <t>2
5.1.10</t>
  </si>
  <si>
    <t>4
5.3.2</t>
  </si>
  <si>
    <t>5
5.2.34</t>
  </si>
  <si>
    <t>6
5.7.11
+
5.7.12</t>
  </si>
  <si>
    <t>8
5.5.5
(b)</t>
  </si>
  <si>
    <t xml:space="preserve"> Local Sand 18 KM </t>
  </si>
  <si>
    <t xml:space="preserve">Sand 42 KM </t>
  </si>
  <si>
    <t>Stone Boulder 29 KM</t>
  </si>
  <si>
    <t>Earth lead 1 KM</t>
  </si>
  <si>
    <t xml:space="preserve">                                                                                                        Ex Engineer 
                                                                                                         Ranchi Municipal Corporation
                                                                                                         Ranchi</t>
  </si>
  <si>
    <t>Name of Work :- Construction of RCC drain Under Ward No.-04 Near Sarswati Shishu Mandir Dhurwa</t>
  </si>
  <si>
    <t>1.            5.1.1 + 5.1.2</t>
  </si>
  <si>
    <t>2.
  5.1.10</t>
  </si>
  <si>
    <t>3.    
  8.6.8</t>
  </si>
  <si>
    <t xml:space="preserve">
4
5.3.2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</si>
  <si>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</si>
  <si>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5.
 5.3.5.1</t>
  </si>
  <si>
    <t xml:space="preserve">6
5.5.4
&amp;
5.5.5(a) </t>
  </si>
  <si>
    <t>Providing Tor steel reinforcement of 8 mm &amp;10mm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</si>
  <si>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</si>
  <si>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Carriage of Sand local (Lead 148KM)</t>
  </si>
  <si>
    <t>GST (12%)</t>
  </si>
  <si>
    <t>L. CESS (1%)</t>
  </si>
  <si>
    <t xml:space="preserve">SAY RS. </t>
  </si>
  <si>
    <t xml:space="preserve">1
</t>
  </si>
  <si>
    <t>Supplying and Fixing of RCC Becnh</t>
  </si>
  <si>
    <t>Providing stone dust in filling in foundation trenches or in plinth including ramming and watering in layers not exceeding 150 mm thick with all leads and lifts including cost of all materials, labour, royalty and taxes all complete as per building specification &amp; direction of E/I.</t>
  </si>
  <si>
    <t xml:space="preserve">4
5.3.2
</t>
  </si>
  <si>
    <t>Poviding and laying factory made coloured chamferd edge cement concrete paver blocks in footpath, parks lawns drive way or light traffic parking etc recired strength, thickness % size and shape, made by table vibratory method…….do…….E/I.
800MM thick c.c paver block of M-30 Grade with approved color design and pattern</t>
  </si>
  <si>
    <t>(i)</t>
  </si>
  <si>
    <t>Sand  (Lead Upto 42 km)</t>
  </si>
  <si>
    <r>
      <t>M</t>
    </r>
    <r>
      <rPr>
        <b/>
        <vertAlign val="superscript"/>
        <sz val="10"/>
        <rFont val="Century"/>
        <family val="1"/>
      </rPr>
      <t>3</t>
    </r>
  </si>
  <si>
    <t>(ii)</t>
  </si>
  <si>
    <t>Dust (Lead 18 KM)</t>
  </si>
  <si>
    <t>(iv)</t>
  </si>
  <si>
    <t>Stone Chips (Lead 15KM)</t>
  </si>
  <si>
    <t>(v)</t>
  </si>
  <si>
    <t>Earth (Lead 01 KM)</t>
  </si>
  <si>
    <t xml:space="preserve">                                                                                                  Assistan Engineer 
                                                                                                         Ranchi Municipal Corporation
                                                                                                         Ranchi</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</si>
  <si>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</si>
  <si>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4     8.6.8</t>
  </si>
  <si>
    <t>5
J.B.C.D
5.3.2.1</t>
  </si>
  <si>
    <t>Dust (Lead 15 KM)</t>
  </si>
  <si>
    <t>(iii)</t>
  </si>
  <si>
    <t>Stone Boulder (Lead 29  KM)</t>
  </si>
  <si>
    <r>
      <t>Name of Work :-</t>
    </r>
    <r>
      <rPr>
        <b/>
        <sz val="11"/>
        <color theme="1"/>
        <rFont val="Kruti Dev 010"/>
      </rPr>
      <t xml:space="preserve">U;w ikjl Vksyh Mksj.Mk esa lsjkt ds ?kj ls ubzZe ds ?kj  gkrs gaq;s gkth etgj ds ?kj rd ih0 lh0 lh0 iFk dk fuekZ.k dk;ZA </t>
    </r>
  </si>
  <si>
    <t>2.
5.3.2.1</t>
  </si>
  <si>
    <r>
      <t>Per M</t>
    </r>
    <r>
      <rPr>
        <b/>
        <vertAlign val="superscript"/>
        <sz val="10"/>
        <color theme="1"/>
        <rFont val="Times New Roman"/>
        <family val="1"/>
      </rPr>
      <t>3</t>
    </r>
  </si>
  <si>
    <r>
      <t>Name of Work :-</t>
    </r>
    <r>
      <rPr>
        <b/>
        <sz val="14"/>
        <color theme="1"/>
        <rFont val="Times New Roman"/>
        <family val="1"/>
      </rPr>
      <t xml:space="preserve"> </t>
    </r>
    <r>
      <rPr>
        <b/>
        <sz val="11"/>
        <color theme="1"/>
        <rFont val="Times New Roman"/>
        <family val="1"/>
      </rPr>
      <t xml:space="preserve">Construction of PCC Road at parastoli doranda from parastoli Govternment School to Marriage Hakk Building.
</t>
    </r>
  </si>
  <si>
    <t xml:space="preserve">                                                                                                  Ex Engineer 
                                                                                                         Ranchi Municipal Corporation
                                                                                                         Ranchi</t>
  </si>
  <si>
    <r>
      <t>Name of Work :-</t>
    </r>
    <r>
      <rPr>
        <b/>
        <sz val="14"/>
        <color theme="1"/>
        <rFont val="Times New Roman"/>
        <family val="1"/>
      </rPr>
      <t xml:space="preserve"> </t>
    </r>
    <r>
      <rPr>
        <b/>
        <sz val="11"/>
        <color theme="1"/>
        <rFont val="Times New Roman"/>
        <family val="1"/>
      </rPr>
      <t>Construction of PCC Road at parastoli doranda from House of Sarfudin to river.</t>
    </r>
  </si>
  <si>
    <r>
      <t>Name of Work :-</t>
    </r>
    <r>
      <rPr>
        <b/>
        <sz val="11"/>
        <color theme="1"/>
        <rFont val="Kruti Dev 010"/>
      </rPr>
      <t xml:space="preserve">dqEgkj Vksyh Mksj.Mk esa Mk;e.M thae lss ulhe ds ?kj rd vkj0 lh0 lh0 ukyh ,oa ih0 lh0 lh0 iFk dk fuekZ.k dk;ZA </t>
    </r>
  </si>
  <si>
    <t>5.
5.3.5.1</t>
  </si>
  <si>
    <t>6
5.3.30.1</t>
  </si>
  <si>
    <t>7
5.5.30</t>
  </si>
  <si>
    <t>KG</t>
  </si>
  <si>
    <t>Local sand 42 km</t>
  </si>
  <si>
    <t xml:space="preserve">Sand 18 KM </t>
  </si>
  <si>
    <t>Stone Boulder 29 km</t>
  </si>
  <si>
    <t>Stone Chips &amp; Dust  (lead 15KM)</t>
  </si>
  <si>
    <r>
      <t>Name of Work :-</t>
    </r>
    <r>
      <rPr>
        <b/>
        <sz val="11"/>
        <color theme="1"/>
        <rFont val="Kruti Dev 010"/>
      </rPr>
      <t xml:space="preserve">Xokyk Vksyh Mksj.Mk esa vlye xnh ds ?kj ls cxy ls gksrs gq;s vkuks xnh ds ?kj ls lk/kq xSjst rd ih0 lh0 lh0 iFk dk fuekZ.k dk;ZA </t>
    </r>
  </si>
  <si>
    <t>2.
5.1.1
+
5.1.2</t>
  </si>
  <si>
    <t xml:space="preserve">3
JBCD
P-26
</t>
  </si>
  <si>
    <t>Stone Dust  (lead 15KM)</t>
  </si>
  <si>
    <t xml:space="preserve">Name of Work :- Construction of PCC Road From House of Basant Rana to back side of JAP Apartment.
</t>
  </si>
  <si>
    <r>
      <t>Name of Work :-</t>
    </r>
    <r>
      <rPr>
        <b/>
        <sz val="11"/>
        <color theme="1"/>
        <rFont val="Kruti Dev 010"/>
      </rPr>
      <t xml:space="preserve">pEik dksyksuh usiky gkml Mkssj.Mk esa ih0 l;h0 lh0 iFk dk fuekZ.kdk;ZA </t>
    </r>
  </si>
  <si>
    <t>Name of Work :- Construction of PCC Road from Master Sahab House Beside Goshul Ajam Masjid to Md. Saddam House at Gaus Nagar Road No.04.</t>
  </si>
  <si>
    <t xml:space="preserve">Name of Work :- Construction of Road and drain Under ward no-17 from Kasai mohalla road to Faruque Habbari House.
</t>
  </si>
  <si>
    <t xml:space="preserve">Name of Work :- Construction of RCC drain at Bhola Gari from Kasif's House to Bhola Dukan and from Kusum Agarbatti to Akbar House.
</t>
  </si>
  <si>
    <t>Name of Work :- Improvement of PCC Road from D.N Mitra House to Bhushan Sahu House at Ganesh Lane.</t>
  </si>
  <si>
    <t xml:space="preserve">Name of Work :- Construction of PCC Road from Kasai mohalla road to Shabuddin House.
</t>
  </si>
  <si>
    <t xml:space="preserve">Name of Work :- Construction of Road and drain from Kasai mohalla road to Chun Chun Bhai House.
</t>
  </si>
  <si>
    <t>Name of Work :- Construction of PCC Road at Kohinoor Gali Hindpiri.</t>
  </si>
  <si>
    <t>Name of Work :- Construction of Drain at Madhukam Road No.5 From Ratan Gupta House to Basant House and PCC Road near Paras Saw House to Shankar Verma.</t>
  </si>
  <si>
    <r>
      <t>Name of Work :-</t>
    </r>
    <r>
      <rPr>
        <b/>
        <sz val="11"/>
        <color theme="1"/>
        <rFont val="Kruti Dev 010"/>
      </rPr>
      <t xml:space="preserve">okMZ la0&amp;40 vUrxZZr okMZ dsa fofHkUUk Lfkyksa ij vkj0 lh0 lh0 csUp dk fuekZ.k dk;ZA </t>
    </r>
  </si>
  <si>
    <r>
      <t xml:space="preserve">Name of Work :- </t>
    </r>
    <r>
      <rPr>
        <b/>
        <sz val="10"/>
        <color theme="1"/>
        <rFont val="Kruti Dev 010"/>
      </rPr>
      <t>lR;e f'koe vikVZesUV ls xkSjh'kadj uxj iqy rd isHkj CykWd }kjk iFk pkSM+hdj.kA</t>
    </r>
  </si>
  <si>
    <t xml:space="preserve">Name of Work :- Construction of PCC Road at parastoli doranda from House of Islam ji to Main Road Parastoli.
</t>
  </si>
</sst>
</file>

<file path=xl/styles.xml><?xml version="1.0" encoding="utf-8"?>
<styleSheet xmlns="http://schemas.openxmlformats.org/spreadsheetml/2006/main">
  <numFmts count="3">
    <numFmt numFmtId="43" formatCode="_(* #,##0.00_);_(* \(#,##0.00\);_(* &quot;-&quot;??_);_(@_)"/>
    <numFmt numFmtId="164" formatCode="0.000"/>
    <numFmt numFmtId="165" formatCode="0.0"/>
  </numFmts>
  <fonts count="3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b/>
      <sz val="11"/>
      <color theme="1"/>
      <name val="Kruti Dev 010"/>
    </font>
    <font>
      <sz val="9"/>
      <color theme="1"/>
      <name val="Times New Roman"/>
      <family val="1"/>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8.5"/>
      <color theme="1"/>
      <name val="Times New Roman"/>
      <family val="1"/>
    </font>
    <font>
      <b/>
      <sz val="14"/>
      <name val="Times New Roman"/>
      <family val="1"/>
    </font>
    <font>
      <b/>
      <sz val="11"/>
      <name val="Calibri"/>
      <family val="2"/>
      <scheme val="minor"/>
    </font>
    <font>
      <b/>
      <sz val="9"/>
      <name val="Times New Roman"/>
      <family val="1"/>
    </font>
    <font>
      <b/>
      <sz val="12"/>
      <color theme="1"/>
      <name val="Calibri"/>
      <family val="2"/>
      <scheme val="minor"/>
    </font>
    <font>
      <b/>
      <sz val="10"/>
      <color theme="1"/>
      <name val="Century"/>
      <family val="1"/>
    </font>
    <font>
      <b/>
      <sz val="12"/>
      <color theme="1"/>
      <name val="Century"/>
      <family val="1"/>
    </font>
    <font>
      <b/>
      <sz val="8"/>
      <name val="Times New Roman"/>
      <family val="1"/>
    </font>
    <font>
      <b/>
      <sz val="9"/>
      <color theme="1"/>
      <name val="Times New Roman"/>
      <family val="1"/>
    </font>
    <font>
      <sz val="14"/>
      <color rgb="FF000000"/>
      <name val="Calibri"/>
      <family val="2"/>
      <scheme val="minor"/>
    </font>
    <font>
      <sz val="9"/>
      <color theme="1"/>
      <name val="Calibri"/>
      <family val="2"/>
      <scheme val="minor"/>
    </font>
    <font>
      <b/>
      <sz val="9"/>
      <color theme="1"/>
      <name val="Calibri"/>
      <family val="2"/>
      <scheme val="minor"/>
    </font>
    <font>
      <b/>
      <sz val="10"/>
      <color theme="1"/>
      <name val="Kruti Dev 010"/>
    </font>
    <font>
      <b/>
      <sz val="9"/>
      <color theme="1"/>
      <name val="Century"/>
      <family val="1"/>
    </font>
    <font>
      <b/>
      <sz val="11"/>
      <color theme="1"/>
      <name val="Century"/>
      <family val="1"/>
    </font>
    <font>
      <b/>
      <sz val="10"/>
      <name val="Century"/>
      <family val="1"/>
    </font>
    <font>
      <b/>
      <vertAlign val="superscript"/>
      <sz val="10"/>
      <name val="Century"/>
      <family val="1"/>
    </font>
    <font>
      <b/>
      <sz val="10"/>
      <color rgb="FF000000"/>
      <name val="Times New Roman"/>
      <family val="1"/>
    </font>
    <font>
      <b/>
      <vertAlign val="superscript"/>
      <sz val="10"/>
      <color theme="1"/>
      <name val="Times New Roman"/>
      <family val="1"/>
    </font>
    <font>
      <b/>
      <sz val="14"/>
      <color theme="1"/>
      <name val="Times New Roman"/>
      <family val="1"/>
    </font>
  </fonts>
  <fills count="5">
    <fill>
      <patternFill patternType="none"/>
    </fill>
    <fill>
      <patternFill patternType="gray125"/>
    </fill>
    <fill>
      <patternFill patternType="solid">
        <fgColor rgb="FFA6A6A6"/>
        <bgColor indexed="64"/>
      </patternFill>
    </fill>
    <fill>
      <patternFill patternType="solid">
        <fgColor theme="0"/>
        <bgColor indexed="64"/>
      </patternFill>
    </fill>
    <fill>
      <patternFill patternType="solid">
        <fgColor rgb="FFFFFFFF"/>
        <bgColor indexed="64"/>
      </patternFill>
    </fill>
  </fills>
  <borders count="1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122">
    <xf numFmtId="0" fontId="0" fillId="0" borderId="0" xfId="0"/>
    <xf numFmtId="0" fontId="3" fillId="0" borderId="0" xfId="0" applyFont="1" applyBorder="1" applyAlignment="1">
      <alignment vertical="top"/>
    </xf>
    <xf numFmtId="0" fontId="4" fillId="0" borderId="0" xfId="0" applyFont="1" applyBorder="1" applyAlignment="1">
      <alignment vertical="top" wrapText="1"/>
    </xf>
    <xf numFmtId="0" fontId="6" fillId="2" borderId="4" xfId="0" applyFont="1" applyFill="1" applyBorder="1" applyAlignment="1">
      <alignment horizontal="center" vertical="top" wrapText="1"/>
    </xf>
    <xf numFmtId="0" fontId="7" fillId="0" borderId="4" xfId="0" applyFont="1" applyBorder="1" applyAlignment="1">
      <alignment horizontal="center" vertical="center" wrapText="1"/>
    </xf>
    <xf numFmtId="0" fontId="8" fillId="0" borderId="4" xfId="0" applyFont="1" applyBorder="1" applyAlignment="1">
      <alignment horizontal="justify" vertical="top" wrapText="1"/>
    </xf>
    <xf numFmtId="2" fontId="9" fillId="3" borderId="4"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2" fontId="7" fillId="0" borderId="4" xfId="0" applyNumberFormat="1" applyFont="1" applyBorder="1" applyAlignment="1">
      <alignment horizontal="center" vertical="center" wrapText="1"/>
    </xf>
    <xf numFmtId="0" fontId="8" fillId="0" borderId="4" xfId="0" applyFont="1" applyBorder="1" applyAlignment="1">
      <alignment vertical="center" wrapText="1"/>
    </xf>
    <xf numFmtId="0" fontId="11" fillId="0" borderId="4" xfId="0" applyFont="1" applyBorder="1" applyAlignment="1">
      <alignment horizontal="center" vertical="center" wrapText="1"/>
    </xf>
    <xf numFmtId="0" fontId="12" fillId="0" borderId="4" xfId="0" applyFont="1" applyBorder="1" applyAlignment="1">
      <alignment horizontal="justify" vertical="top" wrapText="1"/>
    </xf>
    <xf numFmtId="0" fontId="0" fillId="0" borderId="4" xfId="0" applyBorder="1" applyAlignment="1">
      <alignment horizontal="center" vertical="center"/>
    </xf>
    <xf numFmtId="2" fontId="2" fillId="0" borderId="4" xfId="0" applyNumberFormat="1"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2" fontId="2" fillId="0" borderId="0" xfId="0" applyNumberFormat="1" applyFont="1" applyBorder="1" applyAlignment="1">
      <alignment horizontal="center" vertical="center"/>
    </xf>
    <xf numFmtId="0" fontId="0" fillId="0" borderId="0" xfId="0" applyBorder="1"/>
    <xf numFmtId="0" fontId="14" fillId="0" borderId="4" xfId="0" applyFont="1" applyBorder="1" applyAlignment="1">
      <alignment horizontal="justify" vertical="top" wrapText="1"/>
    </xf>
    <xf numFmtId="0" fontId="14" fillId="0" borderId="4" xfId="0" applyFont="1" applyBorder="1" applyAlignment="1">
      <alignment vertical="center" wrapText="1"/>
    </xf>
    <xf numFmtId="0" fontId="2" fillId="0" borderId="4" xfId="0" applyFont="1" applyBorder="1" applyAlignment="1">
      <alignment horizontal="center" vertical="center"/>
    </xf>
    <xf numFmtId="0" fontId="2" fillId="0" borderId="4" xfId="0" applyFont="1" applyBorder="1" applyAlignment="1">
      <alignment horizontal="right" vertical="center"/>
    </xf>
    <xf numFmtId="0" fontId="0" fillId="0" borderId="0" xfId="0" applyAlignment="1">
      <alignment horizontal="center" vertical="center"/>
    </xf>
    <xf numFmtId="0" fontId="16" fillId="0" borderId="4" xfId="0" applyFont="1" applyBorder="1" applyAlignment="1">
      <alignment horizontal="center" vertical="center" wrapText="1"/>
    </xf>
    <xf numFmtId="0" fontId="17" fillId="0" borderId="4" xfId="0" applyFont="1" applyBorder="1" applyAlignment="1">
      <alignment horizontal="center" vertical="center" wrapText="1"/>
    </xf>
    <xf numFmtId="2" fontId="17" fillId="0" borderId="4" xfId="0" applyNumberFormat="1" applyFont="1" applyBorder="1" applyAlignment="1">
      <alignment horizontal="center" vertical="center" wrapText="1"/>
    </xf>
    <xf numFmtId="2" fontId="17" fillId="0" borderId="4" xfId="0" applyNumberFormat="1" applyFont="1" applyBorder="1" applyAlignment="1">
      <alignment horizontal="center" vertical="center"/>
    </xf>
    <xf numFmtId="0" fontId="17" fillId="0" borderId="4" xfId="0" applyFont="1" applyBorder="1" applyAlignment="1">
      <alignment horizontal="center" vertical="center"/>
    </xf>
    <xf numFmtId="0" fontId="15" fillId="0" borderId="4" xfId="0" applyFont="1" applyBorder="1" applyAlignment="1">
      <alignment horizontal="center" vertical="center"/>
    </xf>
    <xf numFmtId="0" fontId="17" fillId="0" borderId="4" xfId="0" applyFont="1" applyFill="1" applyBorder="1" applyAlignment="1">
      <alignment horizontal="center" vertical="center" wrapText="1"/>
    </xf>
    <xf numFmtId="1" fontId="17" fillId="0" borderId="4" xfId="1" applyNumberFormat="1" applyFont="1" applyBorder="1" applyAlignment="1">
      <alignment horizontal="center" vertical="center" wrapText="1"/>
    </xf>
    <xf numFmtId="0" fontId="2" fillId="0" borderId="0" xfId="0" applyFont="1" applyAlignment="1">
      <alignment horizontal="center" vertical="center"/>
    </xf>
    <xf numFmtId="2" fontId="0" fillId="0" borderId="0" xfId="0" applyNumberFormat="1" applyAlignment="1">
      <alignment horizontal="center" vertical="center"/>
    </xf>
    <xf numFmtId="0" fontId="17" fillId="0" borderId="0" xfId="0" applyFont="1" applyBorder="1" applyAlignment="1">
      <alignment horizontal="center" vertical="center" wrapText="1"/>
    </xf>
    <xf numFmtId="1" fontId="17" fillId="0" borderId="0" xfId="1" applyNumberFormat="1" applyFont="1" applyBorder="1" applyAlignment="1">
      <alignment horizontal="center" vertical="center" wrapText="1"/>
    </xf>
    <xf numFmtId="0" fontId="6" fillId="2" borderId="4"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4" xfId="0" applyFont="1" applyBorder="1" applyAlignment="1">
      <alignment horizontal="justify" vertical="top" wrapText="1"/>
    </xf>
    <xf numFmtId="0" fontId="18" fillId="0" borderId="4" xfId="0" applyFont="1" applyBorder="1" applyAlignment="1">
      <alignment vertical="center" wrapText="1"/>
    </xf>
    <xf numFmtId="0" fontId="12" fillId="0" borderId="4" xfId="0" applyFont="1" applyBorder="1" applyAlignment="1">
      <alignment horizontal="center" vertical="center" wrapText="1"/>
    </xf>
    <xf numFmtId="0" fontId="2" fillId="0" borderId="4" xfId="0" applyFont="1" applyBorder="1" applyAlignment="1">
      <alignment horizontal="center" vertical="center"/>
    </xf>
    <xf numFmtId="2" fontId="8" fillId="0" borderId="4" xfId="0" applyNumberFormat="1" applyFont="1" applyBorder="1" applyAlignment="1">
      <alignment horizontal="center" vertical="center" wrapText="1"/>
    </xf>
    <xf numFmtId="164" fontId="9" fillId="3" borderId="4" xfId="0" applyNumberFormat="1" applyFont="1" applyFill="1" applyBorder="1" applyAlignment="1">
      <alignment horizontal="center" vertical="center" wrapText="1"/>
    </xf>
    <xf numFmtId="0" fontId="9" fillId="0" borderId="4" xfId="0" applyFont="1" applyBorder="1" applyAlignment="1">
      <alignment horizontal="center" vertical="center"/>
    </xf>
    <xf numFmtId="0" fontId="8" fillId="0" borderId="4" xfId="0" applyFont="1" applyBorder="1" applyAlignment="1">
      <alignment horizontal="left" vertical="center" wrapText="1"/>
    </xf>
    <xf numFmtId="0" fontId="6" fillId="3" borderId="4" xfId="0" applyFont="1" applyFill="1" applyBorder="1" applyAlignment="1">
      <alignment horizontal="center" vertical="top" wrapText="1"/>
    </xf>
    <xf numFmtId="0" fontId="19" fillId="3" borderId="4" xfId="0" applyFont="1" applyFill="1" applyBorder="1" applyAlignment="1">
      <alignment horizontal="center" vertical="top" wrapText="1"/>
    </xf>
    <xf numFmtId="0" fontId="0" fillId="3" borderId="0" xfId="0" applyFill="1"/>
    <xf numFmtId="0" fontId="19" fillId="3" borderId="4" xfId="0" applyFont="1" applyFill="1" applyBorder="1" applyAlignment="1">
      <alignment horizontal="center" vertical="center" wrapText="1"/>
    </xf>
    <xf numFmtId="0" fontId="14" fillId="0" borderId="4" xfId="0" applyFont="1" applyBorder="1" applyAlignment="1">
      <alignment horizontal="center" vertical="center" wrapText="1"/>
    </xf>
    <xf numFmtId="2" fontId="19" fillId="3" borderId="4" xfId="0" applyNumberFormat="1" applyFont="1" applyFill="1" applyBorder="1" applyAlignment="1">
      <alignment horizontal="center" vertical="center" wrapText="1"/>
    </xf>
    <xf numFmtId="0" fontId="21" fillId="0" borderId="0" xfId="0" applyFont="1"/>
    <xf numFmtId="165" fontId="17" fillId="0" borderId="4" xfId="0" applyNumberFormat="1" applyFont="1" applyBorder="1" applyAlignment="1">
      <alignment horizontal="center" vertical="center" wrapText="1"/>
    </xf>
    <xf numFmtId="1" fontId="0" fillId="0" borderId="0" xfId="0" applyNumberFormat="1" applyAlignment="1">
      <alignment horizontal="center" vertical="center"/>
    </xf>
    <xf numFmtId="2" fontId="16" fillId="0" borderId="4" xfId="0" applyNumberFormat="1" applyFont="1" applyBorder="1" applyAlignment="1">
      <alignment horizontal="center" vertical="center" wrapText="1"/>
    </xf>
    <xf numFmtId="0" fontId="18" fillId="0" borderId="4" xfId="0" applyFont="1" applyBorder="1" applyAlignment="1">
      <alignment horizontal="left" vertical="center" wrapText="1"/>
    </xf>
    <xf numFmtId="165" fontId="9" fillId="3" borderId="4" xfId="0" applyNumberFormat="1" applyFont="1" applyFill="1" applyBorder="1" applyAlignment="1">
      <alignment horizontal="center" vertical="center" wrapText="1"/>
    </xf>
    <xf numFmtId="0" fontId="22" fillId="0" borderId="0" xfId="0" applyFont="1" applyAlignment="1">
      <alignment horizontal="center" vertical="center"/>
    </xf>
    <xf numFmtId="2" fontId="16" fillId="0" borderId="4" xfId="0" applyNumberFormat="1" applyFont="1" applyBorder="1" applyAlignment="1">
      <alignment horizontal="center" vertical="center"/>
    </xf>
    <xf numFmtId="0" fontId="19" fillId="2" borderId="4" xfId="0" applyFont="1" applyFill="1" applyBorder="1" applyAlignment="1">
      <alignment horizontal="center" vertical="center" wrapText="1"/>
    </xf>
    <xf numFmtId="0" fontId="24" fillId="0" borderId="4" xfId="0" applyFont="1" applyBorder="1" applyAlignment="1">
      <alignment horizontal="center" vertical="center" wrapText="1"/>
    </xf>
    <xf numFmtId="0" fontId="24" fillId="0" borderId="4" xfId="0" applyFont="1" applyBorder="1" applyAlignment="1">
      <alignment horizontal="center" vertical="center"/>
    </xf>
    <xf numFmtId="0" fontId="25" fillId="0" borderId="4" xfId="0" applyFont="1" applyBorder="1" applyAlignment="1">
      <alignment horizontal="center" vertical="center" wrapText="1"/>
    </xf>
    <xf numFmtId="0" fontId="16" fillId="0" borderId="4" xfId="0" applyFont="1" applyFill="1" applyBorder="1" applyAlignment="1">
      <alignment horizontal="center" vertical="center" wrapText="1"/>
    </xf>
    <xf numFmtId="0" fontId="26" fillId="0" borderId="4" xfId="0" applyFont="1" applyBorder="1" applyAlignment="1">
      <alignment horizontal="center" vertical="center"/>
    </xf>
    <xf numFmtId="2" fontId="15" fillId="0" borderId="4" xfId="0" applyNumberFormat="1" applyFont="1" applyBorder="1" applyAlignment="1">
      <alignment horizontal="center" vertical="center"/>
    </xf>
    <xf numFmtId="0" fontId="15" fillId="0" borderId="4" xfId="0" applyFont="1" applyBorder="1" applyAlignment="1">
      <alignment horizontal="center" vertical="center" wrapText="1"/>
    </xf>
    <xf numFmtId="0" fontId="7" fillId="0" borderId="4" xfId="0" applyFont="1" applyBorder="1" applyAlignment="1">
      <alignment horizontal="left" vertical="center" wrapText="1"/>
    </xf>
    <xf numFmtId="0" fontId="11" fillId="0" borderId="8" xfId="0" applyFont="1" applyBorder="1" applyAlignment="1">
      <alignment horizontal="center" vertical="center" wrapText="1"/>
    </xf>
    <xf numFmtId="0" fontId="9" fillId="0" borderId="4" xfId="0" applyFont="1" applyBorder="1" applyAlignment="1">
      <alignment vertical="top" wrapText="1"/>
    </xf>
    <xf numFmtId="0" fontId="28" fillId="4"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9" xfId="0" applyFont="1" applyBorder="1" applyAlignment="1">
      <alignment horizontal="justify" vertical="top" wrapText="1"/>
    </xf>
    <xf numFmtId="0" fontId="2" fillId="3" borderId="4" xfId="0" applyFont="1" applyFill="1" applyBorder="1" applyAlignment="1">
      <alignment horizontal="center" vertical="center"/>
    </xf>
    <xf numFmtId="0" fontId="6" fillId="2" borderId="4" xfId="0" applyFont="1" applyFill="1" applyBorder="1" applyAlignment="1">
      <alignment horizontal="left" vertical="center" wrapText="1"/>
    </xf>
    <xf numFmtId="0" fontId="12" fillId="0" borderId="4" xfId="0" applyFont="1" applyBorder="1" applyAlignment="1">
      <alignment horizontal="left" vertical="center" wrapText="1"/>
    </xf>
    <xf numFmtId="0" fontId="0" fillId="0" borderId="0" xfId="0" applyAlignment="1">
      <alignment horizontal="left" vertical="center"/>
    </xf>
    <xf numFmtId="0" fontId="3" fillId="0" borderId="1" xfId="0" applyFont="1" applyBorder="1" applyAlignment="1">
      <alignment horizontal="center" vertical="top"/>
    </xf>
    <xf numFmtId="0" fontId="3" fillId="0" borderId="0" xfId="0" applyFont="1" applyBorder="1" applyAlignment="1">
      <alignment horizontal="center"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4" fillId="0" borderId="4" xfId="0" applyFont="1" applyBorder="1" applyAlignment="1">
      <alignment horizontal="left" vertical="top" wrapText="1"/>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13" fillId="0" borderId="0" xfId="0" applyFont="1" applyBorder="1" applyAlignment="1">
      <alignment horizontal="center" vertical="center" wrapText="1"/>
    </xf>
    <xf numFmtId="0" fontId="2" fillId="0" borderId="4"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3" fillId="0" borderId="4" xfId="0" applyFont="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2" fillId="0" borderId="4" xfId="0" applyFont="1" applyBorder="1" applyAlignment="1">
      <alignment horizontal="center" vertical="center"/>
    </xf>
    <xf numFmtId="0" fontId="15" fillId="0" borderId="5" xfId="0" applyFont="1" applyBorder="1" applyAlignment="1">
      <alignmen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1"/>
  <sheetViews>
    <sheetView workbookViewId="0">
      <selection activeCell="A3" sqref="A3:I3"/>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78" t="s">
        <v>0</v>
      </c>
      <c r="B1" s="79"/>
      <c r="C1" s="79"/>
      <c r="D1" s="79"/>
      <c r="E1" s="79"/>
      <c r="F1" s="79"/>
      <c r="G1" s="79"/>
      <c r="H1" s="79"/>
      <c r="I1" s="79"/>
      <c r="J1" s="1"/>
    </row>
    <row r="2" spans="1:10" ht="18.75">
      <c r="A2" s="80" t="s">
        <v>1</v>
      </c>
      <c r="B2" s="81"/>
      <c r="C2" s="81"/>
      <c r="D2" s="81"/>
      <c r="E2" s="81"/>
      <c r="F2" s="81"/>
      <c r="G2" s="81"/>
      <c r="H2" s="81"/>
      <c r="I2" s="81"/>
      <c r="J2" s="1"/>
    </row>
    <row r="3" spans="1:10" ht="37.5" customHeight="1">
      <c r="A3" s="82" t="s">
        <v>2</v>
      </c>
      <c r="B3" s="82"/>
      <c r="C3" s="82"/>
      <c r="D3" s="82"/>
      <c r="E3" s="82"/>
      <c r="F3" s="82"/>
      <c r="G3" s="82"/>
      <c r="H3" s="82"/>
      <c r="I3" s="82"/>
      <c r="J3" s="2"/>
    </row>
    <row r="4" spans="1:10">
      <c r="A4" s="3" t="s">
        <v>3</v>
      </c>
      <c r="B4" s="3" t="s">
        <v>4</v>
      </c>
      <c r="C4" s="3">
        <v>3</v>
      </c>
      <c r="D4" s="3">
        <v>1</v>
      </c>
      <c r="E4" s="3">
        <v>2</v>
      </c>
      <c r="F4" s="3" t="s">
        <v>5</v>
      </c>
      <c r="G4" s="3" t="s">
        <v>6</v>
      </c>
      <c r="H4" s="3" t="s">
        <v>7</v>
      </c>
      <c r="I4" s="3" t="s">
        <v>8</v>
      </c>
    </row>
    <row r="5" spans="1:10" ht="102">
      <c r="A5" s="4" t="s">
        <v>9</v>
      </c>
      <c r="B5" s="5" t="s">
        <v>10</v>
      </c>
      <c r="C5" s="6">
        <v>80.72</v>
      </c>
      <c r="D5" s="6">
        <v>11.23</v>
      </c>
      <c r="E5" s="6">
        <v>20.8</v>
      </c>
      <c r="F5" s="4">
        <v>101.95</v>
      </c>
      <c r="G5" s="7" t="s">
        <v>11</v>
      </c>
      <c r="H5" s="7">
        <v>120.53</v>
      </c>
      <c r="I5" s="8">
        <f>H5*F5</f>
        <v>12288.033500000001</v>
      </c>
    </row>
    <row r="6" spans="1:10" ht="81" customHeight="1">
      <c r="A6" s="4" t="s">
        <v>12</v>
      </c>
      <c r="B6" s="9" t="s">
        <v>13</v>
      </c>
      <c r="C6" s="6"/>
      <c r="D6" s="6"/>
      <c r="E6" s="6"/>
      <c r="F6" s="4">
        <v>50.97</v>
      </c>
      <c r="G6" s="7" t="s">
        <v>11</v>
      </c>
      <c r="H6" s="7">
        <v>351.48</v>
      </c>
      <c r="I6" s="8">
        <f t="shared" ref="I6:I15" si="0">H6*F6</f>
        <v>17914.935600000001</v>
      </c>
    </row>
    <row r="7" spans="1:10" ht="63.75">
      <c r="A7" s="4" t="s">
        <v>14</v>
      </c>
      <c r="B7" s="5" t="s">
        <v>15</v>
      </c>
      <c r="C7" s="6">
        <v>12.51</v>
      </c>
      <c r="D7" s="6">
        <v>2.0099999999999998</v>
      </c>
      <c r="E7" s="6">
        <v>3.25</v>
      </c>
      <c r="F7" s="4">
        <v>83.6</v>
      </c>
      <c r="G7" s="7" t="s">
        <v>16</v>
      </c>
      <c r="H7" s="7">
        <v>1149.1199999999999</v>
      </c>
      <c r="I7" s="8">
        <f t="shared" si="0"/>
        <v>96066.431999999986</v>
      </c>
    </row>
    <row r="8" spans="1:10" ht="75" customHeight="1">
      <c r="A8" s="4" t="s">
        <v>17</v>
      </c>
      <c r="B8" s="9" t="s">
        <v>18</v>
      </c>
      <c r="C8" s="6">
        <v>13.23</v>
      </c>
      <c r="D8" s="6" t="s">
        <v>19</v>
      </c>
      <c r="E8" s="6">
        <v>5829</v>
      </c>
      <c r="F8" s="4">
        <v>101.95</v>
      </c>
      <c r="G8" s="7" t="s">
        <v>16</v>
      </c>
      <c r="H8" s="7">
        <v>5829</v>
      </c>
      <c r="I8" s="8">
        <f t="shared" si="0"/>
        <v>594266.55000000005</v>
      </c>
    </row>
    <row r="9" spans="1:10" ht="63.75" customHeight="1">
      <c r="A9" s="10" t="s">
        <v>20</v>
      </c>
      <c r="B9" s="5" t="s">
        <v>21</v>
      </c>
      <c r="C9" s="6">
        <v>6.01</v>
      </c>
      <c r="D9" s="7" t="s">
        <v>16</v>
      </c>
      <c r="E9" s="7">
        <v>5489.86</v>
      </c>
      <c r="F9" s="4">
        <v>25.48</v>
      </c>
      <c r="G9" s="7" t="s">
        <v>16</v>
      </c>
      <c r="H9" s="7">
        <v>92.84</v>
      </c>
      <c r="I9" s="8">
        <f t="shared" si="0"/>
        <v>2365.5632000000001</v>
      </c>
    </row>
    <row r="10" spans="1:10" ht="18.75">
      <c r="A10" s="4">
        <v>6</v>
      </c>
      <c r="B10" s="11" t="s">
        <v>22</v>
      </c>
      <c r="C10" s="6"/>
      <c r="D10" s="6"/>
      <c r="E10" s="6"/>
      <c r="F10" s="4"/>
      <c r="G10" s="7"/>
      <c r="H10" s="7"/>
      <c r="I10" s="8">
        <f t="shared" si="0"/>
        <v>0</v>
      </c>
    </row>
    <row r="11" spans="1:10" ht="15.75">
      <c r="A11" s="4">
        <v>7</v>
      </c>
      <c r="B11" s="5" t="s">
        <v>23</v>
      </c>
      <c r="C11" s="6">
        <v>7.51</v>
      </c>
      <c r="D11" s="6">
        <v>1.21</v>
      </c>
      <c r="E11" s="6">
        <v>1.95</v>
      </c>
      <c r="F11" s="4">
        <v>43.83</v>
      </c>
      <c r="G11" s="7" t="s">
        <v>16</v>
      </c>
      <c r="H11" s="7">
        <v>778.47</v>
      </c>
      <c r="I11" s="8">
        <f t="shared" si="0"/>
        <v>34120.340100000001</v>
      </c>
    </row>
    <row r="12" spans="1:10" ht="15.75">
      <c r="A12" s="4">
        <v>8</v>
      </c>
      <c r="B12" s="5" t="s">
        <v>24</v>
      </c>
      <c r="C12" s="6">
        <v>19.899999999999999</v>
      </c>
      <c r="D12" s="6">
        <v>10.51</v>
      </c>
      <c r="E12" s="6">
        <v>5.97</v>
      </c>
      <c r="F12" s="4">
        <v>50.97</v>
      </c>
      <c r="G12" s="7" t="s">
        <v>16</v>
      </c>
      <c r="H12" s="7">
        <v>415.78</v>
      </c>
      <c r="I12" s="8">
        <f t="shared" si="0"/>
        <v>21192.3066</v>
      </c>
    </row>
    <row r="13" spans="1:10" ht="15.75">
      <c r="A13" s="4">
        <v>9</v>
      </c>
      <c r="B13" s="5" t="s">
        <v>25</v>
      </c>
      <c r="C13" s="6">
        <v>12.36</v>
      </c>
      <c r="D13" s="6">
        <v>9.26</v>
      </c>
      <c r="E13" s="6">
        <v>4.74</v>
      </c>
      <c r="F13" s="4">
        <v>87.67</v>
      </c>
      <c r="G13" s="7" t="s">
        <v>16</v>
      </c>
      <c r="H13" s="7">
        <v>415.78</v>
      </c>
      <c r="I13" s="8">
        <f t="shared" si="0"/>
        <v>36451.4326</v>
      </c>
    </row>
    <row r="14" spans="1:10" ht="15.75">
      <c r="A14" s="4">
        <v>10</v>
      </c>
      <c r="B14" s="5" t="s">
        <v>26</v>
      </c>
      <c r="C14" s="6"/>
      <c r="D14" s="6"/>
      <c r="E14" s="6"/>
      <c r="F14" s="4">
        <v>83.6</v>
      </c>
      <c r="G14" s="7" t="s">
        <v>16</v>
      </c>
      <c r="H14" s="7">
        <v>719.8</v>
      </c>
      <c r="I14" s="8">
        <f t="shared" si="0"/>
        <v>60175.279999999992</v>
      </c>
    </row>
    <row r="15" spans="1:10" ht="15.75">
      <c r="A15" s="4">
        <v>11</v>
      </c>
      <c r="B15" s="5" t="s">
        <v>27</v>
      </c>
      <c r="C15" s="6">
        <v>80.72</v>
      </c>
      <c r="D15" s="6">
        <v>14.81</v>
      </c>
      <c r="E15" s="6">
        <v>20.8</v>
      </c>
      <c r="F15" s="4">
        <v>76.47</v>
      </c>
      <c r="G15" s="7" t="s">
        <v>16</v>
      </c>
      <c r="H15" s="7">
        <v>169.47</v>
      </c>
      <c r="I15" s="8">
        <f t="shared" si="0"/>
        <v>12959.3709</v>
      </c>
    </row>
    <row r="16" spans="1:10">
      <c r="A16" s="12"/>
      <c r="B16" s="83" t="s">
        <v>28</v>
      </c>
      <c r="C16" s="84"/>
      <c r="D16" s="84"/>
      <c r="E16" s="84"/>
      <c r="F16" s="84"/>
      <c r="G16" s="84"/>
      <c r="H16" s="85"/>
      <c r="I16" s="13">
        <f>SUM(I5:I15)</f>
        <v>887800.24450000003</v>
      </c>
    </row>
    <row r="17" spans="1:9">
      <c r="A17" s="14"/>
      <c r="B17" s="15"/>
      <c r="C17" s="16"/>
      <c r="D17" s="16"/>
      <c r="E17" s="16"/>
      <c r="F17" s="16"/>
      <c r="G17" s="16"/>
      <c r="H17" s="16"/>
      <c r="I17" s="17"/>
    </row>
    <row r="18" spans="1:9">
      <c r="A18" s="18"/>
      <c r="B18" s="15"/>
      <c r="C18" s="15"/>
      <c r="D18" s="15"/>
      <c r="E18" s="15"/>
      <c r="F18" s="15"/>
      <c r="G18" s="15"/>
      <c r="H18" s="15"/>
      <c r="I18" s="17"/>
    </row>
    <row r="19" spans="1:9" ht="15" customHeight="1">
      <c r="B19" s="86" t="s">
        <v>29</v>
      </c>
      <c r="C19" s="86"/>
      <c r="D19" s="86"/>
      <c r="E19" s="86"/>
      <c r="F19" s="86"/>
      <c r="G19" s="86"/>
      <c r="H19" s="86"/>
      <c r="I19" s="86"/>
    </row>
    <row r="20" spans="1:9">
      <c r="B20" s="86"/>
      <c r="C20" s="86"/>
      <c r="D20" s="86"/>
      <c r="E20" s="86"/>
      <c r="F20" s="86"/>
      <c r="G20" s="86"/>
      <c r="H20" s="86"/>
      <c r="I20" s="86"/>
    </row>
    <row r="21" spans="1:9">
      <c r="B21" s="86"/>
      <c r="C21" s="86"/>
      <c r="D21" s="86"/>
      <c r="E21" s="86"/>
      <c r="F21" s="86"/>
      <c r="G21" s="86"/>
      <c r="H21" s="86"/>
      <c r="I21" s="86"/>
    </row>
  </sheetData>
  <mergeCells count="5">
    <mergeCell ref="A1:I1"/>
    <mergeCell ref="A2:I2"/>
    <mergeCell ref="A3:I3"/>
    <mergeCell ref="B16:H16"/>
    <mergeCell ref="B19:I21"/>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H19"/>
  <sheetViews>
    <sheetView workbookViewId="0">
      <selection activeCell="A3" sqref="A3:F3"/>
    </sheetView>
  </sheetViews>
  <sheetFormatPr defaultRowHeight="15"/>
  <cols>
    <col min="1" max="1" width="8" style="23" customWidth="1"/>
    <col min="2" max="2" width="45.85546875" style="23" customWidth="1"/>
    <col min="3" max="3" width="9.140625" style="23"/>
    <col min="4" max="5" width="10" style="23" customWidth="1"/>
    <col min="6" max="6" width="22.85546875" style="23" customWidth="1"/>
    <col min="7" max="7" width="9.140625" style="23"/>
    <col min="8" max="8" width="9.5703125" style="23" bestFit="1" customWidth="1"/>
    <col min="9" max="16384" width="9.140625" style="23"/>
  </cols>
  <sheetData>
    <row r="1" spans="1:8" ht="18.75">
      <c r="A1" s="102" t="s">
        <v>0</v>
      </c>
      <c r="B1" s="103"/>
      <c r="C1" s="103"/>
      <c r="D1" s="103"/>
      <c r="E1" s="103"/>
      <c r="F1" s="103"/>
    </row>
    <row r="2" spans="1:8" ht="18.75">
      <c r="A2" s="104" t="s">
        <v>1</v>
      </c>
      <c r="B2" s="105"/>
      <c r="C2" s="105"/>
      <c r="D2" s="105"/>
      <c r="E2" s="105"/>
      <c r="F2" s="105"/>
    </row>
    <row r="3" spans="1:8" ht="29.25" customHeight="1">
      <c r="A3" s="109" t="s">
        <v>237</v>
      </c>
      <c r="B3" s="109"/>
      <c r="C3" s="109"/>
      <c r="D3" s="109"/>
      <c r="E3" s="109"/>
      <c r="F3" s="109"/>
    </row>
    <row r="4" spans="1:8">
      <c r="A4" s="36" t="s">
        <v>3</v>
      </c>
      <c r="B4" s="36" t="s">
        <v>4</v>
      </c>
      <c r="C4" s="36" t="s">
        <v>70</v>
      </c>
      <c r="D4" s="36" t="s">
        <v>6</v>
      </c>
      <c r="E4" s="36" t="s">
        <v>7</v>
      </c>
      <c r="F4" s="36" t="s">
        <v>8</v>
      </c>
    </row>
    <row r="5" spans="1:8" ht="45.75" customHeight="1">
      <c r="A5" s="7">
        <v>1</v>
      </c>
      <c r="B5" s="7" t="s">
        <v>90</v>
      </c>
      <c r="C5" s="7">
        <v>40</v>
      </c>
      <c r="D5" s="7" t="s">
        <v>47</v>
      </c>
      <c r="E5" s="7">
        <v>261.12</v>
      </c>
      <c r="F5" s="7">
        <f>C5*E5</f>
        <v>10444.799999999999</v>
      </c>
    </row>
    <row r="6" spans="1:8" ht="115.5" customHeight="1">
      <c r="A6" s="4" t="s">
        <v>91</v>
      </c>
      <c r="B6" s="7" t="s">
        <v>73</v>
      </c>
      <c r="C6" s="6">
        <v>43.9</v>
      </c>
      <c r="D6" s="7" t="s">
        <v>11</v>
      </c>
      <c r="E6" s="7">
        <v>120.53</v>
      </c>
      <c r="F6" s="42">
        <f t="shared" ref="F6:F14" si="0">E6*C6</f>
        <v>5291.2669999999998</v>
      </c>
    </row>
    <row r="7" spans="1:8" ht="115.5" customHeight="1">
      <c r="A7" s="4" t="s">
        <v>92</v>
      </c>
      <c r="B7" s="7" t="s">
        <v>75</v>
      </c>
      <c r="C7" s="6">
        <v>7.32</v>
      </c>
      <c r="D7" s="7" t="s">
        <v>11</v>
      </c>
      <c r="E7" s="7">
        <v>223.35</v>
      </c>
      <c r="F7" s="42">
        <f t="shared" si="0"/>
        <v>1634.922</v>
      </c>
    </row>
    <row r="8" spans="1:8" ht="72.75" customHeight="1">
      <c r="A8" s="4" t="s">
        <v>76</v>
      </c>
      <c r="B8" s="7" t="s">
        <v>15</v>
      </c>
      <c r="C8" s="6">
        <v>36.58</v>
      </c>
      <c r="D8" s="7" t="s">
        <v>11</v>
      </c>
      <c r="E8" s="7">
        <v>1149.1199999999999</v>
      </c>
      <c r="F8" s="42">
        <f t="shared" si="0"/>
        <v>42034.809599999993</v>
      </c>
    </row>
    <row r="9" spans="1:8" ht="110.25" customHeight="1">
      <c r="A9" s="4" t="s">
        <v>93</v>
      </c>
      <c r="B9" s="7" t="s">
        <v>94</v>
      </c>
      <c r="C9" s="6">
        <v>43.9</v>
      </c>
      <c r="D9" s="7" t="s">
        <v>11</v>
      </c>
      <c r="E9" s="7">
        <v>5829</v>
      </c>
      <c r="F9" s="42">
        <f t="shared" si="0"/>
        <v>255893.1</v>
      </c>
    </row>
    <row r="10" spans="1:8" ht="18.75">
      <c r="A10" s="4">
        <v>6</v>
      </c>
      <c r="B10" s="40" t="s">
        <v>22</v>
      </c>
      <c r="C10" s="6"/>
      <c r="D10" s="7"/>
      <c r="E10" s="7"/>
      <c r="F10" s="42"/>
    </row>
    <row r="11" spans="1:8" ht="15.75">
      <c r="A11" s="4" t="s">
        <v>105</v>
      </c>
      <c r="B11" s="7" t="s">
        <v>106</v>
      </c>
      <c r="C11" s="6">
        <v>18.88</v>
      </c>
      <c r="D11" s="7" t="s">
        <v>16</v>
      </c>
      <c r="E11" s="7">
        <v>907.31</v>
      </c>
      <c r="F11" s="42">
        <f t="shared" si="0"/>
        <v>17130.012799999997</v>
      </c>
    </row>
    <row r="12" spans="1:8" ht="27.75" customHeight="1">
      <c r="A12" s="4" t="s">
        <v>107</v>
      </c>
      <c r="B12" s="7" t="s">
        <v>108</v>
      </c>
      <c r="C12" s="6">
        <v>7.32</v>
      </c>
      <c r="D12" s="7" t="s">
        <v>16</v>
      </c>
      <c r="E12" s="7">
        <v>403.07</v>
      </c>
      <c r="F12" s="42">
        <f t="shared" si="0"/>
        <v>2950.4724000000001</v>
      </c>
    </row>
    <row r="13" spans="1:8" ht="15.75">
      <c r="A13" s="4" t="s">
        <v>109</v>
      </c>
      <c r="B13" s="7" t="s">
        <v>110</v>
      </c>
      <c r="C13" s="6">
        <v>37.75</v>
      </c>
      <c r="D13" s="7" t="s">
        <v>16</v>
      </c>
      <c r="E13" s="7">
        <v>541.66999999999996</v>
      </c>
      <c r="F13" s="42">
        <f t="shared" si="0"/>
        <v>20448.0425</v>
      </c>
    </row>
    <row r="14" spans="1:8" ht="15.75">
      <c r="A14" s="4" t="s">
        <v>111</v>
      </c>
      <c r="B14" s="7" t="s">
        <v>112</v>
      </c>
      <c r="C14" s="6">
        <v>36.58</v>
      </c>
      <c r="D14" s="7" t="s">
        <v>16</v>
      </c>
      <c r="E14" s="7">
        <v>863.23</v>
      </c>
      <c r="F14" s="42">
        <f t="shared" si="0"/>
        <v>31576.953399999999</v>
      </c>
    </row>
    <row r="15" spans="1:8" ht="27.75" customHeight="1">
      <c r="A15" s="12" t="s">
        <v>113</v>
      </c>
      <c r="B15" s="7" t="s">
        <v>114</v>
      </c>
      <c r="C15" s="6">
        <v>43.9</v>
      </c>
      <c r="D15" s="7" t="s">
        <v>16</v>
      </c>
      <c r="E15" s="7">
        <v>177.16</v>
      </c>
      <c r="F15" s="42">
        <f>C15*E15</f>
        <v>7777.3239999999996</v>
      </c>
      <c r="H15" s="33"/>
    </row>
    <row r="16" spans="1:8">
      <c r="A16" s="12"/>
      <c r="B16" s="98" t="s">
        <v>115</v>
      </c>
      <c r="C16" s="98"/>
      <c r="D16" s="98"/>
      <c r="E16" s="98"/>
      <c r="F16" s="42">
        <f>SUM(F5:F15)</f>
        <v>395181.70370000001</v>
      </c>
    </row>
    <row r="19" spans="2:8" ht="50.25" customHeight="1">
      <c r="B19" s="86" t="s">
        <v>116</v>
      </c>
      <c r="C19" s="86"/>
      <c r="D19" s="86"/>
      <c r="E19" s="86"/>
      <c r="F19" s="86"/>
      <c r="H19" s="33"/>
    </row>
  </sheetData>
  <mergeCells count="5">
    <mergeCell ref="A1:F1"/>
    <mergeCell ref="A2:F2"/>
    <mergeCell ref="A3:F3"/>
    <mergeCell ref="B16:E16"/>
    <mergeCell ref="B19:F19"/>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H23"/>
  <sheetViews>
    <sheetView workbookViewId="0">
      <selection activeCell="A3" sqref="A3:F3"/>
    </sheetView>
  </sheetViews>
  <sheetFormatPr defaultRowHeight="15"/>
  <cols>
    <col min="1" max="1" width="8" style="23" customWidth="1"/>
    <col min="2" max="2" width="45.85546875" style="23" customWidth="1"/>
    <col min="3" max="3" width="9.140625" style="23"/>
    <col min="4" max="5" width="10" style="23" customWidth="1"/>
    <col min="6" max="6" width="22.85546875" style="23" customWidth="1"/>
    <col min="7" max="7" width="9.140625" style="23"/>
    <col min="8" max="8" width="9.5703125" style="23" bestFit="1" customWidth="1"/>
    <col min="9" max="16384" width="9.140625" style="23"/>
  </cols>
  <sheetData>
    <row r="1" spans="1:6" ht="18.75">
      <c r="A1" s="102" t="s">
        <v>0</v>
      </c>
      <c r="B1" s="103"/>
      <c r="C1" s="103"/>
      <c r="D1" s="103"/>
      <c r="E1" s="103"/>
      <c r="F1" s="103"/>
    </row>
    <row r="2" spans="1:6" ht="18.75">
      <c r="A2" s="104" t="s">
        <v>1</v>
      </c>
      <c r="B2" s="105"/>
      <c r="C2" s="105"/>
      <c r="D2" s="105"/>
      <c r="E2" s="105"/>
      <c r="F2" s="105"/>
    </row>
    <row r="3" spans="1:6" ht="29.25" customHeight="1">
      <c r="A3" s="106" t="s">
        <v>238</v>
      </c>
      <c r="B3" s="107"/>
      <c r="C3" s="107"/>
      <c r="D3" s="107"/>
      <c r="E3" s="107"/>
      <c r="F3" s="108"/>
    </row>
    <row r="4" spans="1:6">
      <c r="A4" s="36" t="s">
        <v>3</v>
      </c>
      <c r="B4" s="36" t="s">
        <v>4</v>
      </c>
      <c r="C4" s="36" t="s">
        <v>70</v>
      </c>
      <c r="D4" s="36" t="s">
        <v>6</v>
      </c>
      <c r="E4" s="36" t="s">
        <v>7</v>
      </c>
      <c r="F4" s="36" t="s">
        <v>8</v>
      </c>
    </row>
    <row r="5" spans="1:6" ht="45.75" customHeight="1">
      <c r="A5" s="7">
        <v>1</v>
      </c>
      <c r="B5" s="7" t="s">
        <v>90</v>
      </c>
      <c r="C5" s="7">
        <v>30</v>
      </c>
      <c r="D5" s="7" t="s">
        <v>47</v>
      </c>
      <c r="E5" s="7">
        <v>261.12</v>
      </c>
      <c r="F5" s="7">
        <f>C5*E5</f>
        <v>7833.6</v>
      </c>
    </row>
    <row r="6" spans="1:6" ht="115.5" customHeight="1">
      <c r="A6" s="4" t="s">
        <v>91</v>
      </c>
      <c r="B6" s="7" t="s">
        <v>73</v>
      </c>
      <c r="C6" s="6">
        <v>90</v>
      </c>
      <c r="D6" s="7" t="s">
        <v>11</v>
      </c>
      <c r="E6" s="7">
        <v>120.53</v>
      </c>
      <c r="F6" s="42">
        <f t="shared" ref="F6:F18" si="0">E6*C6</f>
        <v>10847.7</v>
      </c>
    </row>
    <row r="7" spans="1:6" ht="115.5" customHeight="1">
      <c r="A7" s="4" t="s">
        <v>92</v>
      </c>
      <c r="B7" s="7" t="s">
        <v>75</v>
      </c>
      <c r="C7" s="6">
        <v>7.49</v>
      </c>
      <c r="D7" s="7" t="s">
        <v>11</v>
      </c>
      <c r="E7" s="7">
        <v>223.35</v>
      </c>
      <c r="F7" s="42">
        <f t="shared" si="0"/>
        <v>1672.8915</v>
      </c>
    </row>
    <row r="8" spans="1:6" ht="72.75" customHeight="1">
      <c r="A8" s="4" t="s">
        <v>76</v>
      </c>
      <c r="B8" s="7" t="s">
        <v>15</v>
      </c>
      <c r="C8" s="6">
        <v>37.47</v>
      </c>
      <c r="D8" s="7" t="s">
        <v>11</v>
      </c>
      <c r="E8" s="7">
        <v>1149.1199999999999</v>
      </c>
      <c r="F8" s="42">
        <f t="shared" si="0"/>
        <v>43057.526399999995</v>
      </c>
    </row>
    <row r="9" spans="1:6" ht="110.25" customHeight="1">
      <c r="A9" s="4" t="s">
        <v>93</v>
      </c>
      <c r="B9" s="7" t="s">
        <v>94</v>
      </c>
      <c r="C9" s="6">
        <v>23.13</v>
      </c>
      <c r="D9" s="7" t="s">
        <v>11</v>
      </c>
      <c r="E9" s="7">
        <v>5829</v>
      </c>
      <c r="F9" s="42">
        <f t="shared" si="0"/>
        <v>134824.76999999999</v>
      </c>
    </row>
    <row r="10" spans="1:6" ht="99.95" customHeight="1">
      <c r="A10" s="4" t="s">
        <v>95</v>
      </c>
      <c r="B10" s="7" t="s">
        <v>96</v>
      </c>
      <c r="C10" s="6">
        <v>12.39</v>
      </c>
      <c r="D10" s="7" t="s">
        <v>11</v>
      </c>
      <c r="E10" s="7">
        <v>5489.86</v>
      </c>
      <c r="F10" s="42">
        <f t="shared" si="0"/>
        <v>68019.365399999995</v>
      </c>
    </row>
    <row r="11" spans="1:6" ht="107.25" customHeight="1">
      <c r="A11" s="4" t="s">
        <v>97</v>
      </c>
      <c r="B11" s="7" t="s">
        <v>98</v>
      </c>
      <c r="C11" s="6">
        <v>32.57</v>
      </c>
      <c r="D11" s="7" t="s">
        <v>50</v>
      </c>
      <c r="E11" s="7">
        <v>5829</v>
      </c>
      <c r="F11" s="42">
        <f>C11*E11</f>
        <v>189850.53</v>
      </c>
    </row>
    <row r="12" spans="1:6" ht="99.95" customHeight="1">
      <c r="A12" s="4" t="s">
        <v>99</v>
      </c>
      <c r="B12" s="7" t="s">
        <v>100</v>
      </c>
      <c r="C12" s="43">
        <v>3.3540000000000001</v>
      </c>
      <c r="D12" s="7" t="s">
        <v>101</v>
      </c>
      <c r="E12" s="7">
        <v>65841.84</v>
      </c>
      <c r="F12" s="42">
        <f t="shared" si="0"/>
        <v>220833.53135999999</v>
      </c>
    </row>
    <row r="13" spans="1:6" ht="114.75">
      <c r="A13" s="4" t="s">
        <v>102</v>
      </c>
      <c r="B13" s="7" t="s">
        <v>103</v>
      </c>
      <c r="C13" s="43">
        <v>367.5</v>
      </c>
      <c r="D13" s="7" t="s">
        <v>104</v>
      </c>
      <c r="E13" s="7">
        <v>97.07</v>
      </c>
      <c r="F13" s="42">
        <f t="shared" si="0"/>
        <v>35673.224999999999</v>
      </c>
    </row>
    <row r="14" spans="1:6" ht="18.75">
      <c r="A14" s="4">
        <v>10</v>
      </c>
      <c r="B14" s="40" t="s">
        <v>22</v>
      </c>
      <c r="C14" s="6"/>
      <c r="D14" s="7"/>
      <c r="E14" s="7"/>
      <c r="F14" s="42"/>
    </row>
    <row r="15" spans="1:6" ht="15.75">
      <c r="A15" s="4" t="s">
        <v>105</v>
      </c>
      <c r="B15" s="7" t="s">
        <v>106</v>
      </c>
      <c r="C15" s="6">
        <v>29.28</v>
      </c>
      <c r="D15" s="7" t="s">
        <v>16</v>
      </c>
      <c r="E15" s="7">
        <v>907.31</v>
      </c>
      <c r="F15" s="42">
        <f t="shared" si="0"/>
        <v>26566.036799999998</v>
      </c>
    </row>
    <row r="16" spans="1:6" ht="27.75" customHeight="1">
      <c r="A16" s="4" t="s">
        <v>107</v>
      </c>
      <c r="B16" s="7" t="s">
        <v>108</v>
      </c>
      <c r="C16" s="6">
        <v>7.49</v>
      </c>
      <c r="D16" s="7" t="s">
        <v>16</v>
      </c>
      <c r="E16" s="7">
        <v>403.07</v>
      </c>
      <c r="F16" s="42">
        <f t="shared" si="0"/>
        <v>3018.9942999999998</v>
      </c>
    </row>
    <row r="17" spans="1:8" ht="15.75">
      <c r="A17" s="4" t="s">
        <v>109</v>
      </c>
      <c r="B17" s="7" t="s">
        <v>110</v>
      </c>
      <c r="C17" s="6">
        <v>58.56</v>
      </c>
      <c r="D17" s="7" t="s">
        <v>16</v>
      </c>
      <c r="E17" s="7">
        <v>541.66999999999996</v>
      </c>
      <c r="F17" s="42">
        <f t="shared" si="0"/>
        <v>31720.195199999998</v>
      </c>
    </row>
    <row r="18" spans="1:8" ht="15.75">
      <c r="A18" s="4" t="s">
        <v>111</v>
      </c>
      <c r="B18" s="7" t="s">
        <v>112</v>
      </c>
      <c r="C18" s="6">
        <v>37.47</v>
      </c>
      <c r="D18" s="7" t="s">
        <v>16</v>
      </c>
      <c r="E18" s="7">
        <v>863.23</v>
      </c>
      <c r="F18" s="42">
        <f t="shared" si="0"/>
        <v>32345.2281</v>
      </c>
    </row>
    <row r="19" spans="1:8" ht="27.75" customHeight="1">
      <c r="A19" s="12" t="s">
        <v>113</v>
      </c>
      <c r="B19" s="7" t="s">
        <v>114</v>
      </c>
      <c r="C19" s="6">
        <v>90.39</v>
      </c>
      <c r="D19" s="7" t="s">
        <v>16</v>
      </c>
      <c r="E19" s="7">
        <v>177.16</v>
      </c>
      <c r="F19" s="42">
        <f>C19*E19</f>
        <v>16013.492399999999</v>
      </c>
      <c r="H19" s="33"/>
    </row>
    <row r="20" spans="1:8">
      <c r="A20" s="12"/>
      <c r="B20" s="98" t="s">
        <v>115</v>
      </c>
      <c r="C20" s="98"/>
      <c r="D20" s="98"/>
      <c r="E20" s="98"/>
      <c r="F20" s="42">
        <f>SUM(F5:F19)</f>
        <v>822277.0864599999</v>
      </c>
    </row>
    <row r="23" spans="1:8" ht="50.25" customHeight="1">
      <c r="B23" s="86" t="s">
        <v>116</v>
      </c>
      <c r="C23" s="86"/>
      <c r="D23" s="86"/>
      <c r="E23" s="86"/>
      <c r="F23" s="86"/>
      <c r="H23" s="33"/>
    </row>
  </sheetData>
  <mergeCells count="5">
    <mergeCell ref="A1:F1"/>
    <mergeCell ref="A2:F2"/>
    <mergeCell ref="A3:F3"/>
    <mergeCell ref="B20:E20"/>
    <mergeCell ref="B23:F23"/>
  </mergeCells>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theme="0"/>
  </sheetPr>
  <dimension ref="A1:F23"/>
  <sheetViews>
    <sheetView topLeftCell="A13" workbookViewId="0">
      <selection activeCell="H18" sqref="H18"/>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6" ht="18.75">
      <c r="A1" s="78" t="s">
        <v>0</v>
      </c>
      <c r="B1" s="79"/>
      <c r="C1" s="79"/>
      <c r="D1" s="79"/>
      <c r="E1" s="79"/>
      <c r="F1" s="79"/>
    </row>
    <row r="2" spans="1:6" ht="18.75">
      <c r="A2" s="80" t="s">
        <v>1</v>
      </c>
      <c r="B2" s="81"/>
      <c r="C2" s="81"/>
      <c r="D2" s="81"/>
      <c r="E2" s="81"/>
      <c r="F2" s="81"/>
    </row>
    <row r="3" spans="1:6" ht="22.5" customHeight="1">
      <c r="A3" s="82" t="s">
        <v>124</v>
      </c>
      <c r="B3" s="82"/>
      <c r="C3" s="82"/>
      <c r="D3" s="82"/>
      <c r="E3" s="82"/>
      <c r="F3" s="82"/>
    </row>
    <row r="4" spans="1:6">
      <c r="A4" s="3" t="s">
        <v>3</v>
      </c>
      <c r="B4" s="3" t="s">
        <v>4</v>
      </c>
      <c r="C4" s="3" t="s">
        <v>70</v>
      </c>
      <c r="D4" s="3" t="s">
        <v>6</v>
      </c>
      <c r="E4" s="3" t="s">
        <v>7</v>
      </c>
      <c r="F4" s="3" t="s">
        <v>8</v>
      </c>
    </row>
    <row r="5" spans="1:6" s="48" customFormat="1" ht="21">
      <c r="A5" s="46">
        <v>1</v>
      </c>
      <c r="B5" s="38" t="s">
        <v>125</v>
      </c>
      <c r="C5" s="47">
        <v>10</v>
      </c>
      <c r="D5" s="47" t="s">
        <v>47</v>
      </c>
      <c r="E5" s="47">
        <v>261.12</v>
      </c>
      <c r="F5" s="47">
        <f>C5*E5</f>
        <v>2611.1999999999998</v>
      </c>
    </row>
    <row r="6" spans="1:6" ht="84">
      <c r="A6" s="4" t="s">
        <v>72</v>
      </c>
      <c r="B6" s="38" t="s">
        <v>126</v>
      </c>
      <c r="C6" s="6">
        <v>188.47</v>
      </c>
      <c r="D6" s="7" t="s">
        <v>11</v>
      </c>
      <c r="E6" s="7">
        <v>120.53</v>
      </c>
      <c r="F6" s="49">
        <f t="shared" ref="F6:F19" si="0">C6*E6</f>
        <v>22716.289100000002</v>
      </c>
    </row>
    <row r="7" spans="1:6" ht="73.5">
      <c r="A7" s="4" t="s">
        <v>74</v>
      </c>
      <c r="B7" s="39" t="s">
        <v>127</v>
      </c>
      <c r="C7" s="6">
        <v>19.47</v>
      </c>
      <c r="D7" s="7" t="s">
        <v>16</v>
      </c>
      <c r="E7" s="7">
        <v>223.35</v>
      </c>
      <c r="F7" s="49">
        <f t="shared" si="0"/>
        <v>4348.6244999999999</v>
      </c>
    </row>
    <row r="8" spans="1:6" ht="52.5">
      <c r="A8" s="4" t="s">
        <v>76</v>
      </c>
      <c r="B8" s="38" t="s">
        <v>15</v>
      </c>
      <c r="C8" s="6">
        <v>32.71</v>
      </c>
      <c r="D8" s="7" t="s">
        <v>16</v>
      </c>
      <c r="E8" s="7">
        <v>1149.1199999999999</v>
      </c>
      <c r="F8" s="49">
        <f t="shared" si="0"/>
        <v>37587.715199999999</v>
      </c>
    </row>
    <row r="9" spans="1:6" ht="50.25" customHeight="1">
      <c r="A9" s="4" t="s">
        <v>128</v>
      </c>
      <c r="B9" s="38" t="s">
        <v>129</v>
      </c>
      <c r="C9" s="6">
        <v>27.41</v>
      </c>
      <c r="D9" s="7" t="s">
        <v>16</v>
      </c>
      <c r="E9" s="7">
        <v>5358.83</v>
      </c>
      <c r="F9" s="49">
        <f t="shared" si="0"/>
        <v>146885.53030000001</v>
      </c>
    </row>
    <row r="10" spans="1:6" ht="81.75" customHeight="1">
      <c r="A10" s="4" t="s">
        <v>130</v>
      </c>
      <c r="B10" s="38" t="s">
        <v>131</v>
      </c>
      <c r="C10" s="6">
        <v>70.09</v>
      </c>
      <c r="D10" s="7" t="s">
        <v>16</v>
      </c>
      <c r="E10" s="7">
        <v>2502.14</v>
      </c>
      <c r="F10" s="49">
        <f t="shared" si="0"/>
        <v>175374.9926</v>
      </c>
    </row>
    <row r="11" spans="1:6" ht="50.25" customHeight="1">
      <c r="A11" s="4" t="s">
        <v>132</v>
      </c>
      <c r="B11" s="38" t="s">
        <v>133</v>
      </c>
      <c r="C11" s="6">
        <v>596.55999999999995</v>
      </c>
      <c r="D11" s="7" t="s">
        <v>37</v>
      </c>
      <c r="E11" s="7">
        <v>245.79</v>
      </c>
      <c r="F11" s="49">
        <f t="shared" si="0"/>
        <v>146628.48239999998</v>
      </c>
    </row>
    <row r="12" spans="1:6" ht="84.75" customHeight="1">
      <c r="A12" s="10" t="s">
        <v>134</v>
      </c>
      <c r="B12" s="38" t="s">
        <v>96</v>
      </c>
      <c r="C12" s="6">
        <v>2.92</v>
      </c>
      <c r="D12" s="7" t="s">
        <v>16</v>
      </c>
      <c r="E12" s="7">
        <v>5489.86</v>
      </c>
      <c r="F12" s="49">
        <f t="shared" si="0"/>
        <v>16030.391199999998</v>
      </c>
    </row>
    <row r="13" spans="1:6" ht="73.5" customHeight="1">
      <c r="A13" s="4" t="s">
        <v>135</v>
      </c>
      <c r="B13" s="38" t="s">
        <v>136</v>
      </c>
      <c r="C13" s="6">
        <v>0.25800000000000001</v>
      </c>
      <c r="D13" s="7" t="s">
        <v>101</v>
      </c>
      <c r="E13" s="7">
        <v>65841.84</v>
      </c>
      <c r="F13" s="49">
        <f t="shared" si="0"/>
        <v>16987.19472</v>
      </c>
    </row>
    <row r="14" spans="1:6" s="52" customFormat="1" ht="12">
      <c r="A14" s="50">
        <v>9</v>
      </c>
      <c r="B14" s="19" t="s">
        <v>22</v>
      </c>
      <c r="C14" s="51"/>
      <c r="D14" s="50"/>
      <c r="E14" s="50"/>
      <c r="F14" s="49">
        <f t="shared" si="0"/>
        <v>0</v>
      </c>
    </row>
    <row r="15" spans="1:6" ht="15.75">
      <c r="A15" s="4">
        <v>10</v>
      </c>
      <c r="B15" s="5" t="s">
        <v>137</v>
      </c>
      <c r="C15" s="6">
        <v>50.28</v>
      </c>
      <c r="D15" s="7" t="s">
        <v>16</v>
      </c>
      <c r="E15" s="7">
        <v>907.31</v>
      </c>
      <c r="F15" s="49">
        <f t="shared" si="0"/>
        <v>45619.546799999996</v>
      </c>
    </row>
    <row r="16" spans="1:6" ht="15.75">
      <c r="A16" s="4">
        <v>11</v>
      </c>
      <c r="B16" s="5" t="s">
        <v>24</v>
      </c>
      <c r="C16" s="6">
        <v>19.47</v>
      </c>
      <c r="D16" s="7" t="s">
        <v>16</v>
      </c>
      <c r="E16" s="7">
        <v>403.07</v>
      </c>
      <c r="F16" s="49">
        <f t="shared" si="0"/>
        <v>7847.772899999999</v>
      </c>
    </row>
    <row r="17" spans="1:6" ht="15.75">
      <c r="A17" s="4">
        <v>13</v>
      </c>
      <c r="B17" s="5" t="s">
        <v>81</v>
      </c>
      <c r="C17" s="6">
        <v>27.2</v>
      </c>
      <c r="D17" s="7" t="s">
        <v>16</v>
      </c>
      <c r="E17" s="7">
        <v>541.66999999999996</v>
      </c>
      <c r="F17" s="49">
        <f t="shared" si="0"/>
        <v>14733.423999999999</v>
      </c>
    </row>
    <row r="18" spans="1:6" ht="15.75">
      <c r="A18" s="4">
        <v>12</v>
      </c>
      <c r="B18" s="5" t="s">
        <v>82</v>
      </c>
      <c r="C18" s="6">
        <v>102.8</v>
      </c>
      <c r="D18" s="7" t="s">
        <v>16</v>
      </c>
      <c r="E18" s="7">
        <v>863.23</v>
      </c>
      <c r="F18" s="49">
        <f t="shared" si="0"/>
        <v>88740.043999999994</v>
      </c>
    </row>
    <row r="19" spans="1:6" ht="15.75">
      <c r="A19" s="4">
        <v>14</v>
      </c>
      <c r="B19" s="5" t="s">
        <v>27</v>
      </c>
      <c r="C19" s="6">
        <v>188.47</v>
      </c>
      <c r="D19" s="7" t="s">
        <v>16</v>
      </c>
      <c r="E19" s="7">
        <v>177.16</v>
      </c>
      <c r="F19" s="49">
        <f t="shared" si="0"/>
        <v>33389.345199999996</v>
      </c>
    </row>
    <row r="20" spans="1:6">
      <c r="A20" s="12"/>
      <c r="B20" s="87" t="s">
        <v>28</v>
      </c>
      <c r="C20" s="87"/>
      <c r="D20" s="87"/>
      <c r="E20" s="87"/>
      <c r="F20" s="13">
        <f>SUM(F5:F19)</f>
        <v>759500.55291999993</v>
      </c>
    </row>
    <row r="21" spans="1:6">
      <c r="A21" s="14"/>
      <c r="B21" s="16"/>
      <c r="C21" s="16"/>
      <c r="D21" s="16"/>
      <c r="E21" s="16"/>
      <c r="F21" s="17"/>
    </row>
    <row r="22" spans="1:6">
      <c r="A22" s="18"/>
      <c r="B22" s="15"/>
      <c r="C22" s="15"/>
      <c r="D22" s="15"/>
      <c r="E22" s="15"/>
      <c r="F22" s="17"/>
    </row>
    <row r="23" spans="1:6" ht="41.25" customHeight="1">
      <c r="B23" s="86" t="s">
        <v>138</v>
      </c>
      <c r="C23" s="86"/>
      <c r="D23" s="86"/>
      <c r="E23" s="86"/>
      <c r="F23" s="86"/>
    </row>
  </sheetData>
  <mergeCells count="5">
    <mergeCell ref="A1:F1"/>
    <mergeCell ref="A2:F2"/>
    <mergeCell ref="A3:F3"/>
    <mergeCell ref="B20:E20"/>
    <mergeCell ref="B23:F23"/>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I28"/>
  <sheetViews>
    <sheetView topLeftCell="A7" zoomScale="70" zoomScaleNormal="70" workbookViewId="0">
      <selection activeCell="A3" sqref="A3:F3"/>
    </sheetView>
  </sheetViews>
  <sheetFormatPr defaultRowHeight="15"/>
  <cols>
    <col min="1" max="1" width="10.5703125" style="23" bestFit="1" customWidth="1"/>
    <col min="2" max="2" width="52.7109375" style="23" customWidth="1"/>
    <col min="3" max="3" width="14.5703125" style="23" customWidth="1"/>
    <col min="4" max="4" width="7.5703125" style="23" customWidth="1"/>
    <col min="5" max="5" width="18.42578125" style="23" customWidth="1"/>
    <col min="6" max="6" width="20.5703125" style="23" bestFit="1" customWidth="1"/>
    <col min="7" max="16384" width="9.140625" style="23"/>
  </cols>
  <sheetData>
    <row r="1" spans="1:9" ht="18.75">
      <c r="A1" s="94" t="s">
        <v>0</v>
      </c>
      <c r="B1" s="94"/>
      <c r="C1" s="94"/>
      <c r="D1" s="94"/>
      <c r="E1" s="94"/>
      <c r="F1" s="94"/>
    </row>
    <row r="2" spans="1:9" ht="18.75">
      <c r="A2" s="94" t="s">
        <v>1</v>
      </c>
      <c r="B2" s="94"/>
      <c r="C2" s="94"/>
      <c r="D2" s="94"/>
      <c r="E2" s="94"/>
      <c r="F2" s="94"/>
    </row>
    <row r="3" spans="1:9" ht="39" customHeight="1">
      <c r="A3" s="91" t="s">
        <v>239</v>
      </c>
      <c r="B3" s="92"/>
      <c r="C3" s="92"/>
      <c r="D3" s="92"/>
      <c r="E3" s="92"/>
      <c r="F3" s="93"/>
    </row>
    <row r="4" spans="1:9">
      <c r="A4" s="24" t="s">
        <v>43</v>
      </c>
      <c r="B4" s="24" t="s">
        <v>44</v>
      </c>
      <c r="C4" s="24" t="s">
        <v>45</v>
      </c>
      <c r="D4" s="24" t="s">
        <v>6</v>
      </c>
      <c r="E4" s="24" t="s">
        <v>7</v>
      </c>
      <c r="F4" s="24" t="s">
        <v>8</v>
      </c>
    </row>
    <row r="5" spans="1:9" ht="31.5">
      <c r="A5" s="25">
        <v>1</v>
      </c>
      <c r="B5" s="25" t="s">
        <v>46</v>
      </c>
      <c r="C5" s="25">
        <v>1</v>
      </c>
      <c r="D5" s="25" t="s">
        <v>47</v>
      </c>
      <c r="E5" s="25">
        <v>261.12</v>
      </c>
      <c r="F5" s="26">
        <f>C5*E5</f>
        <v>261.12</v>
      </c>
    </row>
    <row r="6" spans="1:9" ht="189">
      <c r="A6" s="25" t="s">
        <v>139</v>
      </c>
      <c r="B6" s="25" t="s">
        <v>49</v>
      </c>
      <c r="C6" s="27">
        <v>56.92</v>
      </c>
      <c r="D6" s="28" t="s">
        <v>50</v>
      </c>
      <c r="E6" s="28">
        <v>120.53</v>
      </c>
      <c r="F6" s="27">
        <f>ROUND(C6*E6,0)</f>
        <v>6861</v>
      </c>
    </row>
    <row r="7" spans="1:9" ht="126">
      <c r="A7" s="25" t="s">
        <v>140</v>
      </c>
      <c r="B7" s="25" t="s">
        <v>52</v>
      </c>
      <c r="C7" s="27">
        <v>21.24</v>
      </c>
      <c r="D7" s="28" t="s">
        <v>50</v>
      </c>
      <c r="E7" s="28">
        <v>223.35</v>
      </c>
      <c r="F7" s="27">
        <f>ROUND(C7*E7,0)</f>
        <v>4744</v>
      </c>
    </row>
    <row r="8" spans="1:9" ht="110.25">
      <c r="A8" s="25" t="s">
        <v>141</v>
      </c>
      <c r="B8" s="25" t="s">
        <v>54</v>
      </c>
      <c r="C8" s="27">
        <v>35.4</v>
      </c>
      <c r="D8" s="28" t="s">
        <v>50</v>
      </c>
      <c r="E8" s="25">
        <v>1149.1199999999999</v>
      </c>
      <c r="F8" s="26">
        <f>ROUND(C8*E8,0)</f>
        <v>40679</v>
      </c>
      <c r="I8" s="33"/>
    </row>
    <row r="9" spans="1:9" ht="141.75">
      <c r="A9" s="25" t="s">
        <v>142</v>
      </c>
      <c r="B9" s="25" t="s">
        <v>56</v>
      </c>
      <c r="C9" s="53">
        <v>82.46</v>
      </c>
      <c r="D9" s="25" t="s">
        <v>50</v>
      </c>
      <c r="E9" s="26">
        <v>5829</v>
      </c>
      <c r="F9" s="26">
        <f>C9*E9</f>
        <v>480659.33999999997</v>
      </c>
    </row>
    <row r="10" spans="1:9" ht="15.75">
      <c r="A10" s="25">
        <v>6</v>
      </c>
      <c r="B10" s="25" t="s">
        <v>57</v>
      </c>
      <c r="C10" s="29"/>
      <c r="D10" s="29"/>
      <c r="E10" s="25"/>
      <c r="F10" s="27"/>
    </row>
    <row r="11" spans="1:9" ht="15.75">
      <c r="A11" s="30" t="s">
        <v>58</v>
      </c>
      <c r="B11" s="25" t="s">
        <v>143</v>
      </c>
      <c r="C11" s="26">
        <v>35.46</v>
      </c>
      <c r="D11" s="25" t="s">
        <v>50</v>
      </c>
      <c r="E11" s="25">
        <v>880.61</v>
      </c>
      <c r="F11" s="27">
        <f>C11*E11</f>
        <v>31226.4306</v>
      </c>
    </row>
    <row r="12" spans="1:9" ht="15.75">
      <c r="A12" s="25" t="s">
        <v>60</v>
      </c>
      <c r="B12" s="25" t="s">
        <v>144</v>
      </c>
      <c r="C12" s="26">
        <v>21.24</v>
      </c>
      <c r="D12" s="25" t="s">
        <v>50</v>
      </c>
      <c r="E12" s="25">
        <v>450.47</v>
      </c>
      <c r="F12" s="27">
        <f>C12*E12</f>
        <v>9567.9827999999998</v>
      </c>
    </row>
    <row r="13" spans="1:9" ht="15.75">
      <c r="A13" s="25" t="s">
        <v>62</v>
      </c>
      <c r="B13" s="25" t="s">
        <v>145</v>
      </c>
      <c r="C13" s="26">
        <v>35.4</v>
      </c>
      <c r="D13" s="25" t="s">
        <v>50</v>
      </c>
      <c r="E13" s="25">
        <v>831.81</v>
      </c>
      <c r="F13" s="27">
        <f>C13*E13</f>
        <v>29446.073999999997</v>
      </c>
    </row>
    <row r="14" spans="1:9" ht="15.75">
      <c r="A14" s="25" t="s">
        <v>64</v>
      </c>
      <c r="B14" s="25" t="s">
        <v>146</v>
      </c>
      <c r="C14" s="26">
        <v>70.91</v>
      </c>
      <c r="D14" s="25" t="s">
        <v>50</v>
      </c>
      <c r="E14" s="25">
        <v>513.67999999999995</v>
      </c>
      <c r="F14" s="27">
        <f>C14*E14</f>
        <v>36425.048799999997</v>
      </c>
    </row>
    <row r="15" spans="1:9" ht="15.75">
      <c r="A15" s="25" t="s">
        <v>66</v>
      </c>
      <c r="B15" s="25" t="s">
        <v>67</v>
      </c>
      <c r="C15" s="26">
        <v>56.92</v>
      </c>
      <c r="D15" s="25" t="s">
        <v>50</v>
      </c>
      <c r="E15" s="25">
        <v>177.16</v>
      </c>
      <c r="F15" s="27">
        <f>C15*E15</f>
        <v>10083.947200000001</v>
      </c>
    </row>
    <row r="16" spans="1:9" ht="15.75">
      <c r="A16" s="25"/>
      <c r="B16" s="25"/>
      <c r="C16" s="25"/>
      <c r="D16" s="25"/>
      <c r="E16" s="25" t="s">
        <v>40</v>
      </c>
      <c r="F16" s="31">
        <f>SUM(F5:F15)</f>
        <v>649953.94339999999</v>
      </c>
    </row>
    <row r="17" spans="1:7" ht="15.75">
      <c r="A17" s="34"/>
      <c r="B17" s="34"/>
      <c r="C17" s="34"/>
      <c r="D17" s="34"/>
      <c r="E17" s="34"/>
      <c r="F17" s="35"/>
    </row>
    <row r="18" spans="1:7">
      <c r="A18" s="32"/>
      <c r="B18" s="32"/>
      <c r="C18" s="32"/>
      <c r="D18" s="32"/>
      <c r="E18" s="32"/>
      <c r="F18" s="32"/>
    </row>
    <row r="19" spans="1:7">
      <c r="A19" s="32"/>
      <c r="B19" s="86" t="s">
        <v>116</v>
      </c>
      <c r="C19" s="86"/>
      <c r="D19" s="86"/>
      <c r="E19" s="86"/>
      <c r="F19" s="86"/>
      <c r="G19" s="33"/>
    </row>
    <row r="25" spans="1:7">
      <c r="F25" s="54"/>
    </row>
    <row r="28" spans="1:7">
      <c r="F28" s="54"/>
    </row>
  </sheetData>
  <mergeCells count="4">
    <mergeCell ref="A1:F1"/>
    <mergeCell ref="A2:F2"/>
    <mergeCell ref="A3:F3"/>
    <mergeCell ref="B19:F19"/>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G18"/>
  <sheetViews>
    <sheetView topLeftCell="A7" workbookViewId="0">
      <selection activeCell="B18" sqref="B18:F18"/>
    </sheetView>
  </sheetViews>
  <sheetFormatPr defaultRowHeight="15"/>
  <cols>
    <col min="1" max="1" width="8" style="23" customWidth="1"/>
    <col min="2" max="2" width="48.7109375" style="23" customWidth="1"/>
    <col min="3" max="3" width="9.140625" style="23"/>
    <col min="4" max="4" width="10" style="23" customWidth="1"/>
    <col min="5" max="5" width="12" style="23" customWidth="1"/>
    <col min="6" max="6" width="22.85546875" style="33" customWidth="1"/>
    <col min="7" max="7" width="26.85546875" style="23" customWidth="1"/>
    <col min="8" max="16384" width="9.140625" style="23"/>
  </cols>
  <sheetData>
    <row r="1" spans="1:7" ht="18.75">
      <c r="A1" s="88" t="s">
        <v>0</v>
      </c>
      <c r="B1" s="89"/>
      <c r="C1" s="89"/>
      <c r="D1" s="89"/>
      <c r="E1" s="89"/>
      <c r="F1" s="90"/>
    </row>
    <row r="2" spans="1:7" ht="18.75">
      <c r="A2" s="88" t="s">
        <v>1</v>
      </c>
      <c r="B2" s="89"/>
      <c r="C2" s="89"/>
      <c r="D2" s="89"/>
      <c r="E2" s="89"/>
      <c r="F2" s="90"/>
    </row>
    <row r="3" spans="1:7" ht="59.25" customHeight="1">
      <c r="A3" s="110" t="s">
        <v>147</v>
      </c>
      <c r="B3" s="111"/>
      <c r="C3" s="111"/>
      <c r="D3" s="111"/>
      <c r="E3" s="111"/>
      <c r="F3" s="112"/>
    </row>
    <row r="4" spans="1:7" ht="32.25" customHeight="1">
      <c r="A4" s="24" t="s">
        <v>43</v>
      </c>
      <c r="B4" s="24" t="s">
        <v>44</v>
      </c>
      <c r="C4" s="24" t="s">
        <v>45</v>
      </c>
      <c r="D4" s="24" t="s">
        <v>6</v>
      </c>
      <c r="E4" s="24" t="s">
        <v>7</v>
      </c>
      <c r="F4" s="55" t="s">
        <v>8</v>
      </c>
    </row>
    <row r="5" spans="1:7" ht="127.5">
      <c r="A5" s="24" t="s">
        <v>148</v>
      </c>
      <c r="B5" s="24" t="s">
        <v>73</v>
      </c>
      <c r="C5" s="24">
        <v>124.62</v>
      </c>
      <c r="D5" s="24" t="s">
        <v>11</v>
      </c>
      <c r="E5" s="24">
        <v>120.53</v>
      </c>
      <c r="F5" s="55">
        <f t="shared" ref="F5:F7" si="0">E5*C5</f>
        <v>15020.448600000002</v>
      </c>
    </row>
    <row r="6" spans="1:7" ht="102">
      <c r="A6" s="24" t="s">
        <v>149</v>
      </c>
      <c r="B6" s="24" t="s">
        <v>75</v>
      </c>
      <c r="C6" s="24">
        <v>46.73</v>
      </c>
      <c r="D6" s="24" t="s">
        <v>11</v>
      </c>
      <c r="E6" s="24">
        <v>223.35</v>
      </c>
      <c r="F6" s="55">
        <f t="shared" si="0"/>
        <v>10437.145499999999</v>
      </c>
    </row>
    <row r="7" spans="1:7" ht="76.5">
      <c r="A7" s="24" t="s">
        <v>14</v>
      </c>
      <c r="B7" s="24" t="s">
        <v>15</v>
      </c>
      <c r="C7" s="24">
        <v>77.89</v>
      </c>
      <c r="D7" s="24" t="s">
        <v>11</v>
      </c>
      <c r="E7" s="24">
        <v>1149.1199999999999</v>
      </c>
      <c r="F7" s="55">
        <f t="shared" si="0"/>
        <v>89504.956799999985</v>
      </c>
    </row>
    <row r="8" spans="1:7" ht="114.75">
      <c r="A8" s="24" t="s">
        <v>150</v>
      </c>
      <c r="B8" s="24" t="s">
        <v>94</v>
      </c>
      <c r="C8" s="24">
        <v>77.89</v>
      </c>
      <c r="D8" s="24" t="s">
        <v>50</v>
      </c>
      <c r="E8" s="24">
        <v>5829</v>
      </c>
      <c r="F8" s="24">
        <f t="shared" ref="F8" si="1">ROUND(C8*E8,0)</f>
        <v>454021</v>
      </c>
    </row>
    <row r="9" spans="1:7">
      <c r="A9" s="24">
        <v>5</v>
      </c>
      <c r="B9" s="24" t="s">
        <v>22</v>
      </c>
      <c r="C9" s="24"/>
      <c r="D9" s="24"/>
      <c r="E9" s="24"/>
      <c r="F9" s="55"/>
    </row>
    <row r="10" spans="1:7" ht="15.75">
      <c r="A10" s="24" t="s">
        <v>58</v>
      </c>
      <c r="B10" s="24" t="s">
        <v>106</v>
      </c>
      <c r="C10" s="24">
        <v>33.42</v>
      </c>
      <c r="D10" s="24" t="s">
        <v>16</v>
      </c>
      <c r="E10" s="24">
        <v>813.85</v>
      </c>
      <c r="F10" s="55">
        <f t="shared" ref="F10:F14" si="2">C10*E10</f>
        <v>27198.867000000002</v>
      </c>
    </row>
    <row r="11" spans="1:7" ht="27.75" customHeight="1">
      <c r="A11" s="24" t="s">
        <v>60</v>
      </c>
      <c r="B11" s="24" t="s">
        <v>151</v>
      </c>
      <c r="C11" s="24">
        <v>46.73</v>
      </c>
      <c r="D11" s="24" t="s">
        <v>16</v>
      </c>
      <c r="E11" s="24">
        <v>482.08</v>
      </c>
      <c r="F11" s="55">
        <f t="shared" si="2"/>
        <v>22527.598399999999</v>
      </c>
    </row>
    <row r="12" spans="1:7" ht="15.75">
      <c r="A12" s="24" t="s">
        <v>62</v>
      </c>
      <c r="B12" s="24" t="s">
        <v>152</v>
      </c>
      <c r="C12" s="24">
        <v>66.84</v>
      </c>
      <c r="D12" s="24" t="s">
        <v>16</v>
      </c>
      <c r="E12" s="24">
        <v>434.67</v>
      </c>
      <c r="F12" s="55">
        <f t="shared" si="2"/>
        <v>29053.342800000002</v>
      </c>
    </row>
    <row r="13" spans="1:7" ht="15.75">
      <c r="A13" s="24" t="s">
        <v>64</v>
      </c>
      <c r="B13" s="24" t="s">
        <v>112</v>
      </c>
      <c r="C13" s="24">
        <v>77.89</v>
      </c>
      <c r="D13" s="24" t="s">
        <v>16</v>
      </c>
      <c r="E13" s="24">
        <v>752.51</v>
      </c>
      <c r="F13" s="55">
        <f t="shared" si="2"/>
        <v>58613.003900000003</v>
      </c>
    </row>
    <row r="14" spans="1:7" ht="27.75" customHeight="1">
      <c r="A14" s="24" t="s">
        <v>66</v>
      </c>
      <c r="B14" s="24" t="s">
        <v>114</v>
      </c>
      <c r="C14" s="24">
        <v>124.62</v>
      </c>
      <c r="D14" s="24" t="s">
        <v>16</v>
      </c>
      <c r="E14" s="24">
        <v>177.16</v>
      </c>
      <c r="F14" s="55">
        <f t="shared" si="2"/>
        <v>22077.679199999999</v>
      </c>
      <c r="G14" s="33"/>
    </row>
    <row r="15" spans="1:7">
      <c r="A15" s="24"/>
      <c r="B15" s="24" t="s">
        <v>115</v>
      </c>
      <c r="C15" s="24"/>
      <c r="D15" s="24"/>
      <c r="E15" s="24"/>
      <c r="F15" s="55">
        <f>SUM(F5:F14)</f>
        <v>728454.04220000003</v>
      </c>
    </row>
    <row r="18" spans="2:7" ht="50.25" customHeight="1">
      <c r="B18" s="86" t="s">
        <v>116</v>
      </c>
      <c r="C18" s="86"/>
      <c r="D18" s="86"/>
      <c r="E18" s="86"/>
      <c r="F18" s="86"/>
      <c r="G18" s="33"/>
    </row>
  </sheetData>
  <mergeCells count="4">
    <mergeCell ref="A1:F1"/>
    <mergeCell ref="A2:F2"/>
    <mergeCell ref="A3:F3"/>
    <mergeCell ref="B18:F18"/>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H22"/>
  <sheetViews>
    <sheetView workbookViewId="0">
      <selection activeCell="C5" sqref="C5"/>
    </sheetView>
  </sheetViews>
  <sheetFormatPr defaultRowHeight="15"/>
  <cols>
    <col min="1" max="1" width="8" style="23" customWidth="1"/>
    <col min="2" max="2" width="45.85546875" style="23" customWidth="1"/>
    <col min="3" max="3" width="9.140625" style="23"/>
    <col min="4" max="5" width="10" style="23" customWidth="1"/>
    <col min="6" max="6" width="22.85546875" style="23" customWidth="1"/>
    <col min="7" max="7" width="9.140625" style="23"/>
    <col min="8" max="8" width="9.5703125" style="23" bestFit="1" customWidth="1"/>
    <col min="9" max="16384" width="9.140625" style="23"/>
  </cols>
  <sheetData>
    <row r="1" spans="1:6" ht="18.75">
      <c r="A1" s="102" t="s">
        <v>0</v>
      </c>
      <c r="B1" s="103"/>
      <c r="C1" s="103"/>
      <c r="D1" s="103"/>
      <c r="E1" s="103"/>
      <c r="F1" s="103"/>
    </row>
    <row r="2" spans="1:6" ht="18.75">
      <c r="A2" s="104" t="s">
        <v>1</v>
      </c>
      <c r="B2" s="105"/>
      <c r="C2" s="105"/>
      <c r="D2" s="105"/>
      <c r="E2" s="105"/>
      <c r="F2" s="105"/>
    </row>
    <row r="3" spans="1:6" ht="29.25" customHeight="1">
      <c r="A3" s="106" t="s">
        <v>240</v>
      </c>
      <c r="B3" s="107"/>
      <c r="C3" s="107"/>
      <c r="D3" s="107"/>
      <c r="E3" s="107"/>
      <c r="F3" s="108"/>
    </row>
    <row r="4" spans="1:6">
      <c r="A4" s="36" t="s">
        <v>3</v>
      </c>
      <c r="B4" s="36" t="s">
        <v>4</v>
      </c>
      <c r="C4" s="36" t="s">
        <v>70</v>
      </c>
      <c r="D4" s="36" t="s">
        <v>6</v>
      </c>
      <c r="E4" s="36" t="s">
        <v>7</v>
      </c>
      <c r="F4" s="36" t="s">
        <v>8</v>
      </c>
    </row>
    <row r="5" spans="1:6" ht="115.5" customHeight="1">
      <c r="A5" s="4" t="s">
        <v>91</v>
      </c>
      <c r="B5" s="7" t="s">
        <v>73</v>
      </c>
      <c r="C5" s="6">
        <v>85.88</v>
      </c>
      <c r="D5" s="7" t="s">
        <v>11</v>
      </c>
      <c r="E5" s="7">
        <v>120.53</v>
      </c>
      <c r="F5" s="42">
        <f t="shared" ref="F5:F17" si="0">E5*C5</f>
        <v>10351.116399999999</v>
      </c>
    </row>
    <row r="6" spans="1:6" ht="115.5" customHeight="1">
      <c r="A6" s="4" t="s">
        <v>92</v>
      </c>
      <c r="B6" s="7" t="s">
        <v>75</v>
      </c>
      <c r="C6" s="6">
        <v>8.08</v>
      </c>
      <c r="D6" s="7" t="s">
        <v>11</v>
      </c>
      <c r="E6" s="7">
        <v>223.35</v>
      </c>
      <c r="F6" s="42">
        <f t="shared" si="0"/>
        <v>1804.6679999999999</v>
      </c>
    </row>
    <row r="7" spans="1:6" ht="72.75" customHeight="1">
      <c r="A7" s="4" t="s">
        <v>76</v>
      </c>
      <c r="B7" s="7" t="s">
        <v>15</v>
      </c>
      <c r="C7" s="6">
        <v>13.46</v>
      </c>
      <c r="D7" s="7" t="s">
        <v>11</v>
      </c>
      <c r="E7" s="7">
        <v>1149.1199999999999</v>
      </c>
      <c r="F7" s="42">
        <f t="shared" si="0"/>
        <v>15467.155199999999</v>
      </c>
    </row>
    <row r="8" spans="1:6" ht="107.25" customHeight="1">
      <c r="A8" s="4" t="s">
        <v>153</v>
      </c>
      <c r="B8" s="7" t="s">
        <v>34</v>
      </c>
      <c r="C8" s="6">
        <v>25.8</v>
      </c>
      <c r="D8" s="7" t="s">
        <v>50</v>
      </c>
      <c r="E8" s="7">
        <v>5358.83</v>
      </c>
      <c r="F8" s="42">
        <f t="shared" si="0"/>
        <v>138257.81400000001</v>
      </c>
    </row>
    <row r="9" spans="1:6" ht="91.5" customHeight="1">
      <c r="A9" s="4" t="s">
        <v>130</v>
      </c>
      <c r="B9" s="7" t="s">
        <v>131</v>
      </c>
      <c r="C9" s="6">
        <v>35.869999999999997</v>
      </c>
      <c r="D9" s="7" t="s">
        <v>50</v>
      </c>
      <c r="E9" s="7">
        <v>2502.14</v>
      </c>
      <c r="F9" s="42">
        <f t="shared" si="0"/>
        <v>89751.761799999993</v>
      </c>
    </row>
    <row r="10" spans="1:6" ht="72.75" customHeight="1">
      <c r="A10" s="4" t="s">
        <v>132</v>
      </c>
      <c r="B10" s="7" t="s">
        <v>133</v>
      </c>
      <c r="C10" s="6">
        <v>206</v>
      </c>
      <c r="D10" s="7" t="s">
        <v>154</v>
      </c>
      <c r="E10" s="7">
        <v>245.79</v>
      </c>
      <c r="F10" s="42">
        <f t="shared" si="0"/>
        <v>50632.74</v>
      </c>
    </row>
    <row r="11" spans="1:6" ht="102">
      <c r="A11" s="4" t="s">
        <v>155</v>
      </c>
      <c r="B11" s="7" t="s">
        <v>96</v>
      </c>
      <c r="C11" s="6">
        <v>3.4</v>
      </c>
      <c r="D11" s="7" t="s">
        <v>50</v>
      </c>
      <c r="E11" s="7">
        <v>5489.86</v>
      </c>
      <c r="F11" s="42">
        <f t="shared" si="0"/>
        <v>18665.523999999998</v>
      </c>
    </row>
    <row r="12" spans="1:6" ht="99.95" customHeight="1">
      <c r="A12" s="4" t="s">
        <v>99</v>
      </c>
      <c r="B12" s="7" t="s">
        <v>100</v>
      </c>
      <c r="C12" s="43">
        <v>0.3</v>
      </c>
      <c r="D12" s="7" t="s">
        <v>101</v>
      </c>
      <c r="E12" s="7">
        <v>65841.84</v>
      </c>
      <c r="F12" s="42">
        <f t="shared" si="0"/>
        <v>19752.552</v>
      </c>
    </row>
    <row r="13" spans="1:6" ht="18.75">
      <c r="A13" s="4">
        <v>6</v>
      </c>
      <c r="B13" s="40" t="s">
        <v>22</v>
      </c>
      <c r="C13" s="6"/>
      <c r="D13" s="7"/>
      <c r="E13" s="7"/>
      <c r="F13" s="42"/>
    </row>
    <row r="14" spans="1:6" ht="15.75">
      <c r="A14" s="4" t="s">
        <v>105</v>
      </c>
      <c r="B14" s="7" t="s">
        <v>106</v>
      </c>
      <c r="C14" s="6">
        <v>30.52</v>
      </c>
      <c r="D14" s="7" t="s">
        <v>16</v>
      </c>
      <c r="E14" s="7">
        <v>907.31</v>
      </c>
      <c r="F14" s="42">
        <f t="shared" si="0"/>
        <v>27691.101199999997</v>
      </c>
    </row>
    <row r="15" spans="1:6" ht="27.75" customHeight="1">
      <c r="A15" s="4" t="s">
        <v>107</v>
      </c>
      <c r="B15" s="7" t="s">
        <v>151</v>
      </c>
      <c r="C15" s="6">
        <v>8.08</v>
      </c>
      <c r="D15" s="7" t="s">
        <v>16</v>
      </c>
      <c r="E15" s="7">
        <v>418.87</v>
      </c>
      <c r="F15" s="42">
        <f t="shared" si="0"/>
        <v>3384.4695999999999</v>
      </c>
    </row>
    <row r="16" spans="1:6" ht="15.75">
      <c r="A16" s="4" t="s">
        <v>109</v>
      </c>
      <c r="B16" s="7" t="s">
        <v>110</v>
      </c>
      <c r="C16" s="6">
        <v>26.16</v>
      </c>
      <c r="D16" s="7" t="s">
        <v>16</v>
      </c>
      <c r="E16" s="7">
        <v>541.66999999999996</v>
      </c>
      <c r="F16" s="42">
        <f t="shared" si="0"/>
        <v>14170.087199999998</v>
      </c>
    </row>
    <row r="17" spans="1:8" ht="15.75">
      <c r="A17" s="4" t="s">
        <v>111</v>
      </c>
      <c r="B17" s="7" t="s">
        <v>112</v>
      </c>
      <c r="C17" s="6">
        <v>49.03</v>
      </c>
      <c r="D17" s="7" t="s">
        <v>16</v>
      </c>
      <c r="E17" s="7">
        <v>863.23</v>
      </c>
      <c r="F17" s="42">
        <f t="shared" si="0"/>
        <v>42324.166900000004</v>
      </c>
    </row>
    <row r="18" spans="1:8" ht="27.75" customHeight="1">
      <c r="A18" s="12" t="s">
        <v>113</v>
      </c>
      <c r="B18" s="7" t="s">
        <v>114</v>
      </c>
      <c r="C18" s="6">
        <v>85.88</v>
      </c>
      <c r="D18" s="7" t="s">
        <v>16</v>
      </c>
      <c r="E18" s="7">
        <v>177.16</v>
      </c>
      <c r="F18" s="42">
        <f>C18*E18</f>
        <v>15214.5008</v>
      </c>
      <c r="H18" s="33"/>
    </row>
    <row r="19" spans="1:8">
      <c r="A19" s="12"/>
      <c r="B19" s="98" t="s">
        <v>115</v>
      </c>
      <c r="C19" s="98"/>
      <c r="D19" s="98"/>
      <c r="E19" s="98"/>
      <c r="F19" s="42">
        <f>SUM(F5:F18)</f>
        <v>447467.65709999995</v>
      </c>
    </row>
    <row r="22" spans="1:8" ht="50.25" customHeight="1">
      <c r="B22" s="86" t="s">
        <v>116</v>
      </c>
      <c r="C22" s="86"/>
      <c r="D22" s="86"/>
      <c r="E22" s="86"/>
      <c r="F22" s="86"/>
      <c r="H22" s="33"/>
    </row>
  </sheetData>
  <mergeCells count="5">
    <mergeCell ref="A1:F1"/>
    <mergeCell ref="A2:F2"/>
    <mergeCell ref="A3:F3"/>
    <mergeCell ref="B19:E19"/>
    <mergeCell ref="B22:F22"/>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H18"/>
  <sheetViews>
    <sheetView workbookViewId="0">
      <selection activeCell="A3" sqref="A3:F3"/>
    </sheetView>
  </sheetViews>
  <sheetFormatPr defaultRowHeight="15"/>
  <cols>
    <col min="1" max="1" width="8" style="23" customWidth="1"/>
    <col min="2" max="2" width="45.85546875" style="23" customWidth="1"/>
    <col min="3" max="3" width="9.140625" style="23"/>
    <col min="4" max="5" width="10" style="23" customWidth="1"/>
    <col min="6" max="6" width="22.85546875" style="23" customWidth="1"/>
    <col min="7" max="7" width="9.140625" style="23"/>
    <col min="8" max="8" width="9.5703125" style="23" bestFit="1" customWidth="1"/>
    <col min="9" max="16384" width="9.140625" style="23"/>
  </cols>
  <sheetData>
    <row r="1" spans="1:8" ht="18.75">
      <c r="A1" s="102" t="s">
        <v>0</v>
      </c>
      <c r="B1" s="103"/>
      <c r="C1" s="103"/>
      <c r="D1" s="103"/>
      <c r="E1" s="103"/>
      <c r="F1" s="103"/>
    </row>
    <row r="2" spans="1:8" ht="18.75">
      <c r="A2" s="104" t="s">
        <v>1</v>
      </c>
      <c r="B2" s="105"/>
      <c r="C2" s="105"/>
      <c r="D2" s="105"/>
      <c r="E2" s="105"/>
      <c r="F2" s="105"/>
    </row>
    <row r="3" spans="1:8" ht="29.25" customHeight="1">
      <c r="A3" s="106" t="s">
        <v>156</v>
      </c>
      <c r="B3" s="107"/>
      <c r="C3" s="107"/>
      <c r="D3" s="107"/>
      <c r="E3" s="107"/>
      <c r="F3" s="108"/>
    </row>
    <row r="4" spans="1:8">
      <c r="A4" s="36" t="s">
        <v>3</v>
      </c>
      <c r="B4" s="36" t="s">
        <v>4</v>
      </c>
      <c r="C4" s="36" t="s">
        <v>70</v>
      </c>
      <c r="D4" s="36" t="s">
        <v>6</v>
      </c>
      <c r="E4" s="36" t="s">
        <v>7</v>
      </c>
      <c r="F4" s="36" t="s">
        <v>8</v>
      </c>
    </row>
    <row r="5" spans="1:8" ht="115.5" customHeight="1">
      <c r="A5" s="4" t="s">
        <v>91</v>
      </c>
      <c r="B5" s="7" t="s">
        <v>73</v>
      </c>
      <c r="C5" s="6">
        <v>28.04</v>
      </c>
      <c r="D5" s="7" t="s">
        <v>11</v>
      </c>
      <c r="E5" s="7">
        <v>120.53</v>
      </c>
      <c r="F5" s="42">
        <f t="shared" ref="F5:F13" si="0">E5*C5</f>
        <v>3379.6612</v>
      </c>
    </row>
    <row r="6" spans="1:8" ht="115.5" customHeight="1">
      <c r="A6" s="4" t="s">
        <v>92</v>
      </c>
      <c r="B6" s="7" t="s">
        <v>75</v>
      </c>
      <c r="C6" s="6">
        <v>10.52</v>
      </c>
      <c r="D6" s="7" t="s">
        <v>11</v>
      </c>
      <c r="E6" s="7">
        <v>223.35</v>
      </c>
      <c r="F6" s="42">
        <f t="shared" si="0"/>
        <v>2349.6419999999998</v>
      </c>
    </row>
    <row r="7" spans="1:8" ht="72.75" customHeight="1">
      <c r="A7" s="4" t="s">
        <v>76</v>
      </c>
      <c r="B7" s="7" t="s">
        <v>15</v>
      </c>
      <c r="C7" s="6">
        <v>17.53</v>
      </c>
      <c r="D7" s="7" t="s">
        <v>11</v>
      </c>
      <c r="E7" s="7">
        <v>1149.1199999999999</v>
      </c>
      <c r="F7" s="42">
        <f t="shared" si="0"/>
        <v>20144.0736</v>
      </c>
    </row>
    <row r="8" spans="1:8" ht="110.25" customHeight="1">
      <c r="A8" s="4" t="s">
        <v>93</v>
      </c>
      <c r="B8" s="7" t="s">
        <v>94</v>
      </c>
      <c r="C8" s="6">
        <v>20.38</v>
      </c>
      <c r="D8" s="7" t="s">
        <v>11</v>
      </c>
      <c r="E8" s="7">
        <v>5829</v>
      </c>
      <c r="F8" s="42">
        <f t="shared" si="0"/>
        <v>118795.01999999999</v>
      </c>
    </row>
    <row r="9" spans="1:8" ht="18.75">
      <c r="A9" s="4">
        <v>6</v>
      </c>
      <c r="B9" s="40" t="s">
        <v>22</v>
      </c>
      <c r="C9" s="6"/>
      <c r="D9" s="7"/>
      <c r="E9" s="7"/>
      <c r="F9" s="42"/>
    </row>
    <row r="10" spans="1:8" ht="15.75">
      <c r="A10" s="4" t="s">
        <v>105</v>
      </c>
      <c r="B10" s="7" t="s">
        <v>106</v>
      </c>
      <c r="C10" s="6">
        <v>8.75</v>
      </c>
      <c r="D10" s="7" t="s">
        <v>16</v>
      </c>
      <c r="E10" s="7">
        <v>907.31</v>
      </c>
      <c r="F10" s="42">
        <f t="shared" si="0"/>
        <v>7938.9624999999996</v>
      </c>
    </row>
    <row r="11" spans="1:8" ht="27.75" customHeight="1">
      <c r="A11" s="4" t="s">
        <v>107</v>
      </c>
      <c r="B11" s="7" t="s">
        <v>151</v>
      </c>
      <c r="C11" s="6">
        <v>10.52</v>
      </c>
      <c r="D11" s="7" t="s">
        <v>16</v>
      </c>
      <c r="E11" s="7">
        <v>418.87</v>
      </c>
      <c r="F11" s="42">
        <f t="shared" si="0"/>
        <v>4406.5123999999996</v>
      </c>
    </row>
    <row r="12" spans="1:8" ht="15.75">
      <c r="A12" s="4" t="s">
        <v>109</v>
      </c>
      <c r="B12" s="7" t="s">
        <v>110</v>
      </c>
      <c r="C12" s="6">
        <v>17.5</v>
      </c>
      <c r="D12" s="7" t="s">
        <v>16</v>
      </c>
      <c r="E12" s="7">
        <v>541.66999999999996</v>
      </c>
      <c r="F12" s="42">
        <f t="shared" si="0"/>
        <v>9479.2249999999985</v>
      </c>
    </row>
    <row r="13" spans="1:8" ht="15.75">
      <c r="A13" s="4" t="s">
        <v>111</v>
      </c>
      <c r="B13" s="7" t="s">
        <v>112</v>
      </c>
      <c r="C13" s="6">
        <v>17.53</v>
      </c>
      <c r="D13" s="7" t="s">
        <v>16</v>
      </c>
      <c r="E13" s="7">
        <v>863.23</v>
      </c>
      <c r="F13" s="42">
        <f t="shared" si="0"/>
        <v>15132.421900000001</v>
      </c>
    </row>
    <row r="14" spans="1:8" ht="27.75" customHeight="1">
      <c r="A14" s="12" t="s">
        <v>113</v>
      </c>
      <c r="B14" s="7" t="s">
        <v>114</v>
      </c>
      <c r="C14" s="6">
        <v>28.04</v>
      </c>
      <c r="D14" s="7" t="s">
        <v>16</v>
      </c>
      <c r="E14" s="7">
        <v>177.16</v>
      </c>
      <c r="F14" s="42">
        <f>C14*E14</f>
        <v>4967.5663999999997</v>
      </c>
      <c r="H14" s="33"/>
    </row>
    <row r="15" spans="1:8">
      <c r="A15" s="12"/>
      <c r="B15" s="98" t="s">
        <v>115</v>
      </c>
      <c r="C15" s="98"/>
      <c r="D15" s="98"/>
      <c r="E15" s="98"/>
      <c r="F15" s="42">
        <f>SUM(F5:F14)</f>
        <v>186593.08500000002</v>
      </c>
    </row>
    <row r="18" spans="2:8" ht="50.25" customHeight="1">
      <c r="B18" s="86" t="s">
        <v>116</v>
      </c>
      <c r="C18" s="86"/>
      <c r="D18" s="86"/>
      <c r="E18" s="86"/>
      <c r="F18" s="86"/>
      <c r="H18" s="33"/>
    </row>
  </sheetData>
  <mergeCells count="5">
    <mergeCell ref="A1:F1"/>
    <mergeCell ref="A2:F2"/>
    <mergeCell ref="A3:F3"/>
    <mergeCell ref="B15:E15"/>
    <mergeCell ref="B18:F18"/>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G24"/>
  <sheetViews>
    <sheetView workbookViewId="0">
      <selection activeCell="F18" sqref="F18"/>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20.25" customHeight="1">
      <c r="A3" s="82" t="s">
        <v>157</v>
      </c>
      <c r="B3" s="82"/>
      <c r="C3" s="82"/>
      <c r="D3" s="82"/>
      <c r="E3" s="82"/>
      <c r="F3" s="82"/>
      <c r="G3" s="2"/>
    </row>
    <row r="4" spans="1:7">
      <c r="A4" s="3" t="s">
        <v>3</v>
      </c>
      <c r="B4" s="3" t="s">
        <v>4</v>
      </c>
      <c r="C4" s="3" t="s">
        <v>70</v>
      </c>
      <c r="D4" s="3" t="s">
        <v>6</v>
      </c>
      <c r="E4" s="3" t="s">
        <v>7</v>
      </c>
      <c r="F4" s="3" t="s">
        <v>8</v>
      </c>
    </row>
    <row r="5" spans="1:7" ht="21">
      <c r="A5" s="4">
        <v>1</v>
      </c>
      <c r="B5" s="56" t="s">
        <v>158</v>
      </c>
      <c r="C5" s="4">
        <v>10</v>
      </c>
      <c r="D5" s="4" t="s">
        <v>47</v>
      </c>
      <c r="E5" s="4">
        <v>272.99</v>
      </c>
      <c r="F5" s="42">
        <f>E5*C5</f>
        <v>2729.9</v>
      </c>
    </row>
    <row r="6" spans="1:7" ht="94.5">
      <c r="A6" s="4" t="s">
        <v>72</v>
      </c>
      <c r="B6" s="38" t="s">
        <v>73</v>
      </c>
      <c r="C6" s="6">
        <v>86.65</v>
      </c>
      <c r="D6" s="7" t="s">
        <v>11</v>
      </c>
      <c r="E6" s="7">
        <v>120.53</v>
      </c>
      <c r="F6" s="42">
        <f t="shared" ref="F6:F17" si="0">E6*C6</f>
        <v>10443.924500000001</v>
      </c>
    </row>
    <row r="7" spans="1:7" ht="73.5">
      <c r="A7" s="4" t="s">
        <v>74</v>
      </c>
      <c r="B7" s="39" t="s">
        <v>127</v>
      </c>
      <c r="C7" s="6">
        <v>9.6300000000000008</v>
      </c>
      <c r="D7" s="7" t="s">
        <v>16</v>
      </c>
      <c r="E7" s="7">
        <v>223.35</v>
      </c>
      <c r="F7" s="42">
        <f t="shared" si="0"/>
        <v>2150.8605000000002</v>
      </c>
    </row>
    <row r="8" spans="1:7" ht="52.5">
      <c r="A8" s="4" t="s">
        <v>76</v>
      </c>
      <c r="B8" s="38" t="s">
        <v>15</v>
      </c>
      <c r="C8" s="6">
        <v>12.03</v>
      </c>
      <c r="D8" s="7" t="s">
        <v>16</v>
      </c>
      <c r="E8" s="7">
        <v>1149.1199999999999</v>
      </c>
      <c r="F8" s="42">
        <f t="shared" si="0"/>
        <v>13823.913599999998</v>
      </c>
    </row>
    <row r="9" spans="1:7" ht="84">
      <c r="A9" s="4" t="s">
        <v>77</v>
      </c>
      <c r="B9" s="38" t="s">
        <v>78</v>
      </c>
      <c r="C9" s="6">
        <v>36.103999999999999</v>
      </c>
      <c r="D9" s="7" t="s">
        <v>16</v>
      </c>
      <c r="E9" s="7">
        <v>5829</v>
      </c>
      <c r="F9" s="42">
        <f t="shared" si="0"/>
        <v>210450.21599999999</v>
      </c>
    </row>
    <row r="10" spans="1:7" ht="66" customHeight="1">
      <c r="A10" s="4" t="s">
        <v>159</v>
      </c>
      <c r="B10" s="38" t="s">
        <v>160</v>
      </c>
      <c r="C10" s="6">
        <v>21.238</v>
      </c>
      <c r="D10" s="7" t="s">
        <v>16</v>
      </c>
      <c r="E10" s="7">
        <v>5489.86</v>
      </c>
      <c r="F10" s="42">
        <f t="shared" si="0"/>
        <v>116593.64667999999</v>
      </c>
    </row>
    <row r="11" spans="1:7" ht="43.5" customHeight="1">
      <c r="A11" s="4" t="s">
        <v>161</v>
      </c>
      <c r="B11" s="38" t="s">
        <v>162</v>
      </c>
      <c r="C11" s="6">
        <v>5.0599999999999996</v>
      </c>
      <c r="D11" s="7" t="s">
        <v>101</v>
      </c>
      <c r="E11" s="7">
        <v>63762.52</v>
      </c>
      <c r="F11" s="42">
        <f t="shared" si="0"/>
        <v>322638.35119999998</v>
      </c>
    </row>
    <row r="12" spans="1:7">
      <c r="A12" s="4">
        <v>8</v>
      </c>
      <c r="B12" s="38" t="s">
        <v>22</v>
      </c>
      <c r="C12" s="6"/>
      <c r="D12" s="7"/>
      <c r="E12" s="7"/>
      <c r="F12" s="42">
        <f t="shared" si="0"/>
        <v>0</v>
      </c>
    </row>
    <row r="13" spans="1:7" ht="15.75">
      <c r="A13" s="4">
        <v>9</v>
      </c>
      <c r="B13" s="38" t="s">
        <v>163</v>
      </c>
      <c r="C13" s="6">
        <v>9.6300000000000008</v>
      </c>
      <c r="D13" s="7" t="s">
        <v>16</v>
      </c>
      <c r="E13" s="7">
        <v>418.87</v>
      </c>
      <c r="F13" s="42">
        <f t="shared" si="0"/>
        <v>4033.7181000000005</v>
      </c>
    </row>
    <row r="14" spans="1:7" ht="15.75">
      <c r="A14" s="4">
        <v>10</v>
      </c>
      <c r="B14" s="38" t="s">
        <v>164</v>
      </c>
      <c r="C14" s="6">
        <v>15.53</v>
      </c>
      <c r="D14" s="7" t="s">
        <v>16</v>
      </c>
      <c r="E14" s="7">
        <v>907.32</v>
      </c>
      <c r="F14" s="42">
        <f t="shared" si="0"/>
        <v>14090.679599999999</v>
      </c>
    </row>
    <row r="15" spans="1:7" ht="15.75">
      <c r="A15" s="4">
        <v>11</v>
      </c>
      <c r="B15" s="38" t="s">
        <v>81</v>
      </c>
      <c r="C15" s="6">
        <v>31.05</v>
      </c>
      <c r="D15" s="7" t="s">
        <v>16</v>
      </c>
      <c r="E15" s="7">
        <v>541.66999999999996</v>
      </c>
      <c r="F15" s="42">
        <f t="shared" si="0"/>
        <v>16818.853499999997</v>
      </c>
    </row>
    <row r="16" spans="1:7" ht="15.75">
      <c r="A16" s="4">
        <v>12</v>
      </c>
      <c r="B16" s="38" t="s">
        <v>82</v>
      </c>
      <c r="C16" s="6">
        <v>12.03</v>
      </c>
      <c r="D16" s="7" t="s">
        <v>16</v>
      </c>
      <c r="E16" s="7">
        <v>863.23</v>
      </c>
      <c r="F16" s="42">
        <f t="shared" si="0"/>
        <v>10384.6569</v>
      </c>
    </row>
    <row r="17" spans="1:6" ht="15.75">
      <c r="A17" s="4">
        <v>13</v>
      </c>
      <c r="B17" s="38" t="s">
        <v>27</v>
      </c>
      <c r="C17" s="6">
        <v>86.65</v>
      </c>
      <c r="D17" s="7" t="s">
        <v>16</v>
      </c>
      <c r="E17" s="7">
        <v>177.18</v>
      </c>
      <c r="F17" s="42">
        <f t="shared" si="0"/>
        <v>15352.647000000001</v>
      </c>
    </row>
    <row r="18" spans="1:6">
      <c r="A18" s="12"/>
      <c r="B18" s="98"/>
      <c r="C18" s="98"/>
      <c r="D18" s="98"/>
      <c r="E18" s="98"/>
      <c r="F18" s="13">
        <f>SUM(F5:F17)</f>
        <v>739511.36757999996</v>
      </c>
    </row>
    <row r="19" spans="1:6">
      <c r="A19" s="18"/>
      <c r="B19" s="15"/>
      <c r="C19" s="15"/>
      <c r="D19" s="15"/>
      <c r="E19" s="15"/>
      <c r="F19" s="17"/>
    </row>
    <row r="20" spans="1:6">
      <c r="A20" s="18"/>
      <c r="B20" s="15"/>
      <c r="C20" s="15"/>
      <c r="D20" s="15"/>
      <c r="E20" s="15"/>
      <c r="F20" s="17"/>
    </row>
    <row r="21" spans="1:6" ht="43.5" customHeight="1">
      <c r="B21" s="86" t="s">
        <v>165</v>
      </c>
      <c r="C21" s="86"/>
      <c r="D21" s="86"/>
      <c r="E21" s="86"/>
      <c r="F21" s="86"/>
    </row>
    <row r="24" spans="1:6" ht="41.25" customHeight="1"/>
  </sheetData>
  <mergeCells count="5">
    <mergeCell ref="A1:F1"/>
    <mergeCell ref="A2:F2"/>
    <mergeCell ref="A3:F3"/>
    <mergeCell ref="B18:E18"/>
    <mergeCell ref="B21:F21"/>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G23"/>
  <sheetViews>
    <sheetView workbookViewId="0">
      <selection activeCell="F19" sqref="F1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78" t="s">
        <v>0</v>
      </c>
      <c r="B1" s="79"/>
      <c r="C1" s="79"/>
      <c r="D1" s="79"/>
      <c r="E1" s="79"/>
      <c r="F1" s="79"/>
      <c r="G1" s="1"/>
    </row>
    <row r="2" spans="1:7" ht="18.75">
      <c r="A2" s="80" t="s">
        <v>1</v>
      </c>
      <c r="B2" s="81"/>
      <c r="C2" s="81"/>
      <c r="D2" s="81"/>
      <c r="E2" s="81"/>
      <c r="F2" s="81"/>
      <c r="G2" s="1"/>
    </row>
    <row r="3" spans="1:7" ht="31.5" customHeight="1">
      <c r="A3" s="113" t="s">
        <v>166</v>
      </c>
      <c r="B3" s="114"/>
      <c r="C3" s="114"/>
      <c r="D3" s="114"/>
      <c r="E3" s="114"/>
      <c r="F3" s="115"/>
      <c r="G3" s="2"/>
    </row>
    <row r="4" spans="1:7">
      <c r="A4" s="3" t="s">
        <v>3</v>
      </c>
      <c r="B4" s="3" t="s">
        <v>4</v>
      </c>
      <c r="C4" s="3" t="s">
        <v>70</v>
      </c>
      <c r="D4" s="3" t="s">
        <v>6</v>
      </c>
      <c r="E4" s="3" t="s">
        <v>7</v>
      </c>
      <c r="F4" s="3" t="s">
        <v>8</v>
      </c>
    </row>
    <row r="5" spans="1:7" ht="114.75">
      <c r="A5" s="4" t="s">
        <v>9</v>
      </c>
      <c r="B5" s="5" t="s">
        <v>73</v>
      </c>
      <c r="C5" s="6">
        <v>136.63999999999999</v>
      </c>
      <c r="D5" s="7" t="s">
        <v>11</v>
      </c>
      <c r="E5" s="7">
        <v>120.53</v>
      </c>
      <c r="F5" s="6">
        <f t="shared" ref="F5:F18" si="0">E5*C5</f>
        <v>16469.2192</v>
      </c>
    </row>
    <row r="6" spans="1:7" ht="89.25">
      <c r="A6" s="4" t="s">
        <v>167</v>
      </c>
      <c r="B6" s="9" t="s">
        <v>127</v>
      </c>
      <c r="C6" s="6">
        <v>12.03</v>
      </c>
      <c r="D6" s="7" t="s">
        <v>16</v>
      </c>
      <c r="E6" s="7">
        <v>223.35</v>
      </c>
      <c r="F6" s="6">
        <f t="shared" si="0"/>
        <v>2686.9004999999997</v>
      </c>
    </row>
    <row r="7" spans="1:7" ht="63.75">
      <c r="A7" s="4" t="s">
        <v>14</v>
      </c>
      <c r="B7" s="5" t="s">
        <v>15</v>
      </c>
      <c r="C7" s="6">
        <v>20.05</v>
      </c>
      <c r="D7" s="7" t="s">
        <v>16</v>
      </c>
      <c r="E7" s="7">
        <v>1149.1199999999999</v>
      </c>
      <c r="F7" s="6">
        <f t="shared" si="0"/>
        <v>23039.856</v>
      </c>
    </row>
    <row r="8" spans="1:7" ht="102">
      <c r="A8" s="4" t="s">
        <v>168</v>
      </c>
      <c r="B8" s="5" t="s">
        <v>34</v>
      </c>
      <c r="C8" s="6">
        <v>17.02</v>
      </c>
      <c r="D8" s="7" t="s">
        <v>16</v>
      </c>
      <c r="E8" s="7">
        <v>5358.83</v>
      </c>
      <c r="F8" s="6">
        <f t="shared" si="0"/>
        <v>91207.286599999992</v>
      </c>
    </row>
    <row r="9" spans="1:7" ht="89.25">
      <c r="A9" s="4" t="s">
        <v>169</v>
      </c>
      <c r="B9" s="5" t="s">
        <v>131</v>
      </c>
      <c r="C9" s="6">
        <v>45.08</v>
      </c>
      <c r="D9" s="7" t="s">
        <v>16</v>
      </c>
      <c r="E9" s="7">
        <v>2502.14</v>
      </c>
      <c r="F9" s="6">
        <f t="shared" si="0"/>
        <v>112796.47119999999</v>
      </c>
    </row>
    <row r="10" spans="1:7" ht="63.75">
      <c r="A10" s="10" t="s">
        <v>170</v>
      </c>
      <c r="B10" s="5" t="s">
        <v>133</v>
      </c>
      <c r="C10" s="6">
        <v>330.2</v>
      </c>
      <c r="D10" s="7" t="s">
        <v>37</v>
      </c>
      <c r="E10" s="7">
        <v>245.79</v>
      </c>
      <c r="F10" s="6">
        <f t="shared" si="0"/>
        <v>81159.857999999993</v>
      </c>
    </row>
    <row r="11" spans="1:7" ht="102">
      <c r="A11" s="10" t="s">
        <v>134</v>
      </c>
      <c r="B11" s="5" t="s">
        <v>96</v>
      </c>
      <c r="C11" s="57">
        <v>4.3</v>
      </c>
      <c r="D11" s="7" t="s">
        <v>11</v>
      </c>
      <c r="E11" s="7">
        <v>5489.86</v>
      </c>
      <c r="F11" s="6">
        <f t="shared" si="0"/>
        <v>23606.397999999997</v>
      </c>
    </row>
    <row r="12" spans="1:7" ht="89.25">
      <c r="A12" s="10" t="s">
        <v>171</v>
      </c>
      <c r="B12" s="5" t="s">
        <v>100</v>
      </c>
      <c r="C12" s="43">
        <v>0.379</v>
      </c>
      <c r="D12" s="7" t="s">
        <v>101</v>
      </c>
      <c r="E12" s="7">
        <v>65841.8</v>
      </c>
      <c r="F12" s="6">
        <f t="shared" si="0"/>
        <v>24954.0422</v>
      </c>
    </row>
    <row r="13" spans="1:7" ht="18.75">
      <c r="A13" s="50">
        <v>9</v>
      </c>
      <c r="B13" s="11" t="s">
        <v>22</v>
      </c>
      <c r="C13" s="6"/>
      <c r="D13" s="7"/>
      <c r="E13" s="7"/>
      <c r="F13" s="6"/>
    </row>
    <row r="14" spans="1:7">
      <c r="A14" s="50" t="s">
        <v>58</v>
      </c>
      <c r="B14" s="5" t="s">
        <v>172</v>
      </c>
      <c r="C14" s="6">
        <v>12.03</v>
      </c>
      <c r="D14" s="7" t="s">
        <v>11</v>
      </c>
      <c r="E14" s="7">
        <v>482.08</v>
      </c>
      <c r="F14" s="6">
        <f t="shared" si="0"/>
        <v>5799.4223999999995</v>
      </c>
    </row>
    <row r="15" spans="1:7">
      <c r="A15" s="50" t="s">
        <v>60</v>
      </c>
      <c r="B15" s="5" t="s">
        <v>173</v>
      </c>
      <c r="C15" s="6">
        <v>32.46</v>
      </c>
      <c r="D15" s="7" t="s">
        <v>11</v>
      </c>
      <c r="E15" s="7">
        <v>813.85</v>
      </c>
      <c r="F15" s="6">
        <f t="shared" si="0"/>
        <v>26417.571</v>
      </c>
    </row>
    <row r="16" spans="1:7">
      <c r="A16" s="50" t="s">
        <v>62</v>
      </c>
      <c r="B16" s="5" t="s">
        <v>174</v>
      </c>
      <c r="C16" s="6">
        <v>65.126999999999995</v>
      </c>
      <c r="D16" s="7" t="s">
        <v>11</v>
      </c>
      <c r="E16" s="7">
        <v>752.51</v>
      </c>
      <c r="F16" s="6">
        <f t="shared" si="0"/>
        <v>49008.718769999999</v>
      </c>
    </row>
    <row r="17" spans="1:6">
      <c r="A17" s="50" t="s">
        <v>64</v>
      </c>
      <c r="B17" s="5" t="s">
        <v>25</v>
      </c>
      <c r="C17" s="6">
        <v>19</v>
      </c>
      <c r="D17" s="7" t="s">
        <v>11</v>
      </c>
      <c r="E17" s="7">
        <v>434.67</v>
      </c>
      <c r="F17" s="6">
        <f t="shared" si="0"/>
        <v>8258.73</v>
      </c>
    </row>
    <row r="18" spans="1:6">
      <c r="A18" s="50" t="s">
        <v>66</v>
      </c>
      <c r="B18" s="5" t="s">
        <v>175</v>
      </c>
      <c r="C18" s="6">
        <v>136.64400000000001</v>
      </c>
      <c r="D18" s="7" t="s">
        <v>11</v>
      </c>
      <c r="E18" s="7">
        <v>177.16</v>
      </c>
      <c r="F18" s="6">
        <f t="shared" si="0"/>
        <v>24207.851040000001</v>
      </c>
    </row>
    <row r="19" spans="1:6">
      <c r="A19" s="12"/>
      <c r="B19" s="83" t="s">
        <v>40</v>
      </c>
      <c r="C19" s="84"/>
      <c r="D19" s="84"/>
      <c r="E19" s="85"/>
      <c r="F19" s="13">
        <f>SUM(F5:F18)</f>
        <v>489612.32490999991</v>
      </c>
    </row>
    <row r="20" spans="1:6">
      <c r="A20" s="18"/>
      <c r="B20" s="15"/>
      <c r="C20" s="16"/>
      <c r="D20" s="16"/>
      <c r="E20" s="16"/>
      <c r="F20" s="17"/>
    </row>
    <row r="21" spans="1:6">
      <c r="A21" s="18"/>
      <c r="B21" s="15"/>
      <c r="C21" s="16"/>
      <c r="D21" s="16"/>
      <c r="E21" s="16"/>
      <c r="F21" s="17"/>
    </row>
    <row r="22" spans="1:6">
      <c r="A22" s="18"/>
      <c r="B22" s="15"/>
      <c r="C22" s="16"/>
      <c r="D22" s="16"/>
      <c r="E22" s="16"/>
      <c r="F22" s="17"/>
    </row>
    <row r="23" spans="1:6" ht="53.25" customHeight="1">
      <c r="B23" s="86" t="s">
        <v>176</v>
      </c>
      <c r="C23" s="86"/>
      <c r="D23" s="86"/>
      <c r="E23" s="86"/>
      <c r="F23" s="86"/>
    </row>
  </sheetData>
  <mergeCells count="5">
    <mergeCell ref="A1:F1"/>
    <mergeCell ref="A2:F2"/>
    <mergeCell ref="A3:F3"/>
    <mergeCell ref="B19:E19"/>
    <mergeCell ref="B23:F23"/>
  </mergeCells>
  <pageMargins left="0.7" right="0.7" top="0.75" bottom="0.75" header="0.3" footer="0.3"/>
  <pageSetup orientation="portrait" verticalDpi="0" r:id="rId1"/>
</worksheet>
</file>

<file path=xl/worksheets/sheet19.xml><?xml version="1.0" encoding="utf-8"?>
<worksheet xmlns="http://schemas.openxmlformats.org/spreadsheetml/2006/main" xmlns:r="http://schemas.openxmlformats.org/officeDocument/2006/relationships">
  <dimension ref="A1:G24"/>
  <sheetViews>
    <sheetView workbookViewId="0">
      <selection activeCell="A3" sqref="A3:F3"/>
    </sheetView>
  </sheetViews>
  <sheetFormatPr defaultRowHeight="15"/>
  <cols>
    <col min="1" max="1" width="10.5703125" style="23" bestFit="1" customWidth="1"/>
    <col min="2" max="2" width="52.7109375" style="23" customWidth="1"/>
    <col min="3" max="3" width="14.5703125" style="23" customWidth="1"/>
    <col min="4" max="4" width="7.5703125" style="23" customWidth="1"/>
    <col min="5" max="5" width="18.42578125" style="23" customWidth="1"/>
    <col min="6" max="6" width="20.5703125" style="23" bestFit="1" customWidth="1"/>
    <col min="7" max="16384" width="9.140625" style="23"/>
  </cols>
  <sheetData>
    <row r="1" spans="1:6" ht="18.75">
      <c r="A1" s="94" t="s">
        <v>0</v>
      </c>
      <c r="B1" s="94"/>
      <c r="C1" s="94"/>
      <c r="D1" s="94"/>
      <c r="E1" s="94"/>
      <c r="F1" s="94"/>
    </row>
    <row r="2" spans="1:6" ht="18.75">
      <c r="A2" s="94" t="s">
        <v>1</v>
      </c>
      <c r="B2" s="94"/>
      <c r="C2" s="94"/>
      <c r="D2" s="94"/>
      <c r="E2" s="94"/>
      <c r="F2" s="94"/>
    </row>
    <row r="3" spans="1:6" ht="46.5" customHeight="1">
      <c r="A3" s="91" t="s">
        <v>177</v>
      </c>
      <c r="B3" s="92"/>
      <c r="C3" s="92"/>
      <c r="D3" s="92"/>
      <c r="E3" s="92"/>
      <c r="F3" s="93"/>
    </row>
    <row r="4" spans="1:6">
      <c r="A4" s="24" t="s">
        <v>43</v>
      </c>
      <c r="B4" s="24" t="s">
        <v>44</v>
      </c>
      <c r="C4" s="24" t="s">
        <v>45</v>
      </c>
      <c r="D4" s="24" t="s">
        <v>6</v>
      </c>
      <c r="E4" s="24" t="s">
        <v>7</v>
      </c>
      <c r="F4" s="24" t="s">
        <v>8</v>
      </c>
    </row>
    <row r="5" spans="1:6" ht="189">
      <c r="A5" s="25" t="s">
        <v>178</v>
      </c>
      <c r="B5" s="25" t="s">
        <v>49</v>
      </c>
      <c r="C5" s="27">
        <v>63.72</v>
      </c>
      <c r="D5" s="28" t="s">
        <v>50</v>
      </c>
      <c r="E5" s="28">
        <v>120.53</v>
      </c>
      <c r="F5" s="27">
        <f>ROUND(C5*E5,0)</f>
        <v>7680</v>
      </c>
    </row>
    <row r="6" spans="1:6" ht="126">
      <c r="A6" s="25" t="s">
        <v>179</v>
      </c>
      <c r="B6" s="25" t="s">
        <v>52</v>
      </c>
      <c r="C6" s="27">
        <v>5.31</v>
      </c>
      <c r="D6" s="28" t="s">
        <v>50</v>
      </c>
      <c r="E6" s="28">
        <v>223.35</v>
      </c>
      <c r="F6" s="27">
        <f>ROUND(C6*E6,0)</f>
        <v>1186</v>
      </c>
    </row>
    <row r="7" spans="1:6" ht="110.25">
      <c r="A7" s="25" t="s">
        <v>180</v>
      </c>
      <c r="B7" s="25" t="s">
        <v>54</v>
      </c>
      <c r="C7" s="27">
        <v>8.85</v>
      </c>
      <c r="D7" s="28" t="s">
        <v>50</v>
      </c>
      <c r="E7" s="25">
        <v>1149.1199999999999</v>
      </c>
      <c r="F7" s="26">
        <f>ROUND(C7*E7,0)</f>
        <v>10170</v>
      </c>
    </row>
    <row r="8" spans="1:6" ht="141.75">
      <c r="A8" s="25" t="s">
        <v>181</v>
      </c>
      <c r="B8" s="25" t="s">
        <v>182</v>
      </c>
      <c r="C8" s="25">
        <v>7.08</v>
      </c>
      <c r="D8" s="25" t="s">
        <v>50</v>
      </c>
      <c r="E8" s="26">
        <v>5358.85</v>
      </c>
      <c r="F8" s="26">
        <f>C8*E8</f>
        <v>37940.658000000003</v>
      </c>
    </row>
    <row r="9" spans="1:6" ht="141.75">
      <c r="A9" s="25" t="s">
        <v>183</v>
      </c>
      <c r="B9" s="25" t="s">
        <v>56</v>
      </c>
      <c r="C9" s="26">
        <v>27.61</v>
      </c>
      <c r="D9" s="25" t="s">
        <v>50</v>
      </c>
      <c r="E9" s="26">
        <v>5829</v>
      </c>
      <c r="F9" s="26">
        <f>C9*E9</f>
        <v>160938.69</v>
      </c>
    </row>
    <row r="10" spans="1:6" ht="141.75">
      <c r="A10" s="25" t="s">
        <v>184</v>
      </c>
      <c r="B10" s="25" t="s">
        <v>185</v>
      </c>
      <c r="C10" s="25">
        <v>3.5369999999999999</v>
      </c>
      <c r="D10" s="25" t="s">
        <v>186</v>
      </c>
      <c r="E10" s="26">
        <v>65841.84</v>
      </c>
      <c r="F10" s="26">
        <f>C10*E10</f>
        <v>232882.58807999999</v>
      </c>
    </row>
    <row r="11" spans="1:6" ht="15.75">
      <c r="A11" s="25">
        <v>7</v>
      </c>
      <c r="B11" s="25" t="s">
        <v>57</v>
      </c>
      <c r="C11" s="29"/>
      <c r="D11" s="29"/>
      <c r="E11" s="25"/>
      <c r="F11" s="27"/>
    </row>
    <row r="12" spans="1:6" ht="15.75">
      <c r="A12" s="30" t="s">
        <v>58</v>
      </c>
      <c r="B12" s="25" t="s">
        <v>59</v>
      </c>
      <c r="C12" s="26">
        <v>15.03</v>
      </c>
      <c r="D12" s="25" t="s">
        <v>50</v>
      </c>
      <c r="E12" s="25">
        <v>813.82</v>
      </c>
      <c r="F12" s="27">
        <f>C12*E12</f>
        <v>12231.714599999999</v>
      </c>
    </row>
    <row r="13" spans="1:6" ht="15.75">
      <c r="A13" s="25" t="s">
        <v>60</v>
      </c>
      <c r="B13" s="25" t="s">
        <v>187</v>
      </c>
      <c r="C13" s="26">
        <v>5.31</v>
      </c>
      <c r="D13" s="25" t="s">
        <v>50</v>
      </c>
      <c r="E13" s="25">
        <v>482.08</v>
      </c>
      <c r="F13" s="27">
        <f t="shared" ref="F13:F16" si="0">C13*E13</f>
        <v>2559.8447999999999</v>
      </c>
    </row>
    <row r="14" spans="1:6" ht="15.75">
      <c r="A14" s="25" t="s">
        <v>62</v>
      </c>
      <c r="B14" s="25" t="s">
        <v>63</v>
      </c>
      <c r="C14" s="26">
        <v>8.85</v>
      </c>
      <c r="D14" s="25" t="s">
        <v>50</v>
      </c>
      <c r="E14" s="25">
        <v>752.51</v>
      </c>
      <c r="F14" s="27">
        <f t="shared" si="0"/>
        <v>6659.7134999999998</v>
      </c>
    </row>
    <row r="15" spans="1:6" ht="15.75">
      <c r="A15" s="25" t="s">
        <v>64</v>
      </c>
      <c r="B15" s="25" t="s">
        <v>65</v>
      </c>
      <c r="C15" s="26">
        <v>30.08</v>
      </c>
      <c r="D15" s="25" t="s">
        <v>50</v>
      </c>
      <c r="E15" s="25">
        <v>434.67</v>
      </c>
      <c r="F15" s="27">
        <f t="shared" si="0"/>
        <v>13074.873599999999</v>
      </c>
    </row>
    <row r="16" spans="1:6" ht="15.75">
      <c r="A16" s="25" t="s">
        <v>66</v>
      </c>
      <c r="B16" s="25" t="s">
        <v>67</v>
      </c>
      <c r="C16" s="26">
        <v>60</v>
      </c>
      <c r="D16" s="25" t="s">
        <v>50</v>
      </c>
      <c r="E16" s="25">
        <v>177.16</v>
      </c>
      <c r="F16" s="27">
        <f t="shared" si="0"/>
        <v>10629.6</v>
      </c>
    </row>
    <row r="17" spans="1:7" ht="15.75">
      <c r="A17" s="25"/>
      <c r="B17" s="25"/>
      <c r="C17" s="25"/>
      <c r="D17" s="25"/>
      <c r="E17" s="25" t="s">
        <v>40</v>
      </c>
      <c r="F17" s="31">
        <f>SUM(F5:F16)</f>
        <v>495953.68258000002</v>
      </c>
    </row>
    <row r="18" spans="1:7" ht="19.5" hidden="1" customHeight="1">
      <c r="A18" s="58"/>
      <c r="B18" s="58"/>
      <c r="C18" s="58"/>
      <c r="D18" s="58"/>
      <c r="E18" s="59" t="s">
        <v>188</v>
      </c>
      <c r="F18" s="27">
        <f>F17*12/100</f>
        <v>59514.441909600006</v>
      </c>
    </row>
    <row r="19" spans="1:7" ht="19.5" hidden="1" customHeight="1">
      <c r="A19" s="58"/>
      <c r="B19" s="58"/>
      <c r="C19" s="58"/>
      <c r="D19" s="58"/>
      <c r="E19" s="27"/>
      <c r="F19" s="27">
        <f>F18+F17</f>
        <v>555468.12448960007</v>
      </c>
    </row>
    <row r="20" spans="1:7" ht="19.5" hidden="1" customHeight="1">
      <c r="A20" s="58"/>
      <c r="B20" s="58"/>
      <c r="C20" s="58"/>
      <c r="D20" s="58"/>
      <c r="E20" s="59" t="s">
        <v>189</v>
      </c>
      <c r="F20" s="27">
        <f>F19*1/100</f>
        <v>5554.6812448960009</v>
      </c>
    </row>
    <row r="21" spans="1:7" ht="19.5" hidden="1" customHeight="1">
      <c r="A21" s="58"/>
      <c r="B21" s="58"/>
      <c r="C21" s="58"/>
      <c r="D21" s="58"/>
      <c r="E21" s="59" t="s">
        <v>190</v>
      </c>
      <c r="F21" s="27">
        <f>F20+F19</f>
        <v>561022.8057344961</v>
      </c>
    </row>
    <row r="22" spans="1:7" ht="21" customHeight="1">
      <c r="A22" s="32"/>
      <c r="B22" s="32"/>
      <c r="C22" s="32"/>
      <c r="D22" s="32"/>
      <c r="E22" s="32"/>
      <c r="F22" s="32"/>
    </row>
    <row r="23" spans="1:7" ht="21" customHeight="1">
      <c r="A23" s="32"/>
      <c r="B23" s="32"/>
      <c r="C23" s="32"/>
      <c r="D23" s="32"/>
      <c r="E23" s="32"/>
      <c r="F23" s="32"/>
    </row>
    <row r="24" spans="1:7" ht="50.25" customHeight="1">
      <c r="A24" s="32"/>
      <c r="B24" s="86" t="s">
        <v>116</v>
      </c>
      <c r="C24" s="86"/>
      <c r="D24" s="86"/>
      <c r="E24" s="86"/>
      <c r="F24" s="86"/>
      <c r="G24" s="33"/>
    </row>
  </sheetData>
  <mergeCells count="4">
    <mergeCell ref="A1:F1"/>
    <mergeCell ref="A2:F2"/>
    <mergeCell ref="A3:F3"/>
    <mergeCell ref="B24:F24"/>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J18"/>
  <sheetViews>
    <sheetView workbookViewId="0">
      <selection activeCell="A3" sqref="A3:I3"/>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78" t="s">
        <v>0</v>
      </c>
      <c r="B1" s="79"/>
      <c r="C1" s="79"/>
      <c r="D1" s="79"/>
      <c r="E1" s="79"/>
      <c r="F1" s="79"/>
      <c r="G1" s="79"/>
      <c r="H1" s="79"/>
      <c r="I1" s="79"/>
      <c r="J1" s="1"/>
    </row>
    <row r="2" spans="1:10" ht="18.75">
      <c r="A2" s="80" t="s">
        <v>1</v>
      </c>
      <c r="B2" s="81"/>
      <c r="C2" s="81"/>
      <c r="D2" s="81"/>
      <c r="E2" s="81"/>
      <c r="F2" s="81"/>
      <c r="G2" s="81"/>
      <c r="H2" s="81"/>
      <c r="I2" s="81"/>
      <c r="J2" s="1"/>
    </row>
    <row r="3" spans="1:10" ht="25.5" customHeight="1">
      <c r="A3" s="82" t="s">
        <v>30</v>
      </c>
      <c r="B3" s="82"/>
      <c r="C3" s="82"/>
      <c r="D3" s="82"/>
      <c r="E3" s="82"/>
      <c r="F3" s="82"/>
      <c r="G3" s="82"/>
      <c r="H3" s="82"/>
      <c r="I3" s="82"/>
      <c r="J3" s="2"/>
    </row>
    <row r="4" spans="1:10">
      <c r="A4" s="3" t="s">
        <v>3</v>
      </c>
      <c r="B4" s="3" t="s">
        <v>4</v>
      </c>
      <c r="C4" s="3">
        <v>3</v>
      </c>
      <c r="D4" s="3">
        <v>1</v>
      </c>
      <c r="E4" s="3">
        <v>2</v>
      </c>
      <c r="F4" s="3" t="s">
        <v>5</v>
      </c>
      <c r="G4" s="3" t="s">
        <v>6</v>
      </c>
      <c r="H4" s="3" t="s">
        <v>7</v>
      </c>
      <c r="I4" s="3" t="s">
        <v>8</v>
      </c>
    </row>
    <row r="5" spans="1:10" ht="60">
      <c r="A5" s="4" t="s">
        <v>31</v>
      </c>
      <c r="B5" s="19" t="s">
        <v>32</v>
      </c>
      <c r="C5" s="6">
        <v>80.72</v>
      </c>
      <c r="D5" s="6">
        <v>11.23</v>
      </c>
      <c r="E5" s="6">
        <v>20.8</v>
      </c>
      <c r="F5" s="4">
        <v>26.83</v>
      </c>
      <c r="G5" s="7" t="s">
        <v>11</v>
      </c>
      <c r="H5" s="7">
        <v>351.48</v>
      </c>
      <c r="I5" s="8">
        <f t="shared" ref="I5:I11" si="0">H5*F5</f>
        <v>9430.2083999999995</v>
      </c>
    </row>
    <row r="6" spans="1:10" ht="96.75" customHeight="1">
      <c r="A6" s="4" t="s">
        <v>33</v>
      </c>
      <c r="B6" s="19" t="s">
        <v>34</v>
      </c>
      <c r="C6" s="6"/>
      <c r="D6" s="7"/>
      <c r="E6" s="7"/>
      <c r="F6" s="8">
        <v>1.4</v>
      </c>
      <c r="G6" s="7" t="s">
        <v>11</v>
      </c>
      <c r="H6" s="7">
        <v>5358.83</v>
      </c>
      <c r="I6" s="8">
        <f t="shared" si="0"/>
        <v>7502.3619999999992</v>
      </c>
    </row>
    <row r="7" spans="1:10" ht="56.25" customHeight="1">
      <c r="A7" s="4" t="s">
        <v>35</v>
      </c>
      <c r="B7" s="20" t="s">
        <v>36</v>
      </c>
      <c r="C7" s="6"/>
      <c r="D7" s="6"/>
      <c r="E7" s="6"/>
      <c r="F7" s="4">
        <v>203.93</v>
      </c>
      <c r="G7" s="7" t="s">
        <v>37</v>
      </c>
      <c r="H7" s="7">
        <v>75.900000000000006</v>
      </c>
      <c r="I7" s="8">
        <f t="shared" si="0"/>
        <v>15478.287000000002</v>
      </c>
    </row>
    <row r="8" spans="1:10" ht="18.75">
      <c r="A8" s="4">
        <v>4</v>
      </c>
      <c r="B8" s="11" t="s">
        <v>22</v>
      </c>
      <c r="C8" s="6"/>
      <c r="D8" s="6"/>
      <c r="E8" s="6"/>
      <c r="F8" s="4"/>
      <c r="G8" s="7"/>
      <c r="H8" s="7"/>
      <c r="I8" s="8">
        <f t="shared" si="0"/>
        <v>0</v>
      </c>
    </row>
    <row r="9" spans="1:10" ht="15.75">
      <c r="A9" s="4">
        <v>5</v>
      </c>
      <c r="B9" s="5" t="s">
        <v>38</v>
      </c>
      <c r="C9" s="6">
        <v>12.36</v>
      </c>
      <c r="D9" s="6">
        <v>9.26</v>
      </c>
      <c r="E9" s="6">
        <v>4.74</v>
      </c>
      <c r="F9" s="4">
        <v>26.83</v>
      </c>
      <c r="G9" s="7" t="s">
        <v>16</v>
      </c>
      <c r="H9" s="7">
        <v>415.78</v>
      </c>
      <c r="I9" s="8">
        <f t="shared" si="0"/>
        <v>11155.377399999999</v>
      </c>
    </row>
    <row r="10" spans="1:10" ht="15.75">
      <c r="A10" s="4">
        <v>6</v>
      </c>
      <c r="B10" s="5" t="s">
        <v>39</v>
      </c>
      <c r="C10" s="6">
        <v>7.51</v>
      </c>
      <c r="D10" s="6">
        <v>1.21</v>
      </c>
      <c r="E10" s="6">
        <v>1.95</v>
      </c>
      <c r="F10" s="4">
        <v>0.63</v>
      </c>
      <c r="G10" s="7" t="s">
        <v>16</v>
      </c>
      <c r="H10" s="7">
        <v>778.47</v>
      </c>
      <c r="I10" s="8">
        <f t="shared" si="0"/>
        <v>490.43610000000001</v>
      </c>
    </row>
    <row r="11" spans="1:10" ht="15.75">
      <c r="A11" s="4">
        <v>7</v>
      </c>
      <c r="B11" s="5" t="s">
        <v>25</v>
      </c>
      <c r="C11" s="6">
        <v>12.36</v>
      </c>
      <c r="D11" s="6">
        <v>9.26</v>
      </c>
      <c r="E11" s="6">
        <v>4.74</v>
      </c>
      <c r="F11" s="4">
        <v>1.26</v>
      </c>
      <c r="G11" s="7" t="s">
        <v>16</v>
      </c>
      <c r="H11" s="7">
        <v>415.78</v>
      </c>
      <c r="I11" s="8">
        <f t="shared" si="0"/>
        <v>523.88279999999997</v>
      </c>
    </row>
    <row r="12" spans="1:10">
      <c r="A12" s="12"/>
      <c r="B12" s="21"/>
      <c r="C12" s="22"/>
      <c r="D12" s="22"/>
      <c r="E12" s="22"/>
      <c r="F12" s="22"/>
      <c r="G12" s="87" t="s">
        <v>40</v>
      </c>
      <c r="H12" s="87"/>
      <c r="I12" s="13">
        <f>SUM(I5:I11)</f>
        <v>44580.553699999997</v>
      </c>
    </row>
    <row r="13" spans="1:10">
      <c r="A13" s="14"/>
      <c r="B13" s="15"/>
      <c r="C13" s="16"/>
      <c r="D13" s="16"/>
      <c r="E13" s="16"/>
      <c r="F13" s="16"/>
      <c r="G13" s="16"/>
      <c r="H13" s="16"/>
      <c r="I13" s="17"/>
    </row>
    <row r="14" spans="1:10">
      <c r="A14" s="14"/>
      <c r="B14" s="15"/>
      <c r="C14" s="16"/>
      <c r="D14" s="16"/>
      <c r="E14" s="16"/>
      <c r="F14" s="16"/>
      <c r="G14" s="16"/>
      <c r="H14" s="16"/>
      <c r="I14" s="17"/>
    </row>
    <row r="15" spans="1:10">
      <c r="B15" s="86" t="s">
        <v>41</v>
      </c>
      <c r="C15" s="86"/>
      <c r="D15" s="86"/>
      <c r="E15" s="86"/>
      <c r="F15" s="86"/>
      <c r="G15" s="86"/>
      <c r="H15" s="86"/>
      <c r="I15" s="86"/>
    </row>
    <row r="16" spans="1:10">
      <c r="B16" s="86"/>
      <c r="C16" s="86"/>
      <c r="D16" s="86"/>
      <c r="E16" s="86"/>
      <c r="F16" s="86"/>
      <c r="G16" s="86"/>
      <c r="H16" s="86"/>
      <c r="I16" s="86"/>
    </row>
    <row r="17" spans="2:9">
      <c r="B17" s="86"/>
      <c r="C17" s="86"/>
      <c r="D17" s="86"/>
      <c r="E17" s="86"/>
      <c r="F17" s="86"/>
      <c r="G17" s="86"/>
      <c r="H17" s="86"/>
      <c r="I17" s="86"/>
    </row>
    <row r="18" spans="2:9">
      <c r="B18" s="86"/>
      <c r="C18" s="86"/>
      <c r="D18" s="86"/>
      <c r="E18" s="86"/>
      <c r="F18" s="86"/>
      <c r="G18" s="86"/>
      <c r="H18" s="86"/>
      <c r="I18" s="86"/>
    </row>
  </sheetData>
  <mergeCells count="5">
    <mergeCell ref="A1:I1"/>
    <mergeCell ref="A2:I2"/>
    <mergeCell ref="A3:I3"/>
    <mergeCell ref="G12:H12"/>
    <mergeCell ref="B15:I18"/>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H9"/>
  <sheetViews>
    <sheetView workbookViewId="0">
      <selection activeCell="B15" sqref="B15"/>
    </sheetView>
  </sheetViews>
  <sheetFormatPr defaultRowHeight="15"/>
  <cols>
    <col min="1" max="1" width="8.7109375" customWidth="1"/>
    <col min="2" max="2" width="44.140625" customWidth="1"/>
    <col min="3" max="4" width="13.7109375" hidden="1" customWidth="1"/>
    <col min="5" max="5" width="10.28515625" customWidth="1"/>
    <col min="6" max="6" width="11.5703125" customWidth="1"/>
    <col min="7" max="7" width="11.5703125" style="23" customWidth="1"/>
    <col min="8" max="8" width="12.140625" customWidth="1"/>
  </cols>
  <sheetData>
    <row r="1" spans="1:8" ht="18.75">
      <c r="A1" s="78" t="s">
        <v>0</v>
      </c>
      <c r="B1" s="79"/>
      <c r="C1" s="79"/>
      <c r="D1" s="79"/>
      <c r="E1" s="79"/>
      <c r="F1" s="79"/>
      <c r="G1" s="79"/>
      <c r="H1" s="79"/>
    </row>
    <row r="2" spans="1:8" ht="18.75">
      <c r="A2" s="80" t="s">
        <v>1</v>
      </c>
      <c r="B2" s="81"/>
      <c r="C2" s="81"/>
      <c r="D2" s="81"/>
      <c r="E2" s="81"/>
      <c r="F2" s="81"/>
      <c r="G2" s="81"/>
      <c r="H2" s="81"/>
    </row>
    <row r="3" spans="1:8" ht="30.75" customHeight="1">
      <c r="A3" s="116" t="s">
        <v>241</v>
      </c>
      <c r="B3" s="117"/>
      <c r="C3" s="117"/>
      <c r="D3" s="117"/>
      <c r="E3" s="117"/>
      <c r="F3" s="117"/>
      <c r="G3" s="117"/>
      <c r="H3" s="118"/>
    </row>
    <row r="4" spans="1:8">
      <c r="A4" s="3" t="s">
        <v>3</v>
      </c>
      <c r="B4" s="3" t="s">
        <v>4</v>
      </c>
      <c r="C4" s="3">
        <v>1</v>
      </c>
      <c r="D4" s="3">
        <v>2</v>
      </c>
      <c r="E4" s="3" t="s">
        <v>70</v>
      </c>
      <c r="F4" s="3" t="s">
        <v>6</v>
      </c>
      <c r="G4" s="36" t="s">
        <v>7</v>
      </c>
      <c r="H4" s="3" t="s">
        <v>8</v>
      </c>
    </row>
    <row r="5" spans="1:8" ht="21">
      <c r="A5" s="4" t="s">
        <v>191</v>
      </c>
      <c r="B5" s="5" t="s">
        <v>192</v>
      </c>
      <c r="C5" s="6">
        <v>9.06</v>
      </c>
      <c r="D5" s="7">
        <v>19.739999999999998</v>
      </c>
      <c r="E5" s="6">
        <v>50</v>
      </c>
      <c r="F5" s="7" t="s">
        <v>47</v>
      </c>
      <c r="G5" s="7">
        <v>9500</v>
      </c>
      <c r="H5" s="12">
        <f t="shared" ref="H5" si="0">E5*G5</f>
        <v>475000</v>
      </c>
    </row>
    <row r="6" spans="1:8">
      <c r="A6" s="12"/>
      <c r="B6" s="98"/>
      <c r="C6" s="98"/>
      <c r="D6" s="98"/>
      <c r="E6" s="98"/>
      <c r="F6" s="98"/>
      <c r="G6" s="98"/>
      <c r="H6" s="6">
        <f>SUM(H5:H5)</f>
        <v>475000</v>
      </c>
    </row>
    <row r="7" spans="1:8">
      <c r="A7" s="18"/>
      <c r="B7" s="15"/>
      <c r="C7" s="15"/>
      <c r="D7" s="15"/>
      <c r="E7" s="15"/>
      <c r="F7" s="15"/>
      <c r="G7" s="15"/>
      <c r="H7" s="17"/>
    </row>
    <row r="8" spans="1:8">
      <c r="A8" s="18"/>
      <c r="B8" s="15"/>
      <c r="C8" s="15"/>
      <c r="D8" s="15"/>
      <c r="E8" s="15"/>
      <c r="F8" s="15"/>
      <c r="G8" s="15"/>
      <c r="H8" s="17"/>
    </row>
    <row r="9" spans="1:8" ht="41.25" customHeight="1">
      <c r="B9" s="86" t="s">
        <v>83</v>
      </c>
      <c r="C9" s="86"/>
      <c r="D9" s="86"/>
      <c r="E9" s="86"/>
      <c r="F9" s="86"/>
      <c r="G9" s="86"/>
      <c r="H9" s="86"/>
    </row>
  </sheetData>
  <mergeCells count="5">
    <mergeCell ref="A1:H1"/>
    <mergeCell ref="A2:H2"/>
    <mergeCell ref="A3:H3"/>
    <mergeCell ref="B6:G6"/>
    <mergeCell ref="B9:H9"/>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H18"/>
  <sheetViews>
    <sheetView workbookViewId="0">
      <selection activeCell="A3" sqref="A3:F3"/>
    </sheetView>
  </sheetViews>
  <sheetFormatPr defaultRowHeight="15"/>
  <cols>
    <col min="1" max="1" width="8" style="32" customWidth="1"/>
    <col min="2" max="2" width="54.7109375" style="32" customWidth="1"/>
    <col min="3" max="3" width="9.140625" style="32"/>
    <col min="4" max="5" width="10" style="32" customWidth="1"/>
    <col min="6" max="6" width="22.85546875" style="32" customWidth="1"/>
    <col min="7" max="7" width="9.140625" style="32"/>
    <col min="8" max="8" width="9.5703125" style="32" bestFit="1" customWidth="1"/>
    <col min="9" max="16384" width="9.140625" style="32"/>
  </cols>
  <sheetData>
    <row r="1" spans="1:6" ht="18.75">
      <c r="A1" s="94" t="s">
        <v>0</v>
      </c>
      <c r="B1" s="94"/>
      <c r="C1" s="94"/>
      <c r="D1" s="94"/>
      <c r="E1" s="94"/>
      <c r="F1" s="94"/>
    </row>
    <row r="2" spans="1:6" ht="18.75">
      <c r="A2" s="94" t="s">
        <v>1</v>
      </c>
      <c r="B2" s="94"/>
      <c r="C2" s="94"/>
      <c r="D2" s="94"/>
      <c r="E2" s="94"/>
      <c r="F2" s="94"/>
    </row>
    <row r="3" spans="1:6" ht="39.75" customHeight="1">
      <c r="A3" s="119" t="s">
        <v>242</v>
      </c>
      <c r="B3" s="120"/>
      <c r="C3" s="120"/>
      <c r="D3" s="120"/>
      <c r="E3" s="120"/>
      <c r="F3" s="121"/>
    </row>
    <row r="4" spans="1:6">
      <c r="A4" s="60" t="s">
        <v>3</v>
      </c>
      <c r="B4" s="60" t="s">
        <v>4</v>
      </c>
      <c r="C4" s="60" t="s">
        <v>70</v>
      </c>
      <c r="D4" s="60" t="s">
        <v>6</v>
      </c>
      <c r="E4" s="60" t="s">
        <v>7</v>
      </c>
      <c r="F4" s="60" t="s">
        <v>8</v>
      </c>
    </row>
    <row r="5" spans="1:6" ht="25.5">
      <c r="A5" s="24">
        <v>1</v>
      </c>
      <c r="B5" s="24" t="s">
        <v>46</v>
      </c>
      <c r="C5" s="41">
        <v>5</v>
      </c>
      <c r="D5" s="24" t="s">
        <v>47</v>
      </c>
      <c r="E5" s="24">
        <v>261.12</v>
      </c>
      <c r="F5" s="41">
        <f>C5*E5</f>
        <v>1305.5999999999999</v>
      </c>
    </row>
    <row r="6" spans="1:6" ht="121.5">
      <c r="A6" s="61" t="s">
        <v>139</v>
      </c>
      <c r="B6" s="61" t="s">
        <v>49</v>
      </c>
      <c r="C6" s="41">
        <v>24.79</v>
      </c>
      <c r="D6" s="62" t="s">
        <v>50</v>
      </c>
      <c r="E6" s="62">
        <v>120.53</v>
      </c>
      <c r="F6" s="13">
        <f t="shared" ref="F6:F9" si="0">C6*E6</f>
        <v>2987.9386999999997</v>
      </c>
    </row>
    <row r="7" spans="1:6" ht="76.5">
      <c r="A7" s="24">
        <v>3</v>
      </c>
      <c r="B7" s="24" t="s">
        <v>193</v>
      </c>
      <c r="C7" s="41">
        <v>16.86</v>
      </c>
      <c r="D7" s="24" t="s">
        <v>50</v>
      </c>
      <c r="E7" s="24">
        <v>351.48</v>
      </c>
      <c r="F7" s="13">
        <f t="shared" si="0"/>
        <v>5925.9528</v>
      </c>
    </row>
    <row r="8" spans="1:6" ht="114.75">
      <c r="A8" s="24" t="s">
        <v>194</v>
      </c>
      <c r="B8" s="24" t="s">
        <v>34</v>
      </c>
      <c r="C8" s="41">
        <v>2.48</v>
      </c>
      <c r="D8" s="24" t="s">
        <v>50</v>
      </c>
      <c r="E8" s="24">
        <v>5358.83</v>
      </c>
      <c r="F8" s="13">
        <f t="shared" si="0"/>
        <v>13289.8984</v>
      </c>
    </row>
    <row r="9" spans="1:6" ht="89.25">
      <c r="A9" s="24"/>
      <c r="B9" s="24" t="s">
        <v>195</v>
      </c>
      <c r="C9" s="41">
        <v>325.27999999999997</v>
      </c>
      <c r="D9" s="24" t="s">
        <v>154</v>
      </c>
      <c r="E9" s="24">
        <v>953</v>
      </c>
      <c r="F9" s="13">
        <f t="shared" si="0"/>
        <v>309991.83999999997</v>
      </c>
    </row>
    <row r="10" spans="1:6">
      <c r="A10" s="24">
        <v>6</v>
      </c>
      <c r="B10" s="63" t="s">
        <v>57</v>
      </c>
      <c r="C10" s="41"/>
      <c r="D10" s="24"/>
      <c r="E10" s="24"/>
      <c r="F10" s="41"/>
    </row>
    <row r="11" spans="1:6" ht="15.75">
      <c r="A11" s="64" t="s">
        <v>196</v>
      </c>
      <c r="B11" s="24" t="s">
        <v>197</v>
      </c>
      <c r="C11" s="41">
        <v>1.1200000000000001</v>
      </c>
      <c r="D11" s="65" t="s">
        <v>198</v>
      </c>
      <c r="E11" s="66">
        <v>813.85</v>
      </c>
      <c r="F11" s="13">
        <f>C11*E11</f>
        <v>911.51200000000006</v>
      </c>
    </row>
    <row r="12" spans="1:6" ht="15.75">
      <c r="A12" s="24" t="s">
        <v>199</v>
      </c>
      <c r="B12" s="24" t="s">
        <v>200</v>
      </c>
      <c r="C12" s="41">
        <v>16.86</v>
      </c>
      <c r="D12" s="65" t="s">
        <v>198</v>
      </c>
      <c r="E12" s="66">
        <f>E13</f>
        <v>434.67</v>
      </c>
      <c r="F12" s="13">
        <f t="shared" ref="F12:F14" si="1">C12*E12</f>
        <v>7328.5362000000005</v>
      </c>
    </row>
    <row r="13" spans="1:6" ht="15.75">
      <c r="A13" s="24" t="s">
        <v>201</v>
      </c>
      <c r="B13" s="24" t="s">
        <v>202</v>
      </c>
      <c r="C13" s="41">
        <v>2.2320000000000002</v>
      </c>
      <c r="D13" s="65" t="s">
        <v>198</v>
      </c>
      <c r="E13" s="66">
        <v>434.67</v>
      </c>
      <c r="F13" s="13">
        <f t="shared" si="1"/>
        <v>970.18344000000013</v>
      </c>
    </row>
    <row r="14" spans="1:6" ht="15.75">
      <c r="A14" s="24" t="s">
        <v>203</v>
      </c>
      <c r="B14" s="24" t="s">
        <v>204</v>
      </c>
      <c r="C14" s="41">
        <v>24.79</v>
      </c>
      <c r="D14" s="65" t="s">
        <v>198</v>
      </c>
      <c r="E14" s="67">
        <v>177.16</v>
      </c>
      <c r="F14" s="13">
        <f t="shared" si="1"/>
        <v>4391.7964000000002</v>
      </c>
    </row>
    <row r="15" spans="1:6">
      <c r="A15" s="12"/>
      <c r="B15" s="98" t="s">
        <v>115</v>
      </c>
      <c r="C15" s="98"/>
      <c r="D15" s="98"/>
      <c r="E15" s="98"/>
      <c r="F15" s="13">
        <f>SUM(F5:F14)</f>
        <v>347103.25793999992</v>
      </c>
    </row>
    <row r="18" spans="2:8" s="23" customFormat="1" ht="50.25" customHeight="1">
      <c r="B18" s="86" t="s">
        <v>205</v>
      </c>
      <c r="C18" s="86"/>
      <c r="D18" s="86"/>
      <c r="E18" s="86"/>
      <c r="F18" s="86"/>
      <c r="H18" s="33"/>
    </row>
  </sheetData>
  <mergeCells count="5">
    <mergeCell ref="A1:F1"/>
    <mergeCell ref="A2:F2"/>
    <mergeCell ref="A3:F3"/>
    <mergeCell ref="B15:E15"/>
    <mergeCell ref="B18:F18"/>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H19"/>
  <sheetViews>
    <sheetView workbookViewId="0">
      <selection activeCell="A3" sqref="A3:F3"/>
    </sheetView>
  </sheetViews>
  <sheetFormatPr defaultRowHeight="15"/>
  <cols>
    <col min="1" max="1" width="8" style="32" customWidth="1"/>
    <col min="2" max="2" width="54.7109375" style="32" customWidth="1"/>
    <col min="3" max="3" width="9.140625" style="32"/>
    <col min="4" max="5" width="10" style="32" customWidth="1"/>
    <col min="6" max="6" width="22.85546875" style="32" customWidth="1"/>
    <col min="7" max="7" width="9.140625" style="32"/>
    <col min="8" max="8" width="9.5703125" style="32" bestFit="1" customWidth="1"/>
    <col min="9" max="16384" width="9.140625" style="32"/>
  </cols>
  <sheetData>
    <row r="1" spans="1:6" ht="18.75">
      <c r="A1" s="94" t="s">
        <v>0</v>
      </c>
      <c r="B1" s="94"/>
      <c r="C1" s="94"/>
      <c r="D1" s="94"/>
      <c r="E1" s="94"/>
      <c r="F1" s="94"/>
    </row>
    <row r="2" spans="1:6" ht="18.75">
      <c r="A2" s="94" t="s">
        <v>1</v>
      </c>
      <c r="B2" s="94"/>
      <c r="C2" s="94"/>
      <c r="D2" s="94"/>
      <c r="E2" s="94"/>
      <c r="F2" s="94"/>
    </row>
    <row r="3" spans="1:6" ht="27" customHeight="1">
      <c r="A3" s="119" t="s">
        <v>243</v>
      </c>
      <c r="B3" s="120"/>
      <c r="C3" s="120"/>
      <c r="D3" s="120"/>
      <c r="E3" s="120"/>
      <c r="F3" s="121"/>
    </row>
    <row r="4" spans="1:6">
      <c r="A4" s="60" t="s">
        <v>3</v>
      </c>
      <c r="B4" s="60" t="s">
        <v>4</v>
      </c>
      <c r="C4" s="60" t="s">
        <v>70</v>
      </c>
      <c r="D4" s="60" t="s">
        <v>6</v>
      </c>
      <c r="E4" s="60" t="s">
        <v>7</v>
      </c>
      <c r="F4" s="60" t="s">
        <v>8</v>
      </c>
    </row>
    <row r="5" spans="1:6" ht="25.5">
      <c r="A5" s="24">
        <v>1</v>
      </c>
      <c r="B5" s="24" t="s">
        <v>46</v>
      </c>
      <c r="C5" s="41">
        <v>1</v>
      </c>
      <c r="D5" s="24" t="s">
        <v>47</v>
      </c>
      <c r="E5" s="24">
        <v>261.12</v>
      </c>
      <c r="F5" s="41">
        <f>C5*E5</f>
        <v>261.12</v>
      </c>
    </row>
    <row r="6" spans="1:6" ht="121.5">
      <c r="A6" s="61" t="s">
        <v>139</v>
      </c>
      <c r="B6" s="61" t="s">
        <v>206</v>
      </c>
      <c r="C6" s="41">
        <v>26.35</v>
      </c>
      <c r="D6" s="62" t="s">
        <v>50</v>
      </c>
      <c r="E6" s="62">
        <v>120.53</v>
      </c>
      <c r="F6" s="13">
        <f t="shared" ref="F6:F9" si="0">C6*E6</f>
        <v>3175.9655000000002</v>
      </c>
    </row>
    <row r="7" spans="1:6" ht="76.5">
      <c r="A7" s="24">
        <v>3</v>
      </c>
      <c r="B7" s="24" t="s">
        <v>193</v>
      </c>
      <c r="C7" s="41">
        <v>6.72</v>
      </c>
      <c r="D7" s="24" t="s">
        <v>50</v>
      </c>
      <c r="E7" s="24">
        <v>351.48</v>
      </c>
      <c r="F7" s="13">
        <f t="shared" si="0"/>
        <v>2361.9456</v>
      </c>
    </row>
    <row r="8" spans="1:6" ht="63.75">
      <c r="A8" s="24" t="s">
        <v>207</v>
      </c>
      <c r="B8" s="24" t="s">
        <v>54</v>
      </c>
      <c r="C8" s="41">
        <v>16.46</v>
      </c>
      <c r="D8" s="24" t="s">
        <v>50</v>
      </c>
      <c r="E8" s="24">
        <v>1149.1199999999999</v>
      </c>
      <c r="F8" s="13">
        <f t="shared" si="0"/>
        <v>18914.515199999998</v>
      </c>
    </row>
    <row r="9" spans="1:6" ht="102">
      <c r="A9" s="24" t="s">
        <v>208</v>
      </c>
      <c r="B9" s="24" t="s">
        <v>56</v>
      </c>
      <c r="C9" s="41">
        <v>19.75</v>
      </c>
      <c r="D9" s="24" t="s">
        <v>50</v>
      </c>
      <c r="E9" s="55">
        <v>5829</v>
      </c>
      <c r="F9" s="41">
        <f t="shared" si="0"/>
        <v>115122.75</v>
      </c>
    </row>
    <row r="10" spans="1:6">
      <c r="A10" s="24">
        <v>6</v>
      </c>
      <c r="B10" s="63" t="s">
        <v>57</v>
      </c>
      <c r="C10" s="41"/>
      <c r="D10" s="24"/>
      <c r="E10" s="24"/>
      <c r="F10" s="41"/>
    </row>
    <row r="11" spans="1:6" ht="15.75">
      <c r="A11" s="64" t="s">
        <v>196</v>
      </c>
      <c r="B11" s="24" t="s">
        <v>197</v>
      </c>
      <c r="C11" s="41">
        <v>8.49</v>
      </c>
      <c r="D11" s="65" t="s">
        <v>198</v>
      </c>
      <c r="E11" s="66">
        <v>813.85</v>
      </c>
      <c r="F11" s="13">
        <f>C11*E11</f>
        <v>6909.5865000000003</v>
      </c>
    </row>
    <row r="12" spans="1:6" ht="15.75">
      <c r="A12" s="24" t="s">
        <v>199</v>
      </c>
      <c r="B12" s="24" t="s">
        <v>209</v>
      </c>
      <c r="C12" s="41">
        <v>6.72</v>
      </c>
      <c r="D12" s="65" t="s">
        <v>198</v>
      </c>
      <c r="E12" s="66">
        <f>E14</f>
        <v>434.67</v>
      </c>
      <c r="F12" s="13">
        <f t="shared" ref="F12:F15" si="1">C12*E12</f>
        <v>2920.9823999999999</v>
      </c>
    </row>
    <row r="13" spans="1:6" ht="15.75">
      <c r="A13" s="24" t="s">
        <v>210</v>
      </c>
      <c r="B13" s="24" t="s">
        <v>211</v>
      </c>
      <c r="C13" s="41">
        <v>16.46</v>
      </c>
      <c r="D13" s="65" t="s">
        <v>198</v>
      </c>
      <c r="E13" s="66">
        <v>752.51</v>
      </c>
      <c r="F13" s="13">
        <f t="shared" si="1"/>
        <v>12386.3146</v>
      </c>
    </row>
    <row r="14" spans="1:6" ht="15.75">
      <c r="A14" s="24" t="s">
        <v>201</v>
      </c>
      <c r="B14" s="24" t="s">
        <v>202</v>
      </c>
      <c r="C14" s="41">
        <v>16.989999999999998</v>
      </c>
      <c r="D14" s="65" t="s">
        <v>198</v>
      </c>
      <c r="E14" s="66">
        <v>434.67</v>
      </c>
      <c r="F14" s="13">
        <f t="shared" si="1"/>
        <v>7385.0432999999994</v>
      </c>
    </row>
    <row r="15" spans="1:6" ht="15.75">
      <c r="A15" s="24" t="s">
        <v>203</v>
      </c>
      <c r="B15" s="24" t="s">
        <v>204</v>
      </c>
      <c r="C15" s="41">
        <v>26.35</v>
      </c>
      <c r="D15" s="65" t="s">
        <v>198</v>
      </c>
      <c r="E15" s="67">
        <v>177.16</v>
      </c>
      <c r="F15" s="13">
        <f t="shared" si="1"/>
        <v>4668.1660000000002</v>
      </c>
    </row>
    <row r="16" spans="1:6">
      <c r="A16" s="12"/>
      <c r="B16" s="98" t="s">
        <v>115</v>
      </c>
      <c r="C16" s="98"/>
      <c r="D16" s="98"/>
      <c r="E16" s="98"/>
      <c r="F16" s="13">
        <f>SUM(F5:F15)</f>
        <v>174106.3891</v>
      </c>
    </row>
    <row r="19" spans="2:8" s="23" customFormat="1" ht="50.25" customHeight="1">
      <c r="B19" s="86" t="s">
        <v>205</v>
      </c>
      <c r="C19" s="86"/>
      <c r="D19" s="86"/>
      <c r="E19" s="86"/>
      <c r="F19" s="86"/>
      <c r="H19" s="33"/>
    </row>
  </sheetData>
  <mergeCells count="5">
    <mergeCell ref="A1:F1"/>
    <mergeCell ref="A2:F2"/>
    <mergeCell ref="A3:F3"/>
    <mergeCell ref="B16:E16"/>
    <mergeCell ref="B19:F19"/>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F12"/>
  <sheetViews>
    <sheetView workbookViewId="0">
      <selection activeCell="F10" sqref="F1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6" ht="18.75">
      <c r="A1" s="78" t="s">
        <v>0</v>
      </c>
      <c r="B1" s="79"/>
      <c r="C1" s="79"/>
      <c r="D1" s="79"/>
      <c r="E1" s="79"/>
      <c r="F1" s="79"/>
    </row>
    <row r="2" spans="1:6" ht="18.75">
      <c r="A2" s="80" t="s">
        <v>1</v>
      </c>
      <c r="B2" s="81"/>
      <c r="C2" s="81"/>
      <c r="D2" s="81"/>
      <c r="E2" s="81"/>
      <c r="F2" s="81"/>
    </row>
    <row r="3" spans="1:6" ht="31.5" customHeight="1">
      <c r="A3" s="82" t="s">
        <v>212</v>
      </c>
      <c r="B3" s="82"/>
      <c r="C3" s="82"/>
      <c r="D3" s="82"/>
      <c r="E3" s="82"/>
      <c r="F3" s="82"/>
    </row>
    <row r="4" spans="1:6">
      <c r="A4" s="3" t="s">
        <v>3</v>
      </c>
      <c r="B4" s="3" t="s">
        <v>4</v>
      </c>
      <c r="C4" s="3" t="s">
        <v>70</v>
      </c>
      <c r="D4" s="3" t="s">
        <v>6</v>
      </c>
      <c r="E4" s="3" t="s">
        <v>7</v>
      </c>
      <c r="F4" s="3" t="s">
        <v>8</v>
      </c>
    </row>
    <row r="5" spans="1:6" ht="21">
      <c r="A5" s="4">
        <v>1</v>
      </c>
      <c r="B5" s="68" t="s">
        <v>71</v>
      </c>
      <c r="C5" s="4">
        <v>3</v>
      </c>
      <c r="D5" s="4" t="s">
        <v>47</v>
      </c>
      <c r="E5" s="4">
        <v>261.12</v>
      </c>
      <c r="F5" s="8">
        <f>E5*C5</f>
        <v>783.36</v>
      </c>
    </row>
    <row r="6" spans="1:6" ht="111" customHeight="1">
      <c r="A6" s="69" t="s">
        <v>213</v>
      </c>
      <c r="B6" s="70" t="s">
        <v>98</v>
      </c>
      <c r="C6" s="71">
        <v>54.52</v>
      </c>
      <c r="D6" s="72" t="s">
        <v>214</v>
      </c>
      <c r="E6" s="72">
        <v>5829</v>
      </c>
      <c r="F6" s="8">
        <f t="shared" ref="F6:F9" si="0">E6*C6</f>
        <v>317797.08</v>
      </c>
    </row>
    <row r="7" spans="1:6" ht="18.75">
      <c r="A7" s="4">
        <v>3</v>
      </c>
      <c r="B7" s="11" t="s">
        <v>22</v>
      </c>
      <c r="C7" s="6"/>
      <c r="D7" s="7"/>
      <c r="E7" s="7"/>
      <c r="F7" s="8">
        <f t="shared" si="0"/>
        <v>0</v>
      </c>
    </row>
    <row r="8" spans="1:6" ht="15.75">
      <c r="A8" s="4">
        <v>4</v>
      </c>
      <c r="B8" s="5" t="s">
        <v>23</v>
      </c>
      <c r="C8" s="6">
        <v>23.44</v>
      </c>
      <c r="D8" s="7" t="s">
        <v>16</v>
      </c>
      <c r="E8" s="7">
        <v>813.85</v>
      </c>
      <c r="F8" s="8">
        <f t="shared" si="0"/>
        <v>19076.644</v>
      </c>
    </row>
    <row r="9" spans="1:6" ht="15.75">
      <c r="A9" s="4">
        <v>5</v>
      </c>
      <c r="B9" s="5" t="s">
        <v>25</v>
      </c>
      <c r="C9" s="6">
        <v>46.88</v>
      </c>
      <c r="D9" s="7" t="s">
        <v>16</v>
      </c>
      <c r="E9" s="7">
        <v>434.67</v>
      </c>
      <c r="F9" s="8">
        <f t="shared" si="0"/>
        <v>20377.329600000001</v>
      </c>
    </row>
    <row r="10" spans="1:6">
      <c r="A10" s="12"/>
      <c r="B10" s="87" t="s">
        <v>28</v>
      </c>
      <c r="C10" s="87"/>
      <c r="D10" s="87"/>
      <c r="E10" s="87"/>
      <c r="F10" s="8">
        <f>SUM(F5:F9)</f>
        <v>358034.41360000003</v>
      </c>
    </row>
    <row r="11" spans="1:6">
      <c r="A11" s="18"/>
      <c r="B11" s="15"/>
      <c r="C11" s="15"/>
      <c r="D11" s="15"/>
      <c r="E11" s="15"/>
      <c r="F11" s="17"/>
    </row>
    <row r="12" spans="1:6" ht="41.25" customHeight="1">
      <c r="B12" s="86" t="s">
        <v>83</v>
      </c>
      <c r="C12" s="86"/>
      <c r="D12" s="86"/>
      <c r="E12" s="86"/>
      <c r="F12" s="86"/>
    </row>
  </sheetData>
  <mergeCells count="5">
    <mergeCell ref="A1:F1"/>
    <mergeCell ref="A2:F2"/>
    <mergeCell ref="A3:F3"/>
    <mergeCell ref="B10:E10"/>
    <mergeCell ref="B12:F12"/>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H19"/>
  <sheetViews>
    <sheetView topLeftCell="A10" workbookViewId="0">
      <selection activeCell="F16" sqref="F16"/>
    </sheetView>
  </sheetViews>
  <sheetFormatPr defaultRowHeight="15"/>
  <cols>
    <col min="1" max="1" width="8" style="32" customWidth="1"/>
    <col min="2" max="2" width="54.7109375" style="32" customWidth="1"/>
    <col min="3" max="3" width="9.140625" style="32"/>
    <col min="4" max="5" width="10" style="32" customWidth="1"/>
    <col min="6" max="6" width="22.85546875" style="32" customWidth="1"/>
    <col min="7" max="7" width="9.140625" style="32"/>
    <col min="8" max="8" width="9.5703125" style="32" bestFit="1" customWidth="1"/>
    <col min="9" max="16384" width="9.140625" style="32"/>
  </cols>
  <sheetData>
    <row r="1" spans="1:6" ht="18.75">
      <c r="A1" s="94" t="s">
        <v>0</v>
      </c>
      <c r="B1" s="94"/>
      <c r="C1" s="94"/>
      <c r="D1" s="94"/>
      <c r="E1" s="94"/>
      <c r="F1" s="94"/>
    </row>
    <row r="2" spans="1:6" ht="18.75">
      <c r="A2" s="94" t="s">
        <v>1</v>
      </c>
      <c r="B2" s="94"/>
      <c r="C2" s="94"/>
      <c r="D2" s="94"/>
      <c r="E2" s="94"/>
      <c r="F2" s="94"/>
    </row>
    <row r="3" spans="1:6" ht="39.75" customHeight="1">
      <c r="A3" s="106" t="s">
        <v>215</v>
      </c>
      <c r="B3" s="107"/>
      <c r="C3" s="107"/>
      <c r="D3" s="107"/>
      <c r="E3" s="107"/>
      <c r="F3" s="108"/>
    </row>
    <row r="4" spans="1:6">
      <c r="A4" s="60" t="s">
        <v>3</v>
      </c>
      <c r="B4" s="60" t="s">
        <v>4</v>
      </c>
      <c r="C4" s="60" t="s">
        <v>70</v>
      </c>
      <c r="D4" s="60" t="s">
        <v>6</v>
      </c>
      <c r="E4" s="60" t="s">
        <v>7</v>
      </c>
      <c r="F4" s="60" t="s">
        <v>8</v>
      </c>
    </row>
    <row r="5" spans="1:6" ht="25.5">
      <c r="A5" s="24">
        <v>1</v>
      </c>
      <c r="B5" s="24" t="s">
        <v>46</v>
      </c>
      <c r="C5" s="41">
        <v>3</v>
      </c>
      <c r="D5" s="24" t="s">
        <v>47</v>
      </c>
      <c r="E5" s="24">
        <v>261.12</v>
      </c>
      <c r="F5" s="41">
        <f>C5*E5</f>
        <v>783.36</v>
      </c>
    </row>
    <row r="6" spans="1:6" ht="121.5">
      <c r="A6" s="61" t="s">
        <v>139</v>
      </c>
      <c r="B6" s="61" t="s">
        <v>49</v>
      </c>
      <c r="C6" s="41">
        <v>81.209999999999994</v>
      </c>
      <c r="D6" s="62" t="s">
        <v>50</v>
      </c>
      <c r="E6" s="62">
        <v>120.53</v>
      </c>
      <c r="F6" s="13">
        <f t="shared" ref="F6:F9" si="0">C6*E6</f>
        <v>9788.2412999999997</v>
      </c>
    </row>
    <row r="7" spans="1:6" ht="76.5">
      <c r="A7" s="24">
        <v>3</v>
      </c>
      <c r="B7" s="24" t="s">
        <v>193</v>
      </c>
      <c r="C7" s="41">
        <v>23.11</v>
      </c>
      <c r="D7" s="24" t="s">
        <v>50</v>
      </c>
      <c r="E7" s="24">
        <v>351.48</v>
      </c>
      <c r="F7" s="13">
        <f t="shared" si="0"/>
        <v>8122.7028</v>
      </c>
    </row>
    <row r="8" spans="1:6" ht="63.75">
      <c r="A8" s="24" t="s">
        <v>207</v>
      </c>
      <c r="B8" s="24" t="s">
        <v>54</v>
      </c>
      <c r="C8" s="41">
        <v>56.64</v>
      </c>
      <c r="D8" s="24" t="s">
        <v>50</v>
      </c>
      <c r="E8" s="24">
        <v>1149.1199999999999</v>
      </c>
      <c r="F8" s="13">
        <f t="shared" si="0"/>
        <v>65086.156799999997</v>
      </c>
    </row>
    <row r="9" spans="1:6" ht="102">
      <c r="A9" s="24" t="s">
        <v>208</v>
      </c>
      <c r="B9" s="24" t="s">
        <v>56</v>
      </c>
      <c r="C9" s="41">
        <v>56.64</v>
      </c>
      <c r="D9" s="24" t="s">
        <v>50</v>
      </c>
      <c r="E9" s="55">
        <v>5829</v>
      </c>
      <c r="F9" s="41">
        <f t="shared" si="0"/>
        <v>330154.56</v>
      </c>
    </row>
    <row r="10" spans="1:6">
      <c r="A10" s="24">
        <v>6</v>
      </c>
      <c r="B10" s="63" t="s">
        <v>57</v>
      </c>
      <c r="C10" s="41"/>
      <c r="D10" s="24"/>
      <c r="E10" s="24"/>
      <c r="F10" s="41"/>
    </row>
    <row r="11" spans="1:6" ht="15.75">
      <c r="A11" s="64" t="s">
        <v>196</v>
      </c>
      <c r="B11" s="24" t="s">
        <v>197</v>
      </c>
      <c r="C11" s="41">
        <v>24.36</v>
      </c>
      <c r="D11" s="65" t="s">
        <v>198</v>
      </c>
      <c r="E11" s="66">
        <v>813.85</v>
      </c>
      <c r="F11" s="13">
        <f>C11*E11</f>
        <v>19825.385999999999</v>
      </c>
    </row>
    <row r="12" spans="1:6" ht="15.75">
      <c r="A12" s="24" t="s">
        <v>199</v>
      </c>
      <c r="B12" s="24" t="s">
        <v>209</v>
      </c>
      <c r="C12" s="41">
        <v>23.11</v>
      </c>
      <c r="D12" s="65" t="s">
        <v>198</v>
      </c>
      <c r="E12" s="66">
        <f>E14</f>
        <v>434.67</v>
      </c>
      <c r="F12" s="13">
        <f t="shared" ref="F12:F15" si="1">C12*E12</f>
        <v>10045.2237</v>
      </c>
    </row>
    <row r="13" spans="1:6" ht="15.75">
      <c r="A13" s="24" t="s">
        <v>210</v>
      </c>
      <c r="B13" s="24" t="s">
        <v>211</v>
      </c>
      <c r="C13" s="41">
        <v>56.64</v>
      </c>
      <c r="D13" s="65" t="s">
        <v>198</v>
      </c>
      <c r="E13" s="66">
        <v>752.51</v>
      </c>
      <c r="F13" s="13">
        <f t="shared" si="1"/>
        <v>42622.166400000002</v>
      </c>
    </row>
    <row r="14" spans="1:6" ht="15.75">
      <c r="A14" s="24" t="s">
        <v>201</v>
      </c>
      <c r="B14" s="24" t="s">
        <v>202</v>
      </c>
      <c r="C14" s="41">
        <v>48.71</v>
      </c>
      <c r="D14" s="65" t="s">
        <v>198</v>
      </c>
      <c r="E14" s="66">
        <v>434.67</v>
      </c>
      <c r="F14" s="13">
        <f t="shared" si="1"/>
        <v>21172.775700000002</v>
      </c>
    </row>
    <row r="15" spans="1:6" ht="15.75">
      <c r="A15" s="24" t="s">
        <v>203</v>
      </c>
      <c r="B15" s="24" t="s">
        <v>204</v>
      </c>
      <c r="C15" s="41">
        <v>81.209999999999994</v>
      </c>
      <c r="D15" s="65" t="s">
        <v>198</v>
      </c>
      <c r="E15" s="67">
        <v>177.16</v>
      </c>
      <c r="F15" s="13">
        <f t="shared" si="1"/>
        <v>14387.163599999998</v>
      </c>
    </row>
    <row r="16" spans="1:6">
      <c r="A16" s="12"/>
      <c r="B16" s="98" t="s">
        <v>115</v>
      </c>
      <c r="C16" s="98"/>
      <c r="D16" s="98"/>
      <c r="E16" s="98"/>
      <c r="F16" s="13">
        <f>SUM(F5:F15)</f>
        <v>521987.73629999993</v>
      </c>
    </row>
    <row r="19" spans="2:8" s="23" customFormat="1" ht="50.25" customHeight="1">
      <c r="B19" s="86" t="s">
        <v>216</v>
      </c>
      <c r="C19" s="86"/>
      <c r="D19" s="86"/>
      <c r="E19" s="86"/>
      <c r="F19" s="86"/>
      <c r="H19" s="33"/>
    </row>
  </sheetData>
  <mergeCells count="5">
    <mergeCell ref="A1:F1"/>
    <mergeCell ref="A2:F2"/>
    <mergeCell ref="A3:F3"/>
    <mergeCell ref="B16:E16"/>
    <mergeCell ref="B19:F19"/>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H19"/>
  <sheetViews>
    <sheetView workbookViewId="0">
      <selection activeCell="A3" sqref="A3:F3"/>
    </sheetView>
  </sheetViews>
  <sheetFormatPr defaultRowHeight="15"/>
  <cols>
    <col min="1" max="1" width="8" style="32" customWidth="1"/>
    <col min="2" max="2" width="54.7109375" style="32" customWidth="1"/>
    <col min="3" max="3" width="9.140625" style="32"/>
    <col min="4" max="5" width="10" style="32" customWidth="1"/>
    <col min="6" max="6" width="22.85546875" style="32" customWidth="1"/>
    <col min="7" max="7" width="9.140625" style="32"/>
    <col min="8" max="8" width="9.5703125" style="32" bestFit="1" customWidth="1"/>
    <col min="9" max="16384" width="9.140625" style="32"/>
  </cols>
  <sheetData>
    <row r="1" spans="1:6" ht="18.75">
      <c r="A1" s="94" t="s">
        <v>0</v>
      </c>
      <c r="B1" s="94"/>
      <c r="C1" s="94"/>
      <c r="D1" s="94"/>
      <c r="E1" s="94"/>
      <c r="F1" s="94"/>
    </row>
    <row r="2" spans="1:6" ht="18.75">
      <c r="A2" s="94" t="s">
        <v>1</v>
      </c>
      <c r="B2" s="94"/>
      <c r="C2" s="94"/>
      <c r="D2" s="94"/>
      <c r="E2" s="94"/>
      <c r="F2" s="94"/>
    </row>
    <row r="3" spans="1:6" ht="36" customHeight="1">
      <c r="A3" s="106" t="s">
        <v>217</v>
      </c>
      <c r="B3" s="107"/>
      <c r="C3" s="107"/>
      <c r="D3" s="107"/>
      <c r="E3" s="107"/>
      <c r="F3" s="108"/>
    </row>
    <row r="4" spans="1:6">
      <c r="A4" s="60" t="s">
        <v>3</v>
      </c>
      <c r="B4" s="60" t="s">
        <v>4</v>
      </c>
      <c r="C4" s="60" t="s">
        <v>70</v>
      </c>
      <c r="D4" s="60" t="s">
        <v>6</v>
      </c>
      <c r="E4" s="60" t="s">
        <v>7</v>
      </c>
      <c r="F4" s="60" t="s">
        <v>8</v>
      </c>
    </row>
    <row r="5" spans="1:6" ht="25.5">
      <c r="A5" s="24">
        <v>1</v>
      </c>
      <c r="B5" s="24" t="s">
        <v>46</v>
      </c>
      <c r="C5" s="41">
        <v>3</v>
      </c>
      <c r="D5" s="24" t="s">
        <v>47</v>
      </c>
      <c r="E5" s="24">
        <v>261.12</v>
      </c>
      <c r="F5" s="41">
        <f>C5*E5</f>
        <v>783.36</v>
      </c>
    </row>
    <row r="6" spans="1:6" ht="121.5">
      <c r="A6" s="61" t="s">
        <v>139</v>
      </c>
      <c r="B6" s="61" t="s">
        <v>49</v>
      </c>
      <c r="C6" s="41">
        <v>3.78</v>
      </c>
      <c r="D6" s="62" t="s">
        <v>50</v>
      </c>
      <c r="E6" s="62">
        <v>120.53</v>
      </c>
      <c r="F6" s="13">
        <f t="shared" ref="F6:F9" si="0">C6*E6</f>
        <v>455.60339999999997</v>
      </c>
    </row>
    <row r="7" spans="1:6" ht="76.5">
      <c r="A7" s="24">
        <v>3</v>
      </c>
      <c r="B7" s="24" t="s">
        <v>193</v>
      </c>
      <c r="C7" s="41">
        <v>0.96</v>
      </c>
      <c r="D7" s="24" t="s">
        <v>50</v>
      </c>
      <c r="E7" s="24">
        <v>351.48</v>
      </c>
      <c r="F7" s="13">
        <f t="shared" si="0"/>
        <v>337.42079999999999</v>
      </c>
    </row>
    <row r="8" spans="1:6" ht="63.75">
      <c r="A8" s="24" t="s">
        <v>207</v>
      </c>
      <c r="B8" s="24" t="s">
        <v>54</v>
      </c>
      <c r="C8" s="41">
        <v>2.36</v>
      </c>
      <c r="D8" s="24" t="s">
        <v>50</v>
      </c>
      <c r="E8" s="24">
        <v>1149.1199999999999</v>
      </c>
      <c r="F8" s="13">
        <f t="shared" si="0"/>
        <v>2711.9231999999997</v>
      </c>
    </row>
    <row r="9" spans="1:6" ht="102">
      <c r="A9" s="24" t="s">
        <v>208</v>
      </c>
      <c r="B9" s="24" t="s">
        <v>56</v>
      </c>
      <c r="C9" s="41">
        <v>17.2</v>
      </c>
      <c r="D9" s="24" t="s">
        <v>50</v>
      </c>
      <c r="E9" s="55">
        <v>5829</v>
      </c>
      <c r="F9" s="41">
        <f t="shared" si="0"/>
        <v>100258.8</v>
      </c>
    </row>
    <row r="10" spans="1:6">
      <c r="A10" s="24">
        <v>6</v>
      </c>
      <c r="B10" s="63" t="s">
        <v>57</v>
      </c>
      <c r="C10" s="41"/>
      <c r="D10" s="24"/>
      <c r="E10" s="24"/>
      <c r="F10" s="41"/>
    </row>
    <row r="11" spans="1:6" ht="15.75">
      <c r="A11" s="64" t="s">
        <v>196</v>
      </c>
      <c r="B11" s="24" t="s">
        <v>197</v>
      </c>
      <c r="C11" s="41">
        <v>7.39</v>
      </c>
      <c r="D11" s="65" t="s">
        <v>198</v>
      </c>
      <c r="E11" s="66">
        <v>813.85</v>
      </c>
      <c r="F11" s="13">
        <f>C11*E11</f>
        <v>6014.3514999999998</v>
      </c>
    </row>
    <row r="12" spans="1:6" ht="15.75">
      <c r="A12" s="24" t="s">
        <v>199</v>
      </c>
      <c r="B12" s="24" t="s">
        <v>209</v>
      </c>
      <c r="C12" s="41">
        <v>0.96</v>
      </c>
      <c r="D12" s="65" t="s">
        <v>198</v>
      </c>
      <c r="E12" s="66">
        <f>E14</f>
        <v>434.67</v>
      </c>
      <c r="F12" s="13">
        <f t="shared" ref="F12:F15" si="1">C12*E12</f>
        <v>417.28320000000002</v>
      </c>
    </row>
    <row r="13" spans="1:6" ht="15.75">
      <c r="A13" s="24" t="s">
        <v>210</v>
      </c>
      <c r="B13" s="24" t="s">
        <v>211</v>
      </c>
      <c r="C13" s="41">
        <v>2.36</v>
      </c>
      <c r="D13" s="65" t="s">
        <v>198</v>
      </c>
      <c r="E13" s="66">
        <v>752.51</v>
      </c>
      <c r="F13" s="13">
        <f t="shared" si="1"/>
        <v>1775.9235999999999</v>
      </c>
    </row>
    <row r="14" spans="1:6" ht="15.75">
      <c r="A14" s="24" t="s">
        <v>201</v>
      </c>
      <c r="B14" s="24" t="s">
        <v>202</v>
      </c>
      <c r="C14" s="41">
        <v>14.79</v>
      </c>
      <c r="D14" s="65" t="s">
        <v>198</v>
      </c>
      <c r="E14" s="66">
        <v>434.67</v>
      </c>
      <c r="F14" s="13">
        <f t="shared" si="1"/>
        <v>6428.7692999999999</v>
      </c>
    </row>
    <row r="15" spans="1:6" ht="15.75">
      <c r="A15" s="24" t="s">
        <v>203</v>
      </c>
      <c r="B15" s="24" t="s">
        <v>204</v>
      </c>
      <c r="C15" s="41">
        <v>3.78</v>
      </c>
      <c r="D15" s="65" t="s">
        <v>198</v>
      </c>
      <c r="E15" s="67">
        <v>177.16</v>
      </c>
      <c r="F15" s="13">
        <f t="shared" si="1"/>
        <v>669.6647999999999</v>
      </c>
    </row>
    <row r="16" spans="1:6">
      <c r="A16" s="12"/>
      <c r="B16" s="98" t="s">
        <v>115</v>
      </c>
      <c r="C16" s="98"/>
      <c r="D16" s="98"/>
      <c r="E16" s="98"/>
      <c r="F16" s="13">
        <f>SUM(F5:F15)</f>
        <v>119853.09980000001</v>
      </c>
    </row>
    <row r="19" spans="2:8" s="23" customFormat="1" ht="50.25" customHeight="1">
      <c r="B19" s="86" t="s">
        <v>205</v>
      </c>
      <c r="C19" s="86"/>
      <c r="D19" s="86"/>
      <c r="E19" s="86"/>
      <c r="F19" s="86"/>
      <c r="H19" s="33"/>
    </row>
  </sheetData>
  <mergeCells count="5">
    <mergeCell ref="A1:F1"/>
    <mergeCell ref="A2:F2"/>
    <mergeCell ref="A3:F3"/>
    <mergeCell ref="B16:E16"/>
    <mergeCell ref="B19:F19"/>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H22"/>
  <sheetViews>
    <sheetView workbookViewId="0">
      <selection activeCell="A3" sqref="A3:H3"/>
    </sheetView>
  </sheetViews>
  <sheetFormatPr defaultRowHeight="15"/>
  <cols>
    <col min="1" max="1" width="8.7109375" customWidth="1"/>
    <col min="2" max="2" width="44.140625" customWidth="1"/>
    <col min="3" max="4" width="13.7109375" hidden="1" customWidth="1"/>
    <col min="5" max="5" width="10.28515625" customWidth="1"/>
    <col min="6" max="6" width="11.5703125" customWidth="1"/>
    <col min="7" max="7" width="11.5703125" style="23" customWidth="1"/>
    <col min="8" max="8" width="12.140625" customWidth="1"/>
  </cols>
  <sheetData>
    <row r="1" spans="1:8" ht="18.75">
      <c r="A1" s="78" t="s">
        <v>0</v>
      </c>
      <c r="B1" s="79"/>
      <c r="C1" s="79"/>
      <c r="D1" s="79"/>
      <c r="E1" s="79"/>
      <c r="F1" s="79"/>
      <c r="G1" s="79"/>
      <c r="H1" s="79"/>
    </row>
    <row r="2" spans="1:8" ht="18.75">
      <c r="A2" s="80" t="s">
        <v>1</v>
      </c>
      <c r="B2" s="81"/>
      <c r="C2" s="81"/>
      <c r="D2" s="81"/>
      <c r="E2" s="81"/>
      <c r="F2" s="81"/>
      <c r="G2" s="81"/>
      <c r="H2" s="81"/>
    </row>
    <row r="3" spans="1:8" ht="30.75" customHeight="1">
      <c r="A3" s="82" t="s">
        <v>218</v>
      </c>
      <c r="B3" s="82"/>
      <c r="C3" s="82"/>
      <c r="D3" s="82"/>
      <c r="E3" s="82"/>
      <c r="F3" s="82"/>
      <c r="G3" s="82"/>
      <c r="H3" s="82"/>
    </row>
    <row r="4" spans="1:8">
      <c r="A4" s="3" t="s">
        <v>3</v>
      </c>
      <c r="B4" s="3" t="s">
        <v>4</v>
      </c>
      <c r="C4" s="3">
        <v>1</v>
      </c>
      <c r="D4" s="3">
        <v>2</v>
      </c>
      <c r="E4" s="3" t="s">
        <v>70</v>
      </c>
      <c r="F4" s="3" t="s">
        <v>6</v>
      </c>
      <c r="G4" s="36" t="s">
        <v>7</v>
      </c>
      <c r="H4" s="3" t="s">
        <v>8</v>
      </c>
    </row>
    <row r="5" spans="1:8" ht="94.5">
      <c r="A5" s="4" t="s">
        <v>9</v>
      </c>
      <c r="B5" s="38" t="s">
        <v>73</v>
      </c>
      <c r="C5" s="6">
        <v>9.06</v>
      </c>
      <c r="D5" s="7">
        <v>19.739999999999998</v>
      </c>
      <c r="E5" s="6">
        <v>43.53</v>
      </c>
      <c r="F5" s="7" t="s">
        <v>11</v>
      </c>
      <c r="G5" s="7">
        <v>120.53</v>
      </c>
      <c r="H5" s="12">
        <f t="shared" ref="H5:H18" si="0">E5*G5</f>
        <v>5246.6709000000001</v>
      </c>
    </row>
    <row r="6" spans="1:8" ht="73.5">
      <c r="A6" s="4" t="s">
        <v>167</v>
      </c>
      <c r="B6" s="39" t="s">
        <v>75</v>
      </c>
      <c r="C6" s="6">
        <v>0.56999999999999995</v>
      </c>
      <c r="D6" s="7">
        <v>7.82</v>
      </c>
      <c r="E6" s="6">
        <v>3.63</v>
      </c>
      <c r="F6" s="7" t="s">
        <v>16</v>
      </c>
      <c r="G6" s="7">
        <v>223.35</v>
      </c>
      <c r="H6" s="12">
        <f t="shared" si="0"/>
        <v>810.76049999999998</v>
      </c>
    </row>
    <row r="7" spans="1:8" ht="52.5">
      <c r="A7" s="4" t="s">
        <v>14</v>
      </c>
      <c r="B7" s="38" t="s">
        <v>15</v>
      </c>
      <c r="C7" s="6">
        <v>0.95</v>
      </c>
      <c r="D7" s="7">
        <v>13.14</v>
      </c>
      <c r="E7" s="6">
        <v>6.1</v>
      </c>
      <c r="F7" s="7" t="s">
        <v>16</v>
      </c>
      <c r="G7" s="7">
        <v>1149.1199999999999</v>
      </c>
      <c r="H7" s="12">
        <f t="shared" si="0"/>
        <v>7009.6319999999987</v>
      </c>
    </row>
    <row r="8" spans="1:8" ht="90" customHeight="1" thickBot="1">
      <c r="A8" s="4" t="s">
        <v>17</v>
      </c>
      <c r="B8" s="73" t="s">
        <v>98</v>
      </c>
      <c r="C8" s="6"/>
      <c r="D8" s="7"/>
      <c r="E8" s="71">
        <v>14.02</v>
      </c>
      <c r="F8" s="7" t="s">
        <v>16</v>
      </c>
      <c r="G8" s="7">
        <v>5829</v>
      </c>
      <c r="H8" s="12">
        <f t="shared" si="0"/>
        <v>81722.58</v>
      </c>
    </row>
    <row r="9" spans="1:8" ht="90" customHeight="1" thickBot="1">
      <c r="A9" s="4" t="s">
        <v>219</v>
      </c>
      <c r="B9" s="73" t="s">
        <v>98</v>
      </c>
      <c r="C9" s="6"/>
      <c r="D9" s="7"/>
      <c r="E9" s="71">
        <v>14.69</v>
      </c>
      <c r="F9" s="7" t="s">
        <v>16</v>
      </c>
      <c r="G9" s="7">
        <v>5829</v>
      </c>
      <c r="H9" s="12">
        <f t="shared" si="0"/>
        <v>85628.01</v>
      </c>
    </row>
    <row r="10" spans="1:8" ht="94.5">
      <c r="A10" s="4" t="s">
        <v>220</v>
      </c>
      <c r="B10" s="38" t="s">
        <v>103</v>
      </c>
      <c r="C10" s="7"/>
      <c r="D10" s="7"/>
      <c r="E10" s="7">
        <v>4.79</v>
      </c>
      <c r="F10" s="7" t="s">
        <v>16</v>
      </c>
      <c r="G10" s="7">
        <v>5489.86</v>
      </c>
      <c r="H10" s="12">
        <f t="shared" si="0"/>
        <v>26296.429399999997</v>
      </c>
    </row>
    <row r="11" spans="1:8" ht="84">
      <c r="A11" s="4" t="s">
        <v>221</v>
      </c>
      <c r="B11" s="38" t="s">
        <v>96</v>
      </c>
      <c r="C11" s="7"/>
      <c r="D11" s="7"/>
      <c r="E11" s="7">
        <v>252</v>
      </c>
      <c r="F11" s="7" t="s">
        <v>222</v>
      </c>
      <c r="G11" s="7">
        <v>97.07</v>
      </c>
      <c r="H11" s="12">
        <f t="shared" si="0"/>
        <v>24461.64</v>
      </c>
    </row>
    <row r="12" spans="1:8" ht="73.5">
      <c r="A12" s="10" t="s">
        <v>171</v>
      </c>
      <c r="B12" s="38" t="s">
        <v>100</v>
      </c>
      <c r="C12" s="6">
        <v>1</v>
      </c>
      <c r="D12" s="7" t="s">
        <v>101</v>
      </c>
      <c r="E12" s="7">
        <v>1.72</v>
      </c>
      <c r="F12" s="42" t="s">
        <v>101</v>
      </c>
      <c r="G12" s="7">
        <v>65841.84</v>
      </c>
      <c r="H12" s="12">
        <f t="shared" si="0"/>
        <v>113247.96479999999</v>
      </c>
    </row>
    <row r="13" spans="1:8" ht="18.75">
      <c r="A13" s="4">
        <v>9</v>
      </c>
      <c r="B13" s="11" t="s">
        <v>22</v>
      </c>
      <c r="C13" s="6"/>
      <c r="D13" s="40"/>
      <c r="E13" s="6"/>
      <c r="F13" s="7"/>
      <c r="G13" s="7"/>
      <c r="H13" s="12">
        <f t="shared" si="0"/>
        <v>0</v>
      </c>
    </row>
    <row r="14" spans="1:8" ht="15.75">
      <c r="A14" s="4">
        <v>10</v>
      </c>
      <c r="B14" s="5" t="s">
        <v>223</v>
      </c>
      <c r="C14" s="6">
        <v>0.56999999999999995</v>
      </c>
      <c r="D14" s="7">
        <v>7.82</v>
      </c>
      <c r="E14" s="6">
        <v>14.41</v>
      </c>
      <c r="F14" s="7" t="s">
        <v>16</v>
      </c>
      <c r="G14" s="7">
        <v>813.85</v>
      </c>
      <c r="H14" s="12">
        <f t="shared" si="0"/>
        <v>11727.5785</v>
      </c>
    </row>
    <row r="15" spans="1:8" ht="15.75">
      <c r="A15" s="4">
        <v>11</v>
      </c>
      <c r="B15" s="5" t="s">
        <v>224</v>
      </c>
      <c r="C15" s="6">
        <v>3.7</v>
      </c>
      <c r="D15" s="7">
        <v>5.18</v>
      </c>
      <c r="E15" s="6">
        <v>3.63</v>
      </c>
      <c r="F15" s="7" t="s">
        <v>16</v>
      </c>
      <c r="G15" s="7">
        <v>482.08</v>
      </c>
      <c r="H15" s="12">
        <f t="shared" si="0"/>
        <v>1749.9503999999999</v>
      </c>
    </row>
    <row r="16" spans="1:8" ht="15.75">
      <c r="A16" s="4">
        <v>12</v>
      </c>
      <c r="B16" s="5" t="s">
        <v>225</v>
      </c>
      <c r="C16" s="6">
        <v>4.3499999999999996</v>
      </c>
      <c r="D16" s="7">
        <v>13.14</v>
      </c>
      <c r="E16" s="6">
        <v>6.1</v>
      </c>
      <c r="F16" s="7" t="s">
        <v>16</v>
      </c>
      <c r="G16" s="7">
        <v>752.51</v>
      </c>
      <c r="H16" s="12">
        <f t="shared" si="0"/>
        <v>4590.3109999999997</v>
      </c>
    </row>
    <row r="17" spans="1:8" ht="15.75">
      <c r="A17" s="4">
        <v>13</v>
      </c>
      <c r="B17" s="5" t="s">
        <v>226</v>
      </c>
      <c r="C17" s="6">
        <v>4.2</v>
      </c>
      <c r="D17" s="7">
        <v>10.35</v>
      </c>
      <c r="E17" s="6">
        <v>28.81</v>
      </c>
      <c r="F17" s="7" t="s">
        <v>16</v>
      </c>
      <c r="G17" s="7">
        <v>434.67</v>
      </c>
      <c r="H17" s="12">
        <f t="shared" si="0"/>
        <v>12522.842699999999</v>
      </c>
    </row>
    <row r="18" spans="1:8" ht="15.75">
      <c r="A18" s="4">
        <v>14</v>
      </c>
      <c r="B18" s="5" t="s">
        <v>27</v>
      </c>
      <c r="C18" s="6">
        <v>9.06</v>
      </c>
      <c r="D18" s="7">
        <v>19.739999999999998</v>
      </c>
      <c r="E18" s="6">
        <v>43.63</v>
      </c>
      <c r="F18" s="7" t="s">
        <v>16</v>
      </c>
      <c r="G18" s="7">
        <v>177.16</v>
      </c>
      <c r="H18" s="12">
        <f t="shared" si="0"/>
        <v>7729.4908000000005</v>
      </c>
    </row>
    <row r="19" spans="1:8">
      <c r="A19" s="12"/>
      <c r="B19" s="98"/>
      <c r="C19" s="98"/>
      <c r="D19" s="98"/>
      <c r="E19" s="98"/>
      <c r="F19" s="98"/>
      <c r="G19" s="98"/>
      <c r="H19" s="6">
        <f>SUM(H5:H18)</f>
        <v>382743.86099999992</v>
      </c>
    </row>
    <row r="20" spans="1:8">
      <c r="A20" s="18"/>
      <c r="B20" s="15"/>
      <c r="C20" s="15"/>
      <c r="D20" s="15"/>
      <c r="E20" s="15"/>
      <c r="F20" s="15"/>
      <c r="G20" s="15"/>
      <c r="H20" s="17"/>
    </row>
    <row r="21" spans="1:8">
      <c r="A21" s="18"/>
      <c r="B21" s="15"/>
      <c r="C21" s="15"/>
      <c r="D21" s="15"/>
      <c r="E21" s="15"/>
      <c r="F21" s="15"/>
      <c r="G21" s="15"/>
      <c r="H21" s="17"/>
    </row>
    <row r="22" spans="1:8" ht="41.25" customHeight="1">
      <c r="B22" s="86" t="s">
        <v>83</v>
      </c>
      <c r="C22" s="86"/>
      <c r="D22" s="86"/>
      <c r="E22" s="86"/>
      <c r="F22" s="86"/>
      <c r="G22" s="86"/>
      <c r="H22" s="86"/>
    </row>
  </sheetData>
  <mergeCells count="5">
    <mergeCell ref="A1:H1"/>
    <mergeCell ref="A2:H2"/>
    <mergeCell ref="A3:H3"/>
    <mergeCell ref="B19:G19"/>
    <mergeCell ref="B22:H22"/>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H19"/>
  <sheetViews>
    <sheetView topLeftCell="A13" workbookViewId="0">
      <selection activeCell="A3" sqref="A3:H3"/>
    </sheetView>
  </sheetViews>
  <sheetFormatPr defaultRowHeight="15"/>
  <cols>
    <col min="1" max="1" width="8.7109375" customWidth="1"/>
    <col min="2" max="2" width="44.140625" customWidth="1"/>
    <col min="3" max="4" width="13.7109375" hidden="1" customWidth="1"/>
    <col min="5" max="5" width="10.28515625" customWidth="1"/>
    <col min="6" max="6" width="11.5703125" customWidth="1"/>
    <col min="7" max="7" width="11.5703125" style="23" customWidth="1"/>
    <col min="8" max="8" width="12.140625" customWidth="1"/>
  </cols>
  <sheetData>
    <row r="1" spans="1:8" ht="18.75">
      <c r="A1" s="78" t="s">
        <v>0</v>
      </c>
      <c r="B1" s="79"/>
      <c r="C1" s="79"/>
      <c r="D1" s="79"/>
      <c r="E1" s="79"/>
      <c r="F1" s="79"/>
      <c r="G1" s="79"/>
      <c r="H1" s="79"/>
    </row>
    <row r="2" spans="1:8" ht="18.75">
      <c r="A2" s="80" t="s">
        <v>1</v>
      </c>
      <c r="B2" s="81"/>
      <c r="C2" s="81"/>
      <c r="D2" s="81"/>
      <c r="E2" s="81"/>
      <c r="F2" s="81"/>
      <c r="G2" s="81"/>
      <c r="H2" s="81"/>
    </row>
    <row r="3" spans="1:8" ht="30.75" customHeight="1">
      <c r="A3" s="82" t="s">
        <v>227</v>
      </c>
      <c r="B3" s="82"/>
      <c r="C3" s="82"/>
      <c r="D3" s="82"/>
      <c r="E3" s="82"/>
      <c r="F3" s="82"/>
      <c r="G3" s="82"/>
      <c r="H3" s="82"/>
    </row>
    <row r="4" spans="1:8">
      <c r="A4" s="3" t="s">
        <v>3</v>
      </c>
      <c r="B4" s="3" t="s">
        <v>4</v>
      </c>
      <c r="C4" s="3">
        <v>1</v>
      </c>
      <c r="D4" s="3">
        <v>2</v>
      </c>
      <c r="E4" s="3" t="s">
        <v>70</v>
      </c>
      <c r="F4" s="3" t="s">
        <v>6</v>
      </c>
      <c r="G4" s="36" t="s">
        <v>7</v>
      </c>
      <c r="H4" s="3" t="s">
        <v>8</v>
      </c>
    </row>
    <row r="5" spans="1:8" s="48" customFormat="1" ht="21">
      <c r="A5" s="46">
        <v>1</v>
      </c>
      <c r="B5" s="38" t="s">
        <v>125</v>
      </c>
      <c r="C5" s="47">
        <v>10</v>
      </c>
      <c r="D5" s="47" t="s">
        <v>47</v>
      </c>
      <c r="E5" s="47">
        <v>1</v>
      </c>
      <c r="F5" s="47" t="s">
        <v>47</v>
      </c>
      <c r="G5" s="7">
        <v>261.12</v>
      </c>
      <c r="H5" s="74">
        <f>E5*G5</f>
        <v>261.12</v>
      </c>
    </row>
    <row r="6" spans="1:8" ht="94.5">
      <c r="A6" s="4" t="s">
        <v>228</v>
      </c>
      <c r="B6" s="38" t="s">
        <v>73</v>
      </c>
      <c r="C6" s="6">
        <v>9.06</v>
      </c>
      <c r="D6" s="7">
        <v>19.739999999999998</v>
      </c>
      <c r="E6" s="6">
        <v>53.12</v>
      </c>
      <c r="F6" s="7" t="s">
        <v>11</v>
      </c>
      <c r="G6" s="7">
        <v>120.53</v>
      </c>
      <c r="H6" s="74">
        <f t="shared" ref="H6:H15" si="0">E6*G6</f>
        <v>6402.5536000000002</v>
      </c>
    </row>
    <row r="7" spans="1:8" ht="52.5">
      <c r="A7" s="4" t="s">
        <v>229</v>
      </c>
      <c r="B7" s="39" t="s">
        <v>13</v>
      </c>
      <c r="C7" s="6"/>
      <c r="D7" s="7"/>
      <c r="E7" s="6">
        <v>19.82</v>
      </c>
      <c r="F7" s="7" t="s">
        <v>37</v>
      </c>
      <c r="G7" s="7">
        <v>351.48</v>
      </c>
      <c r="H7" s="74">
        <f t="shared" si="0"/>
        <v>6966.3336000000008</v>
      </c>
    </row>
    <row r="8" spans="1:8" ht="52.5">
      <c r="A8" s="4" t="s">
        <v>76</v>
      </c>
      <c r="B8" s="38" t="s">
        <v>15</v>
      </c>
      <c r="C8" s="6">
        <v>0.95</v>
      </c>
      <c r="D8" s="7">
        <v>13.14</v>
      </c>
      <c r="E8" s="6">
        <v>33.04</v>
      </c>
      <c r="F8" s="7" t="s">
        <v>16</v>
      </c>
      <c r="G8" s="7">
        <v>1149.1199999999999</v>
      </c>
      <c r="H8" s="74">
        <f t="shared" si="0"/>
        <v>37966.924799999993</v>
      </c>
    </row>
    <row r="9" spans="1:8" ht="90" customHeight="1" thickBot="1">
      <c r="A9" s="4" t="s">
        <v>77</v>
      </c>
      <c r="B9" s="73" t="s">
        <v>98</v>
      </c>
      <c r="C9" s="6"/>
      <c r="D9" s="7"/>
      <c r="E9" s="71">
        <v>39.64</v>
      </c>
      <c r="F9" s="7" t="s">
        <v>16</v>
      </c>
      <c r="G9" s="7">
        <v>5829</v>
      </c>
      <c r="H9" s="74">
        <f t="shared" si="0"/>
        <v>231061.56</v>
      </c>
    </row>
    <row r="10" spans="1:8" ht="18.75">
      <c r="A10" s="4">
        <v>6</v>
      </c>
      <c r="B10" s="11" t="s">
        <v>22</v>
      </c>
      <c r="C10" s="6"/>
      <c r="D10" s="40"/>
      <c r="E10" s="6"/>
      <c r="F10" s="7"/>
      <c r="G10" s="7"/>
      <c r="H10" s="74">
        <f t="shared" si="0"/>
        <v>0</v>
      </c>
    </row>
    <row r="11" spans="1:8" ht="15.75">
      <c r="A11" s="4">
        <v>7</v>
      </c>
      <c r="B11" s="5" t="s">
        <v>223</v>
      </c>
      <c r="C11" s="6">
        <v>0.56999999999999995</v>
      </c>
      <c r="D11" s="7">
        <v>7.82</v>
      </c>
      <c r="E11" s="6">
        <v>17.05</v>
      </c>
      <c r="F11" s="7" t="s">
        <v>16</v>
      </c>
      <c r="G11" s="7">
        <v>813.85</v>
      </c>
      <c r="H11" s="74">
        <f t="shared" si="0"/>
        <v>13876.142500000002</v>
      </c>
    </row>
    <row r="12" spans="1:8" ht="15.75">
      <c r="A12" s="4">
        <v>8</v>
      </c>
      <c r="B12" s="5" t="s">
        <v>230</v>
      </c>
      <c r="C12" s="6">
        <v>4.2</v>
      </c>
      <c r="D12" s="7">
        <v>10.35</v>
      </c>
      <c r="E12" s="6">
        <v>19.82</v>
      </c>
      <c r="F12" s="7" t="s">
        <v>16</v>
      </c>
      <c r="G12" s="7">
        <v>434.67</v>
      </c>
      <c r="H12" s="74">
        <f t="shared" si="0"/>
        <v>8615.1594000000005</v>
      </c>
    </row>
    <row r="13" spans="1:8" ht="15.75">
      <c r="A13" s="4">
        <v>9</v>
      </c>
      <c r="B13" s="5" t="s">
        <v>226</v>
      </c>
      <c r="C13" s="6">
        <v>4.2</v>
      </c>
      <c r="D13" s="7">
        <v>10.35</v>
      </c>
      <c r="E13" s="6">
        <v>34.090000000000003</v>
      </c>
      <c r="F13" s="7" t="s">
        <v>16</v>
      </c>
      <c r="G13" s="7">
        <v>434.67</v>
      </c>
      <c r="H13" s="74">
        <f t="shared" si="0"/>
        <v>14817.900300000001</v>
      </c>
    </row>
    <row r="14" spans="1:8" ht="15.75">
      <c r="A14" s="4">
        <v>10</v>
      </c>
      <c r="B14" s="5" t="s">
        <v>225</v>
      </c>
      <c r="C14" s="6">
        <v>4.3499999999999996</v>
      </c>
      <c r="D14" s="7">
        <v>13.14</v>
      </c>
      <c r="E14" s="6">
        <v>33.04</v>
      </c>
      <c r="F14" s="7" t="s">
        <v>16</v>
      </c>
      <c r="G14" s="7">
        <v>752.51</v>
      </c>
      <c r="H14" s="74">
        <f t="shared" si="0"/>
        <v>24862.930399999997</v>
      </c>
    </row>
    <row r="15" spans="1:8" ht="15.75">
      <c r="A15" s="4">
        <v>11</v>
      </c>
      <c r="B15" s="5" t="s">
        <v>27</v>
      </c>
      <c r="C15" s="6">
        <v>9.06</v>
      </c>
      <c r="D15" s="7">
        <v>19.739999999999998</v>
      </c>
      <c r="E15" s="6">
        <v>53.12</v>
      </c>
      <c r="F15" s="7" t="s">
        <v>16</v>
      </c>
      <c r="G15" s="7">
        <v>177.16</v>
      </c>
      <c r="H15" s="74">
        <f t="shared" si="0"/>
        <v>9410.7392</v>
      </c>
    </row>
    <row r="16" spans="1:8">
      <c r="A16" s="12"/>
      <c r="B16" s="98"/>
      <c r="C16" s="98"/>
      <c r="D16" s="98"/>
      <c r="E16" s="98"/>
      <c r="F16" s="98"/>
      <c r="G16" s="98"/>
      <c r="H16" s="6">
        <f>SUM(H5:H15)</f>
        <v>354241.36379999999</v>
      </c>
    </row>
    <row r="17" spans="1:8">
      <c r="A17" s="18"/>
      <c r="B17" s="15"/>
      <c r="C17" s="15"/>
      <c r="D17" s="15"/>
      <c r="E17" s="15"/>
      <c r="F17" s="15"/>
      <c r="G17" s="15"/>
      <c r="H17" s="17"/>
    </row>
    <row r="18" spans="1:8">
      <c r="A18" s="18"/>
      <c r="B18" s="15"/>
      <c r="C18" s="15"/>
      <c r="D18" s="15"/>
      <c r="E18" s="15"/>
      <c r="F18" s="15"/>
      <c r="G18" s="15"/>
      <c r="H18" s="17"/>
    </row>
    <row r="19" spans="1:8" ht="41.25" customHeight="1">
      <c r="B19" s="86" t="s">
        <v>83</v>
      </c>
      <c r="C19" s="86"/>
      <c r="D19" s="86"/>
      <c r="E19" s="86"/>
      <c r="F19" s="86"/>
      <c r="G19" s="86"/>
      <c r="H19" s="86"/>
    </row>
  </sheetData>
  <mergeCells count="5">
    <mergeCell ref="A1:H1"/>
    <mergeCell ref="A2:H2"/>
    <mergeCell ref="A3:H3"/>
    <mergeCell ref="B16:G16"/>
    <mergeCell ref="B19:H19"/>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H19"/>
  <sheetViews>
    <sheetView workbookViewId="0">
      <selection activeCell="A3" sqref="A3:F3"/>
    </sheetView>
  </sheetViews>
  <sheetFormatPr defaultRowHeight="15"/>
  <cols>
    <col min="1" max="1" width="8" style="32" customWidth="1"/>
    <col min="2" max="2" width="54.7109375" style="32" customWidth="1"/>
    <col min="3" max="3" width="7.85546875" style="32" customWidth="1"/>
    <col min="4" max="4" width="8.5703125" style="32" customWidth="1"/>
    <col min="5" max="5" width="10" style="32" customWidth="1"/>
    <col min="6" max="6" width="15" style="32" customWidth="1"/>
    <col min="7" max="7" width="9.140625" style="32"/>
    <col min="8" max="8" width="9.5703125" style="32" bestFit="1" customWidth="1"/>
    <col min="9" max="16384" width="9.140625" style="32"/>
  </cols>
  <sheetData>
    <row r="1" spans="1:6" ht="18.75">
      <c r="A1" s="94" t="s">
        <v>0</v>
      </c>
      <c r="B1" s="94"/>
      <c r="C1" s="94"/>
      <c r="D1" s="94"/>
      <c r="E1" s="94"/>
      <c r="F1" s="94"/>
    </row>
    <row r="2" spans="1:6" ht="18.75">
      <c r="A2" s="94" t="s">
        <v>1</v>
      </c>
      <c r="B2" s="94"/>
      <c r="C2" s="94"/>
      <c r="D2" s="94"/>
      <c r="E2" s="94"/>
      <c r="F2" s="94"/>
    </row>
    <row r="3" spans="1:6" ht="33.75" customHeight="1">
      <c r="A3" s="106" t="s">
        <v>231</v>
      </c>
      <c r="B3" s="107"/>
      <c r="C3" s="107"/>
      <c r="D3" s="107"/>
      <c r="E3" s="107"/>
      <c r="F3" s="108"/>
    </row>
    <row r="4" spans="1:6">
      <c r="A4" s="60" t="s">
        <v>3</v>
      </c>
      <c r="B4" s="60" t="s">
        <v>4</v>
      </c>
      <c r="C4" s="60" t="s">
        <v>70</v>
      </c>
      <c r="D4" s="60" t="s">
        <v>6</v>
      </c>
      <c r="E4" s="60" t="s">
        <v>7</v>
      </c>
      <c r="F4" s="60" t="s">
        <v>8</v>
      </c>
    </row>
    <row r="5" spans="1:6" ht="25.5">
      <c r="A5" s="24">
        <v>1</v>
      </c>
      <c r="B5" s="24" t="s">
        <v>46</v>
      </c>
      <c r="C5" s="41">
        <v>1</v>
      </c>
      <c r="D5" s="24" t="s">
        <v>47</v>
      </c>
      <c r="E5" s="24">
        <v>261.12</v>
      </c>
      <c r="F5" s="41">
        <f>C5*E5</f>
        <v>261.12</v>
      </c>
    </row>
    <row r="6" spans="1:6" ht="121.5">
      <c r="A6" s="61" t="s">
        <v>139</v>
      </c>
      <c r="B6" s="61" t="s">
        <v>49</v>
      </c>
      <c r="C6" s="41">
        <v>43.64</v>
      </c>
      <c r="D6" s="62" t="s">
        <v>50</v>
      </c>
      <c r="E6" s="62">
        <v>120.53</v>
      </c>
      <c r="F6" s="13">
        <f t="shared" ref="F6:F9" si="0">C6*E6</f>
        <v>5259.9292000000005</v>
      </c>
    </row>
    <row r="7" spans="1:6" ht="76.5">
      <c r="A7" s="24">
        <v>3</v>
      </c>
      <c r="B7" s="24" t="s">
        <v>193</v>
      </c>
      <c r="C7" s="41">
        <v>16.28</v>
      </c>
      <c r="D7" s="24" t="s">
        <v>50</v>
      </c>
      <c r="E7" s="24">
        <v>351.48</v>
      </c>
      <c r="F7" s="13">
        <f t="shared" si="0"/>
        <v>5722.0944000000009</v>
      </c>
    </row>
    <row r="8" spans="1:6" ht="63.75">
      <c r="A8" s="24" t="s">
        <v>207</v>
      </c>
      <c r="B8" s="24" t="s">
        <v>54</v>
      </c>
      <c r="C8" s="41">
        <v>27.14</v>
      </c>
      <c r="D8" s="24" t="s">
        <v>50</v>
      </c>
      <c r="E8" s="24">
        <v>1149.1199999999999</v>
      </c>
      <c r="F8" s="13">
        <f t="shared" si="0"/>
        <v>31187.116799999996</v>
      </c>
    </row>
    <row r="9" spans="1:6" ht="102">
      <c r="A9" s="24" t="s">
        <v>208</v>
      </c>
      <c r="B9" s="24" t="s">
        <v>56</v>
      </c>
      <c r="C9" s="41">
        <v>42.48</v>
      </c>
      <c r="D9" s="24" t="s">
        <v>50</v>
      </c>
      <c r="E9" s="55">
        <v>5829</v>
      </c>
      <c r="F9" s="41">
        <f t="shared" si="0"/>
        <v>247615.91999999998</v>
      </c>
    </row>
    <row r="10" spans="1:6">
      <c r="A10" s="24">
        <v>6</v>
      </c>
      <c r="B10" s="63" t="s">
        <v>57</v>
      </c>
      <c r="C10" s="41"/>
      <c r="D10" s="24"/>
      <c r="E10" s="24"/>
      <c r="F10" s="41"/>
    </row>
    <row r="11" spans="1:6" ht="15.75">
      <c r="A11" s="64" t="s">
        <v>196</v>
      </c>
      <c r="B11" s="24" t="s">
        <v>197</v>
      </c>
      <c r="C11" s="41">
        <v>18.260000000000002</v>
      </c>
      <c r="D11" s="65" t="s">
        <v>198</v>
      </c>
      <c r="E11" s="66">
        <v>813.85</v>
      </c>
      <c r="F11" s="13">
        <f>C11*E11</f>
        <v>14860.901000000002</v>
      </c>
    </row>
    <row r="12" spans="1:6" ht="15.75">
      <c r="A12" s="24" t="s">
        <v>199</v>
      </c>
      <c r="B12" s="24" t="s">
        <v>209</v>
      </c>
      <c r="C12" s="41">
        <v>16.28</v>
      </c>
      <c r="D12" s="65" t="s">
        <v>198</v>
      </c>
      <c r="E12" s="66">
        <f>E14</f>
        <v>434.67</v>
      </c>
      <c r="F12" s="13">
        <f t="shared" ref="F12:F15" si="1">C12*E12</f>
        <v>7076.4276000000009</v>
      </c>
    </row>
    <row r="13" spans="1:6" ht="15.75">
      <c r="A13" s="24" t="s">
        <v>210</v>
      </c>
      <c r="B13" s="24" t="s">
        <v>211</v>
      </c>
      <c r="C13" s="41">
        <v>27.14</v>
      </c>
      <c r="D13" s="65" t="s">
        <v>198</v>
      </c>
      <c r="E13" s="66">
        <v>752.51</v>
      </c>
      <c r="F13" s="13">
        <f t="shared" si="1"/>
        <v>20423.1214</v>
      </c>
    </row>
    <row r="14" spans="1:6" ht="15.75">
      <c r="A14" s="24" t="s">
        <v>201</v>
      </c>
      <c r="B14" s="24" t="s">
        <v>202</v>
      </c>
      <c r="C14" s="41">
        <v>36.53</v>
      </c>
      <c r="D14" s="65" t="s">
        <v>198</v>
      </c>
      <c r="E14" s="66">
        <v>434.67</v>
      </c>
      <c r="F14" s="13">
        <f t="shared" si="1"/>
        <v>15878.495100000002</v>
      </c>
    </row>
    <row r="15" spans="1:6" ht="15.75">
      <c r="A15" s="24" t="s">
        <v>203</v>
      </c>
      <c r="B15" s="24" t="s">
        <v>204</v>
      </c>
      <c r="C15" s="41">
        <v>43.64</v>
      </c>
      <c r="D15" s="65" t="s">
        <v>198</v>
      </c>
      <c r="E15" s="67">
        <v>177.16</v>
      </c>
      <c r="F15" s="13">
        <f t="shared" si="1"/>
        <v>7731.2623999999996</v>
      </c>
    </row>
    <row r="16" spans="1:6">
      <c r="A16" s="12"/>
      <c r="B16" s="83" t="s">
        <v>115</v>
      </c>
      <c r="C16" s="84"/>
      <c r="D16" s="84"/>
      <c r="E16" s="85"/>
      <c r="F16" s="13">
        <f>SUM(F5:F15)</f>
        <v>356016.38789999997</v>
      </c>
    </row>
    <row r="19" spans="2:8" s="23" customFormat="1" ht="50.25" customHeight="1">
      <c r="B19" s="86" t="s">
        <v>205</v>
      </c>
      <c r="C19" s="86"/>
      <c r="D19" s="86"/>
      <c r="E19" s="86"/>
      <c r="F19" s="86"/>
      <c r="H19" s="33"/>
    </row>
  </sheetData>
  <mergeCells count="5">
    <mergeCell ref="A1:F1"/>
    <mergeCell ref="A2:F2"/>
    <mergeCell ref="A3:F3"/>
    <mergeCell ref="B16:E16"/>
    <mergeCell ref="B19:F19"/>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H18"/>
  <sheetViews>
    <sheetView tabSelected="1" topLeftCell="A4" workbookViewId="0">
      <selection activeCell="B6" sqref="B6"/>
    </sheetView>
  </sheetViews>
  <sheetFormatPr defaultRowHeight="15"/>
  <cols>
    <col min="1" max="1" width="8.7109375" customWidth="1"/>
    <col min="2" max="2" width="44.140625" customWidth="1"/>
    <col min="3" max="4" width="13.7109375" hidden="1" customWidth="1"/>
    <col min="5" max="5" width="10.28515625" customWidth="1"/>
    <col min="6" max="6" width="11.5703125" customWidth="1"/>
    <col min="7" max="7" width="11.5703125" style="23" customWidth="1"/>
    <col min="8" max="8" width="12.140625" customWidth="1"/>
  </cols>
  <sheetData>
    <row r="1" spans="1:8" ht="18.75">
      <c r="A1" s="78" t="s">
        <v>0</v>
      </c>
      <c r="B1" s="79"/>
      <c r="C1" s="79"/>
      <c r="D1" s="79"/>
      <c r="E1" s="79"/>
      <c r="F1" s="79"/>
      <c r="G1" s="79"/>
      <c r="H1" s="79"/>
    </row>
    <row r="2" spans="1:8" ht="18.75">
      <c r="A2" s="80" t="s">
        <v>1</v>
      </c>
      <c r="B2" s="81"/>
      <c r="C2" s="81"/>
      <c r="D2" s="81"/>
      <c r="E2" s="81"/>
      <c r="F2" s="81"/>
      <c r="G2" s="81"/>
      <c r="H2" s="81"/>
    </row>
    <row r="3" spans="1:8" ht="30.75" customHeight="1">
      <c r="A3" s="82" t="s">
        <v>232</v>
      </c>
      <c r="B3" s="82"/>
      <c r="C3" s="82"/>
      <c r="D3" s="82"/>
      <c r="E3" s="82"/>
      <c r="F3" s="82"/>
      <c r="G3" s="82"/>
      <c r="H3" s="82"/>
    </row>
    <row r="4" spans="1:8">
      <c r="A4" s="3" t="s">
        <v>3</v>
      </c>
      <c r="B4" s="3" t="s">
        <v>4</v>
      </c>
      <c r="C4" s="3">
        <v>1</v>
      </c>
      <c r="D4" s="3">
        <v>2</v>
      </c>
      <c r="E4" s="3" t="s">
        <v>70</v>
      </c>
      <c r="F4" s="3" t="s">
        <v>6</v>
      </c>
      <c r="G4" s="36" t="s">
        <v>7</v>
      </c>
      <c r="H4" s="3" t="s">
        <v>8</v>
      </c>
    </row>
    <row r="5" spans="1:8" ht="94.5">
      <c r="A5" s="4" t="s">
        <v>9</v>
      </c>
      <c r="B5" s="38" t="s">
        <v>73</v>
      </c>
      <c r="C5" s="6">
        <v>9.06</v>
      </c>
      <c r="D5" s="7">
        <v>19.739999999999998</v>
      </c>
      <c r="E5" s="6">
        <v>37.94</v>
      </c>
      <c r="F5" s="7" t="s">
        <v>11</v>
      </c>
      <c r="G5" s="7">
        <v>120.53</v>
      </c>
      <c r="H5" s="12">
        <f t="shared" ref="H5:H14" si="0">E5*G5</f>
        <v>4572.9081999999999</v>
      </c>
    </row>
    <row r="6" spans="1:8" ht="73.5">
      <c r="A6" s="4" t="s">
        <v>167</v>
      </c>
      <c r="B6" s="39" t="s">
        <v>75</v>
      </c>
      <c r="C6" s="6">
        <v>0.56999999999999995</v>
      </c>
      <c r="D6" s="7">
        <v>7.82</v>
      </c>
      <c r="E6" s="6">
        <v>14.16</v>
      </c>
      <c r="F6" s="7" t="s">
        <v>16</v>
      </c>
      <c r="G6" s="7">
        <v>223.35</v>
      </c>
      <c r="H6" s="12">
        <f t="shared" si="0"/>
        <v>3162.636</v>
      </c>
    </row>
    <row r="7" spans="1:8" ht="52.5">
      <c r="A7" s="4" t="s">
        <v>14</v>
      </c>
      <c r="B7" s="38" t="s">
        <v>15</v>
      </c>
      <c r="C7" s="6">
        <v>0.95</v>
      </c>
      <c r="D7" s="7">
        <v>13.14</v>
      </c>
      <c r="E7" s="6">
        <v>23.6</v>
      </c>
      <c r="F7" s="7" t="s">
        <v>16</v>
      </c>
      <c r="G7" s="7">
        <v>1149.1199999999999</v>
      </c>
      <c r="H7" s="12">
        <f t="shared" si="0"/>
        <v>27119.232</v>
      </c>
    </row>
    <row r="8" spans="1:8" ht="90" customHeight="1" thickBot="1">
      <c r="A8" s="4" t="s">
        <v>17</v>
      </c>
      <c r="B8" s="73" t="s">
        <v>98</v>
      </c>
      <c r="C8" s="6"/>
      <c r="D8" s="7"/>
      <c r="E8" s="71">
        <v>28.32</v>
      </c>
      <c r="F8" s="7" t="s">
        <v>16</v>
      </c>
      <c r="G8" s="7">
        <v>5829</v>
      </c>
      <c r="H8" s="12">
        <f t="shared" si="0"/>
        <v>165077.28</v>
      </c>
    </row>
    <row r="9" spans="1:8" ht="18.75">
      <c r="A9" s="4">
        <v>5</v>
      </c>
      <c r="B9" s="11" t="s">
        <v>22</v>
      </c>
      <c r="C9" s="6"/>
      <c r="D9" s="40"/>
      <c r="E9" s="6"/>
      <c r="F9" s="7"/>
      <c r="G9" s="7"/>
      <c r="H9" s="12">
        <f t="shared" si="0"/>
        <v>0</v>
      </c>
    </row>
    <row r="10" spans="1:8" ht="15.75">
      <c r="A10" s="4">
        <v>6</v>
      </c>
      <c r="B10" s="5" t="s">
        <v>223</v>
      </c>
      <c r="C10" s="6">
        <v>0.56999999999999995</v>
      </c>
      <c r="D10" s="7">
        <v>7.82</v>
      </c>
      <c r="E10" s="6">
        <v>12.18</v>
      </c>
      <c r="F10" s="7" t="s">
        <v>16</v>
      </c>
      <c r="G10" s="7">
        <v>813.85</v>
      </c>
      <c r="H10" s="12">
        <f t="shared" si="0"/>
        <v>9912.6929999999993</v>
      </c>
    </row>
    <row r="11" spans="1:8" ht="15.75">
      <c r="A11" s="4">
        <v>7</v>
      </c>
      <c r="B11" s="5" t="s">
        <v>224</v>
      </c>
      <c r="C11" s="6">
        <v>3.7</v>
      </c>
      <c r="D11" s="7">
        <v>5.18</v>
      </c>
      <c r="E11" s="6">
        <v>14.16</v>
      </c>
      <c r="F11" s="7" t="s">
        <v>16</v>
      </c>
      <c r="G11" s="7">
        <v>482.08</v>
      </c>
      <c r="H11" s="12">
        <f t="shared" si="0"/>
        <v>6826.2528000000002</v>
      </c>
    </row>
    <row r="12" spans="1:8" ht="15.75">
      <c r="A12" s="4">
        <v>8</v>
      </c>
      <c r="B12" s="5" t="s">
        <v>226</v>
      </c>
      <c r="C12" s="6">
        <v>4.2</v>
      </c>
      <c r="D12" s="7">
        <v>10.35</v>
      </c>
      <c r="E12" s="6">
        <v>24.35</v>
      </c>
      <c r="F12" s="7" t="s">
        <v>16</v>
      </c>
      <c r="G12" s="7">
        <v>434.67</v>
      </c>
      <c r="H12" s="12">
        <f t="shared" si="0"/>
        <v>10584.214500000002</v>
      </c>
    </row>
    <row r="13" spans="1:8" ht="15.75">
      <c r="A13" s="4">
        <v>9</v>
      </c>
      <c r="B13" s="5" t="s">
        <v>225</v>
      </c>
      <c r="C13" s="6">
        <v>4.3499999999999996</v>
      </c>
      <c r="D13" s="7">
        <v>13.14</v>
      </c>
      <c r="E13" s="6">
        <v>23.6</v>
      </c>
      <c r="F13" s="7" t="s">
        <v>16</v>
      </c>
      <c r="G13" s="7">
        <v>752.51</v>
      </c>
      <c r="H13" s="12">
        <f t="shared" si="0"/>
        <v>17759.236000000001</v>
      </c>
    </row>
    <row r="14" spans="1:8" ht="15.75">
      <c r="A14" s="4">
        <v>10</v>
      </c>
      <c r="B14" s="5" t="s">
        <v>27</v>
      </c>
      <c r="C14" s="6">
        <v>9.06</v>
      </c>
      <c r="D14" s="7">
        <v>19.739999999999998</v>
      </c>
      <c r="E14" s="6">
        <v>37.94</v>
      </c>
      <c r="F14" s="7" t="s">
        <v>16</v>
      </c>
      <c r="G14" s="7">
        <v>177.16</v>
      </c>
      <c r="H14" s="12">
        <f t="shared" si="0"/>
        <v>6721.4503999999997</v>
      </c>
    </row>
    <row r="15" spans="1:8">
      <c r="A15" s="12"/>
      <c r="B15" s="98"/>
      <c r="C15" s="98"/>
      <c r="D15" s="98"/>
      <c r="E15" s="98"/>
      <c r="F15" s="98"/>
      <c r="G15" s="98"/>
      <c r="H15" s="6">
        <f>SUM(H5:H14)</f>
        <v>251735.90289999999</v>
      </c>
    </row>
    <row r="16" spans="1:8">
      <c r="A16" s="18"/>
      <c r="B16" s="15"/>
      <c r="C16" s="15"/>
      <c r="D16" s="15"/>
      <c r="E16" s="15"/>
      <c r="F16" s="15"/>
      <c r="G16" s="15"/>
      <c r="H16" s="17"/>
    </row>
    <row r="17" spans="1:8">
      <c r="A17" s="18"/>
      <c r="B17" s="15"/>
      <c r="C17" s="15"/>
      <c r="D17" s="15"/>
      <c r="E17" s="15"/>
      <c r="F17" s="15"/>
      <c r="G17" s="15"/>
      <c r="H17" s="17"/>
    </row>
    <row r="18" spans="1:8" ht="41.25" customHeight="1">
      <c r="B18" s="86" t="s">
        <v>83</v>
      </c>
      <c r="C18" s="86"/>
      <c r="D18" s="86"/>
      <c r="E18" s="86"/>
      <c r="F18" s="86"/>
      <c r="G18" s="86"/>
      <c r="H18" s="86"/>
    </row>
  </sheetData>
  <mergeCells count="5">
    <mergeCell ref="A1:H1"/>
    <mergeCell ref="A2:H2"/>
    <mergeCell ref="A3:H3"/>
    <mergeCell ref="B15:G15"/>
    <mergeCell ref="B18:H18"/>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18"/>
  <sheetViews>
    <sheetView zoomScale="70" zoomScaleNormal="70" workbookViewId="0">
      <selection activeCell="A3" sqref="A3:F3"/>
    </sheetView>
  </sheetViews>
  <sheetFormatPr defaultRowHeight="15"/>
  <cols>
    <col min="1" max="1" width="10.5703125" style="23" bestFit="1" customWidth="1"/>
    <col min="2" max="2" width="52.7109375" style="23" customWidth="1"/>
    <col min="3" max="3" width="14.5703125" style="23" customWidth="1"/>
    <col min="4" max="4" width="7.5703125" style="23" customWidth="1"/>
    <col min="5" max="5" width="18.42578125" style="23" customWidth="1"/>
    <col min="6" max="6" width="20.5703125" style="23" bestFit="1" customWidth="1"/>
    <col min="7" max="16384" width="9.140625" style="23"/>
  </cols>
  <sheetData>
    <row r="1" spans="1:6" ht="18.75">
      <c r="A1" s="88" t="s">
        <v>0</v>
      </c>
      <c r="B1" s="89"/>
      <c r="C1" s="89"/>
      <c r="D1" s="89"/>
      <c r="E1" s="89"/>
      <c r="F1" s="90"/>
    </row>
    <row r="2" spans="1:6" ht="18.75">
      <c r="A2" s="88" t="s">
        <v>1</v>
      </c>
      <c r="B2" s="89"/>
      <c r="C2" s="89"/>
      <c r="D2" s="89"/>
      <c r="E2" s="89"/>
      <c r="F2" s="90"/>
    </row>
    <row r="3" spans="1:6" ht="44.25" customHeight="1">
      <c r="A3" s="91" t="s">
        <v>42</v>
      </c>
      <c r="B3" s="92"/>
      <c r="C3" s="92"/>
      <c r="D3" s="92"/>
      <c r="E3" s="92"/>
      <c r="F3" s="93"/>
    </row>
    <row r="4" spans="1:6">
      <c r="A4" s="24" t="s">
        <v>43</v>
      </c>
      <c r="B4" s="24" t="s">
        <v>44</v>
      </c>
      <c r="C4" s="24" t="s">
        <v>45</v>
      </c>
      <c r="D4" s="24" t="s">
        <v>6</v>
      </c>
      <c r="E4" s="24" t="s">
        <v>7</v>
      </c>
      <c r="F4" s="24" t="s">
        <v>8</v>
      </c>
    </row>
    <row r="5" spans="1:6" ht="41.25" customHeight="1">
      <c r="A5" s="25">
        <v>1</v>
      </c>
      <c r="B5" s="25" t="s">
        <v>46</v>
      </c>
      <c r="C5" s="25">
        <v>5</v>
      </c>
      <c r="D5" s="25" t="s">
        <v>47</v>
      </c>
      <c r="E5" s="25">
        <v>261.12</v>
      </c>
      <c r="F5" s="26">
        <f>C5*E5</f>
        <v>1305.5999999999999</v>
      </c>
    </row>
    <row r="6" spans="1:6" ht="189">
      <c r="A6" s="25" t="s">
        <v>48</v>
      </c>
      <c r="B6" s="25" t="s">
        <v>49</v>
      </c>
      <c r="C6" s="27">
        <v>122.71</v>
      </c>
      <c r="D6" s="28" t="s">
        <v>50</v>
      </c>
      <c r="E6" s="28">
        <v>120.53</v>
      </c>
      <c r="F6" s="27">
        <f>ROUND(C6*E6,0)</f>
        <v>14790</v>
      </c>
    </row>
    <row r="7" spans="1:6" ht="126">
      <c r="A7" s="25" t="s">
        <v>51</v>
      </c>
      <c r="B7" s="25" t="s">
        <v>52</v>
      </c>
      <c r="C7" s="27">
        <v>30.68</v>
      </c>
      <c r="D7" s="28" t="s">
        <v>50</v>
      </c>
      <c r="E7" s="28">
        <v>223.35</v>
      </c>
      <c r="F7" s="27">
        <f>ROUND(C7*E7,0)</f>
        <v>6852</v>
      </c>
    </row>
    <row r="8" spans="1:6" ht="110.25">
      <c r="A8" s="25" t="s">
        <v>53</v>
      </c>
      <c r="B8" s="25" t="s">
        <v>54</v>
      </c>
      <c r="C8" s="27">
        <v>76.69</v>
      </c>
      <c r="D8" s="28" t="s">
        <v>50</v>
      </c>
      <c r="E8" s="25">
        <v>1149.1199999999999</v>
      </c>
      <c r="F8" s="26">
        <f>ROUND(C8*E8,0)</f>
        <v>88126</v>
      </c>
    </row>
    <row r="9" spans="1:6" ht="141.75">
      <c r="A9" s="25" t="s">
        <v>55</v>
      </c>
      <c r="B9" s="25" t="s">
        <v>56</v>
      </c>
      <c r="C9" s="26">
        <v>92.03</v>
      </c>
      <c r="D9" s="25" t="s">
        <v>50</v>
      </c>
      <c r="E9" s="26">
        <v>5829</v>
      </c>
      <c r="F9" s="26">
        <f>C9*E9</f>
        <v>536442.87</v>
      </c>
    </row>
    <row r="10" spans="1:6" ht="15.75">
      <c r="A10" s="25">
        <v>6</v>
      </c>
      <c r="B10" s="25" t="s">
        <v>57</v>
      </c>
      <c r="C10" s="29"/>
      <c r="D10" s="29"/>
      <c r="E10" s="25"/>
      <c r="F10" s="27"/>
    </row>
    <row r="11" spans="1:6" ht="15.75">
      <c r="A11" s="30" t="s">
        <v>58</v>
      </c>
      <c r="B11" s="25" t="s">
        <v>59</v>
      </c>
      <c r="C11" s="26">
        <v>39.57</v>
      </c>
      <c r="D11" s="25" t="s">
        <v>50</v>
      </c>
      <c r="E11" s="25">
        <v>813.85</v>
      </c>
      <c r="F11" s="27">
        <f>C11*E11</f>
        <v>32204.0445</v>
      </c>
    </row>
    <row r="12" spans="1:6" ht="15.75">
      <c r="A12" s="25" t="s">
        <v>60</v>
      </c>
      <c r="B12" s="25" t="s">
        <v>61</v>
      </c>
      <c r="C12" s="26">
        <v>30.68</v>
      </c>
      <c r="D12" s="25" t="s">
        <v>50</v>
      </c>
      <c r="E12" s="25">
        <v>482.08</v>
      </c>
      <c r="F12" s="27">
        <f t="shared" ref="F12:F15" si="0">C12*E12</f>
        <v>14790.214399999999</v>
      </c>
    </row>
    <row r="13" spans="1:6" ht="15.75">
      <c r="A13" s="25" t="s">
        <v>62</v>
      </c>
      <c r="B13" s="25" t="s">
        <v>63</v>
      </c>
      <c r="C13" s="26">
        <v>76.69</v>
      </c>
      <c r="D13" s="25" t="s">
        <v>50</v>
      </c>
      <c r="E13" s="25">
        <v>752.51</v>
      </c>
      <c r="F13" s="27">
        <f t="shared" si="0"/>
        <v>57709.991900000001</v>
      </c>
    </row>
    <row r="14" spans="1:6" ht="15.75">
      <c r="A14" s="25" t="s">
        <v>64</v>
      </c>
      <c r="B14" s="25" t="s">
        <v>65</v>
      </c>
      <c r="C14" s="26">
        <v>79.150000000000006</v>
      </c>
      <c r="D14" s="25" t="s">
        <v>50</v>
      </c>
      <c r="E14" s="25">
        <v>434.67</v>
      </c>
      <c r="F14" s="27">
        <f t="shared" si="0"/>
        <v>34404.130500000007</v>
      </c>
    </row>
    <row r="15" spans="1:6" ht="15.75">
      <c r="A15" s="25" t="s">
        <v>66</v>
      </c>
      <c r="B15" s="25" t="s">
        <v>67</v>
      </c>
      <c r="C15" s="26">
        <v>122.71</v>
      </c>
      <c r="D15" s="25" t="s">
        <v>50</v>
      </c>
      <c r="E15" s="25">
        <v>177.16</v>
      </c>
      <c r="F15" s="27">
        <f t="shared" si="0"/>
        <v>21739.303599999999</v>
      </c>
    </row>
    <row r="16" spans="1:6" ht="15.75">
      <c r="A16" s="25"/>
      <c r="B16" s="25"/>
      <c r="C16" s="25"/>
      <c r="D16" s="25"/>
      <c r="E16" s="25" t="s">
        <v>40</v>
      </c>
      <c r="F16" s="31">
        <f>SUM(F5:F15)</f>
        <v>808364.15489999996</v>
      </c>
    </row>
    <row r="17" spans="1:7" ht="21" customHeight="1">
      <c r="A17" s="32"/>
      <c r="B17" s="32"/>
      <c r="C17" s="32"/>
      <c r="D17" s="32"/>
      <c r="E17" s="32"/>
      <c r="F17" s="32"/>
    </row>
    <row r="18" spans="1:7" ht="50.25" customHeight="1">
      <c r="A18" s="32"/>
      <c r="B18" s="86" t="s">
        <v>68</v>
      </c>
      <c r="C18" s="86"/>
      <c r="D18" s="86"/>
      <c r="E18" s="86"/>
      <c r="F18" s="86"/>
      <c r="G18" s="33"/>
    </row>
  </sheetData>
  <mergeCells count="4">
    <mergeCell ref="A1:F1"/>
    <mergeCell ref="A2:F2"/>
    <mergeCell ref="A3:F3"/>
    <mergeCell ref="B18:F18"/>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19"/>
  <sheetViews>
    <sheetView zoomScale="70" zoomScaleNormal="70" workbookViewId="0">
      <selection activeCell="A3" sqref="A3:F3"/>
    </sheetView>
  </sheetViews>
  <sheetFormatPr defaultRowHeight="15"/>
  <cols>
    <col min="1" max="1" width="10.5703125" style="23" bestFit="1" customWidth="1"/>
    <col min="2" max="2" width="52.7109375" style="23" customWidth="1"/>
    <col min="3" max="3" width="14.5703125" style="23" customWidth="1"/>
    <col min="4" max="4" width="7.5703125" style="23" customWidth="1"/>
    <col min="5" max="5" width="18.42578125" style="23" customWidth="1"/>
    <col min="6" max="6" width="20.5703125" style="23" bestFit="1" customWidth="1"/>
    <col min="7" max="16384" width="9.140625" style="23"/>
  </cols>
  <sheetData>
    <row r="1" spans="1:6" ht="18.75">
      <c r="A1" s="94" t="s">
        <v>0</v>
      </c>
      <c r="B1" s="94"/>
      <c r="C1" s="94"/>
      <c r="D1" s="94"/>
      <c r="E1" s="94"/>
      <c r="F1" s="94"/>
    </row>
    <row r="2" spans="1:6" ht="18.75">
      <c r="A2" s="94" t="s">
        <v>1</v>
      </c>
      <c r="B2" s="94"/>
      <c r="C2" s="94"/>
      <c r="D2" s="94"/>
      <c r="E2" s="94"/>
      <c r="F2" s="94"/>
    </row>
    <row r="3" spans="1:6" ht="44.25" customHeight="1">
      <c r="A3" s="95" t="s">
        <v>233</v>
      </c>
      <c r="B3" s="96"/>
      <c r="C3" s="96"/>
      <c r="D3" s="96"/>
      <c r="E3" s="96"/>
      <c r="F3" s="97"/>
    </row>
    <row r="4" spans="1:6">
      <c r="A4" s="24" t="s">
        <v>43</v>
      </c>
      <c r="B4" s="24" t="s">
        <v>44</v>
      </c>
      <c r="C4" s="24" t="s">
        <v>45</v>
      </c>
      <c r="D4" s="24" t="s">
        <v>6</v>
      </c>
      <c r="E4" s="24" t="s">
        <v>7</v>
      </c>
      <c r="F4" s="24" t="s">
        <v>8</v>
      </c>
    </row>
    <row r="5" spans="1:6" ht="41.25" customHeight="1">
      <c r="A5" s="25">
        <v>1</v>
      </c>
      <c r="B5" s="25" t="s">
        <v>46</v>
      </c>
      <c r="C5" s="25">
        <v>4</v>
      </c>
      <c r="D5" s="25" t="s">
        <v>47</v>
      </c>
      <c r="E5" s="25">
        <v>261.12</v>
      </c>
      <c r="F5" s="26">
        <f>C5*E5</f>
        <v>1044.48</v>
      </c>
    </row>
    <row r="6" spans="1:6" ht="189">
      <c r="A6" s="25" t="s">
        <v>48</v>
      </c>
      <c r="B6" s="25" t="s">
        <v>49</v>
      </c>
      <c r="C6" s="27">
        <v>94.39</v>
      </c>
      <c r="D6" s="28" t="s">
        <v>50</v>
      </c>
      <c r="E6" s="28">
        <v>120.53</v>
      </c>
      <c r="F6" s="27">
        <f>ROUND(C6*E6,0)</f>
        <v>11377</v>
      </c>
    </row>
    <row r="7" spans="1:6" ht="126">
      <c r="A7" s="25" t="s">
        <v>51</v>
      </c>
      <c r="B7" s="25" t="s">
        <v>52</v>
      </c>
      <c r="C7" s="27">
        <v>23.6</v>
      </c>
      <c r="D7" s="28" t="s">
        <v>50</v>
      </c>
      <c r="E7" s="28">
        <v>223.35</v>
      </c>
      <c r="F7" s="27">
        <f>ROUND(C7*E7,0)</f>
        <v>5271</v>
      </c>
    </row>
    <row r="8" spans="1:6" ht="110.25">
      <c r="A8" s="25" t="s">
        <v>53</v>
      </c>
      <c r="B8" s="25" t="s">
        <v>54</v>
      </c>
      <c r="C8" s="27">
        <v>58.99</v>
      </c>
      <c r="D8" s="28" t="s">
        <v>50</v>
      </c>
      <c r="E8" s="25">
        <v>1149.1199999999999</v>
      </c>
      <c r="F8" s="26">
        <f>ROUND(C8*E8,0)</f>
        <v>67787</v>
      </c>
    </row>
    <row r="9" spans="1:6" ht="141.75">
      <c r="A9" s="25" t="s">
        <v>55</v>
      </c>
      <c r="B9" s="25" t="s">
        <v>56</v>
      </c>
      <c r="C9" s="26">
        <v>70.790000000000006</v>
      </c>
      <c r="D9" s="25" t="s">
        <v>50</v>
      </c>
      <c r="E9" s="26">
        <v>5829</v>
      </c>
      <c r="F9" s="26">
        <f>C9*E9</f>
        <v>412634.91000000003</v>
      </c>
    </row>
    <row r="10" spans="1:6" ht="15.75">
      <c r="A10" s="25">
        <v>6</v>
      </c>
      <c r="B10" s="25" t="s">
        <v>57</v>
      </c>
      <c r="C10" s="29"/>
      <c r="D10" s="29"/>
      <c r="E10" s="25"/>
      <c r="F10" s="27"/>
    </row>
    <row r="11" spans="1:6" ht="15.75">
      <c r="A11" s="30" t="s">
        <v>58</v>
      </c>
      <c r="B11" s="25" t="s">
        <v>59</v>
      </c>
      <c r="C11" s="26">
        <v>30.44</v>
      </c>
      <c r="D11" s="25" t="s">
        <v>50</v>
      </c>
      <c r="E11" s="25">
        <v>813.85</v>
      </c>
      <c r="F11" s="27">
        <f>C11*E11</f>
        <v>24773.594000000001</v>
      </c>
    </row>
    <row r="12" spans="1:6" ht="15.75">
      <c r="A12" s="25" t="s">
        <v>60</v>
      </c>
      <c r="B12" s="25" t="s">
        <v>61</v>
      </c>
      <c r="C12" s="26">
        <v>23.6</v>
      </c>
      <c r="D12" s="25" t="s">
        <v>50</v>
      </c>
      <c r="E12" s="25">
        <v>482.08</v>
      </c>
      <c r="F12" s="27">
        <f t="shared" ref="F12:F15" si="0">C12*E12</f>
        <v>11377.088</v>
      </c>
    </row>
    <row r="13" spans="1:6" ht="15.75">
      <c r="A13" s="25" t="s">
        <v>62</v>
      </c>
      <c r="B13" s="25" t="s">
        <v>63</v>
      </c>
      <c r="C13" s="26">
        <v>58.99</v>
      </c>
      <c r="D13" s="25" t="s">
        <v>50</v>
      </c>
      <c r="E13" s="25">
        <v>752.51</v>
      </c>
      <c r="F13" s="27">
        <f t="shared" si="0"/>
        <v>44390.564899999998</v>
      </c>
    </row>
    <row r="14" spans="1:6" ht="15.75">
      <c r="A14" s="25" t="s">
        <v>64</v>
      </c>
      <c r="B14" s="25" t="s">
        <v>65</v>
      </c>
      <c r="C14" s="26">
        <v>60.88</v>
      </c>
      <c r="D14" s="25" t="s">
        <v>50</v>
      </c>
      <c r="E14" s="25">
        <v>434.67</v>
      </c>
      <c r="F14" s="27">
        <f t="shared" si="0"/>
        <v>26462.709600000002</v>
      </c>
    </row>
    <row r="15" spans="1:6" ht="15.75">
      <c r="A15" s="25" t="s">
        <v>66</v>
      </c>
      <c r="B15" s="25" t="s">
        <v>67</v>
      </c>
      <c r="C15" s="26">
        <v>94.39</v>
      </c>
      <c r="D15" s="25" t="s">
        <v>50</v>
      </c>
      <c r="E15" s="25">
        <v>177.16</v>
      </c>
      <c r="F15" s="27">
        <f t="shared" si="0"/>
        <v>16722.132399999999</v>
      </c>
    </row>
    <row r="16" spans="1:6" ht="15.75">
      <c r="A16" s="25"/>
      <c r="B16" s="25"/>
      <c r="C16" s="25"/>
      <c r="D16" s="25"/>
      <c r="E16" s="25" t="s">
        <v>40</v>
      </c>
      <c r="F16" s="31">
        <f>SUM(F5:F15)</f>
        <v>621840.47889999999</v>
      </c>
    </row>
    <row r="17" spans="1:7" ht="15.75">
      <c r="A17" s="34"/>
      <c r="B17" s="34"/>
      <c r="C17" s="34"/>
      <c r="D17" s="34"/>
      <c r="E17" s="34"/>
      <c r="F17" s="35"/>
    </row>
    <row r="18" spans="1:7" ht="21" customHeight="1">
      <c r="A18" s="32"/>
      <c r="B18" s="32"/>
      <c r="C18" s="32"/>
      <c r="D18" s="32"/>
      <c r="E18" s="32"/>
      <c r="F18" s="32"/>
    </row>
    <row r="19" spans="1:7" ht="50.25" customHeight="1">
      <c r="A19" s="32"/>
      <c r="B19" s="86" t="s">
        <v>68</v>
      </c>
      <c r="C19" s="86"/>
      <c r="D19" s="86"/>
      <c r="E19" s="86"/>
      <c r="F19" s="86"/>
      <c r="G19" s="33"/>
    </row>
  </sheetData>
  <mergeCells count="4">
    <mergeCell ref="A1:F1"/>
    <mergeCell ref="A2:F2"/>
    <mergeCell ref="A3:F3"/>
    <mergeCell ref="B19:F19"/>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H19"/>
  <sheetViews>
    <sheetView workbookViewId="0">
      <selection activeCell="H16" sqref="H16"/>
    </sheetView>
  </sheetViews>
  <sheetFormatPr defaultRowHeight="15"/>
  <cols>
    <col min="1" max="1" width="8.7109375" customWidth="1"/>
    <col min="2" max="2" width="44.140625" customWidth="1"/>
    <col min="3" max="4" width="13.7109375" hidden="1" customWidth="1"/>
    <col min="5" max="5" width="10.28515625" customWidth="1"/>
    <col min="6" max="6" width="11.5703125" customWidth="1"/>
    <col min="7" max="7" width="11.5703125" style="23" customWidth="1"/>
    <col min="8" max="8" width="12.140625" customWidth="1"/>
  </cols>
  <sheetData>
    <row r="1" spans="1:8" ht="18.75">
      <c r="A1" s="78" t="s">
        <v>0</v>
      </c>
      <c r="B1" s="79"/>
      <c r="C1" s="79"/>
      <c r="D1" s="79"/>
      <c r="E1" s="79"/>
      <c r="F1" s="79"/>
      <c r="G1" s="79"/>
      <c r="H1" s="79"/>
    </row>
    <row r="2" spans="1:8" ht="18.75">
      <c r="A2" s="80" t="s">
        <v>1</v>
      </c>
      <c r="B2" s="81"/>
      <c r="C2" s="81"/>
      <c r="D2" s="81"/>
      <c r="E2" s="81"/>
      <c r="F2" s="81"/>
      <c r="G2" s="81"/>
      <c r="H2" s="81"/>
    </row>
    <row r="3" spans="1:8" ht="30.75" customHeight="1">
      <c r="A3" s="82" t="s">
        <v>69</v>
      </c>
      <c r="B3" s="82"/>
      <c r="C3" s="82"/>
      <c r="D3" s="82"/>
      <c r="E3" s="82"/>
      <c r="F3" s="82"/>
      <c r="G3" s="82"/>
      <c r="H3" s="82"/>
    </row>
    <row r="4" spans="1:8">
      <c r="A4" s="3" t="s">
        <v>3</v>
      </c>
      <c r="B4" s="3" t="s">
        <v>4</v>
      </c>
      <c r="C4" s="3">
        <v>1</v>
      </c>
      <c r="D4" s="3">
        <v>2</v>
      </c>
      <c r="E4" s="3" t="s">
        <v>70</v>
      </c>
      <c r="F4" s="3" t="s">
        <v>6</v>
      </c>
      <c r="G4" s="36" t="s">
        <v>7</v>
      </c>
      <c r="H4" s="3" t="s">
        <v>8</v>
      </c>
    </row>
    <row r="5" spans="1:8" ht="21">
      <c r="A5" s="4">
        <v>1</v>
      </c>
      <c r="B5" s="37" t="s">
        <v>71</v>
      </c>
      <c r="C5" s="4">
        <v>1</v>
      </c>
      <c r="D5" s="4" t="s">
        <v>47</v>
      </c>
      <c r="E5" s="4">
        <v>6</v>
      </c>
      <c r="F5" s="4" t="s">
        <v>47</v>
      </c>
      <c r="G5" s="12">
        <v>261.12</v>
      </c>
      <c r="H5" s="12">
        <f>E5*G5</f>
        <v>1566.72</v>
      </c>
    </row>
    <row r="6" spans="1:8" ht="94.5">
      <c r="A6" s="4" t="s">
        <v>72</v>
      </c>
      <c r="B6" s="38" t="s">
        <v>73</v>
      </c>
      <c r="C6" s="6">
        <v>9.06</v>
      </c>
      <c r="D6" s="7">
        <v>19.739999999999998</v>
      </c>
      <c r="E6" s="6">
        <v>49.46</v>
      </c>
      <c r="F6" s="7" t="s">
        <v>11</v>
      </c>
      <c r="G6" s="7">
        <v>120.53</v>
      </c>
      <c r="H6" s="12">
        <f t="shared" ref="H6:H15" si="0">E6*G6</f>
        <v>5961.4138000000003</v>
      </c>
    </row>
    <row r="7" spans="1:8" ht="73.5">
      <c r="A7" s="4" t="s">
        <v>74</v>
      </c>
      <c r="B7" s="39" t="s">
        <v>75</v>
      </c>
      <c r="C7" s="6">
        <v>0.56999999999999995</v>
      </c>
      <c r="D7" s="7">
        <v>7.82</v>
      </c>
      <c r="E7" s="6">
        <v>18.55</v>
      </c>
      <c r="F7" s="7" t="s">
        <v>16</v>
      </c>
      <c r="G7" s="7">
        <v>223.35</v>
      </c>
      <c r="H7" s="12">
        <f t="shared" si="0"/>
        <v>4143.1424999999999</v>
      </c>
    </row>
    <row r="8" spans="1:8" ht="52.5">
      <c r="A8" s="4" t="s">
        <v>76</v>
      </c>
      <c r="B8" s="38" t="s">
        <v>15</v>
      </c>
      <c r="C8" s="6">
        <v>0.95</v>
      </c>
      <c r="D8" s="7">
        <v>13.14</v>
      </c>
      <c r="E8" s="6">
        <v>30.91</v>
      </c>
      <c r="F8" s="7" t="s">
        <v>16</v>
      </c>
      <c r="G8" s="7">
        <v>1149.1199999999999</v>
      </c>
      <c r="H8" s="12">
        <f t="shared" si="0"/>
        <v>35519.299199999994</v>
      </c>
    </row>
    <row r="9" spans="1:8" ht="102">
      <c r="A9" s="4" t="s">
        <v>77</v>
      </c>
      <c r="B9" s="5" t="s">
        <v>78</v>
      </c>
      <c r="C9" s="6">
        <f>52.75+7.434</f>
        <v>60.183999999999997</v>
      </c>
      <c r="D9" s="7" t="s">
        <v>16</v>
      </c>
      <c r="E9" s="7">
        <v>72.209999999999994</v>
      </c>
      <c r="F9" s="7" t="s">
        <v>16</v>
      </c>
      <c r="G9" s="7">
        <v>5829</v>
      </c>
      <c r="H9" s="12">
        <f t="shared" si="0"/>
        <v>420912.08999999997</v>
      </c>
    </row>
    <row r="10" spans="1:8" ht="18.75">
      <c r="A10" s="4">
        <v>6</v>
      </c>
      <c r="B10" s="11" t="s">
        <v>22</v>
      </c>
      <c r="C10" s="6"/>
      <c r="D10" s="40"/>
      <c r="E10" s="6"/>
      <c r="F10" s="7"/>
      <c r="G10" s="7"/>
      <c r="H10" s="12">
        <f t="shared" si="0"/>
        <v>0</v>
      </c>
    </row>
    <row r="11" spans="1:8" ht="15.75">
      <c r="A11" s="4">
        <v>7</v>
      </c>
      <c r="B11" s="5" t="s">
        <v>79</v>
      </c>
      <c r="C11" s="6">
        <v>0.56999999999999995</v>
      </c>
      <c r="D11" s="7">
        <v>7.82</v>
      </c>
      <c r="E11" s="6">
        <v>31.05</v>
      </c>
      <c r="F11" s="7" t="s">
        <v>16</v>
      </c>
      <c r="G11" s="7">
        <v>907.31</v>
      </c>
      <c r="H11" s="12">
        <f t="shared" si="0"/>
        <v>28171.9755</v>
      </c>
    </row>
    <row r="12" spans="1:8" ht="15.75">
      <c r="A12" s="4">
        <v>8</v>
      </c>
      <c r="B12" s="5" t="s">
        <v>80</v>
      </c>
      <c r="C12" s="6">
        <v>3.7</v>
      </c>
      <c r="D12" s="7">
        <v>5.18</v>
      </c>
      <c r="E12" s="6">
        <v>18.55</v>
      </c>
      <c r="F12" s="7" t="s">
        <v>16</v>
      </c>
      <c r="G12" s="7">
        <v>418.87</v>
      </c>
      <c r="H12" s="12">
        <f t="shared" si="0"/>
        <v>7770.0385000000006</v>
      </c>
    </row>
    <row r="13" spans="1:8" ht="15.75">
      <c r="A13" s="4">
        <v>9</v>
      </c>
      <c r="B13" s="5" t="s">
        <v>81</v>
      </c>
      <c r="C13" s="6">
        <v>4.2</v>
      </c>
      <c r="D13" s="7">
        <v>10.35</v>
      </c>
      <c r="E13" s="6">
        <v>62.1</v>
      </c>
      <c r="F13" s="7" t="s">
        <v>16</v>
      </c>
      <c r="G13" s="7">
        <v>541.66999999999996</v>
      </c>
      <c r="H13" s="12">
        <f t="shared" si="0"/>
        <v>33637.706999999995</v>
      </c>
    </row>
    <row r="14" spans="1:8" ht="15.75">
      <c r="A14" s="4">
        <v>10</v>
      </c>
      <c r="B14" s="5" t="s">
        <v>82</v>
      </c>
      <c r="C14" s="6">
        <v>4.3499999999999996</v>
      </c>
      <c r="D14" s="7">
        <v>13.14</v>
      </c>
      <c r="E14" s="6">
        <v>30.91</v>
      </c>
      <c r="F14" s="7" t="s">
        <v>16</v>
      </c>
      <c r="G14" s="7">
        <v>863.23</v>
      </c>
      <c r="H14" s="12">
        <f t="shared" si="0"/>
        <v>26682.439300000002</v>
      </c>
    </row>
    <row r="15" spans="1:8" ht="15.75">
      <c r="A15" s="4">
        <v>11</v>
      </c>
      <c r="B15" s="5" t="s">
        <v>27</v>
      </c>
      <c r="C15" s="6">
        <v>9.06</v>
      </c>
      <c r="D15" s="7">
        <v>19.739999999999998</v>
      </c>
      <c r="E15" s="6">
        <v>49.46</v>
      </c>
      <c r="F15" s="7" t="s">
        <v>16</v>
      </c>
      <c r="G15" s="7">
        <v>177.16</v>
      </c>
      <c r="H15" s="12">
        <f t="shared" si="0"/>
        <v>8762.3335999999999</v>
      </c>
    </row>
    <row r="16" spans="1:8">
      <c r="A16" s="12"/>
      <c r="B16" s="98"/>
      <c r="C16" s="98"/>
      <c r="D16" s="98"/>
      <c r="E16" s="98"/>
      <c r="F16" s="98"/>
      <c r="G16" s="98"/>
      <c r="H16" s="6">
        <f>SUM(H5:H15)</f>
        <v>573127.1594</v>
      </c>
    </row>
    <row r="17" spans="1:8">
      <c r="A17" s="18"/>
      <c r="B17" s="15"/>
      <c r="C17" s="15"/>
      <c r="D17" s="15"/>
      <c r="E17" s="15"/>
      <c r="F17" s="15"/>
      <c r="G17" s="15"/>
      <c r="H17" s="17"/>
    </row>
    <row r="18" spans="1:8">
      <c r="A18" s="18"/>
      <c r="B18" s="15"/>
      <c r="C18" s="15"/>
      <c r="D18" s="15"/>
      <c r="E18" s="15"/>
      <c r="F18" s="15"/>
      <c r="G18" s="15"/>
      <c r="H18" s="17"/>
    </row>
    <row r="19" spans="1:8" ht="41.25" customHeight="1">
      <c r="B19" s="86" t="s">
        <v>83</v>
      </c>
      <c r="C19" s="86"/>
      <c r="D19" s="86"/>
      <c r="E19" s="86"/>
      <c r="F19" s="86"/>
      <c r="G19" s="86"/>
      <c r="H19" s="86"/>
    </row>
  </sheetData>
  <mergeCells count="5">
    <mergeCell ref="A1:H1"/>
    <mergeCell ref="A2:H2"/>
    <mergeCell ref="A3:H3"/>
    <mergeCell ref="B16:G16"/>
    <mergeCell ref="B19:H19"/>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G20"/>
  <sheetViews>
    <sheetView zoomScale="85" zoomScaleNormal="85" workbookViewId="0">
      <selection activeCell="F17" sqref="F17"/>
    </sheetView>
  </sheetViews>
  <sheetFormatPr defaultRowHeight="15"/>
  <cols>
    <col min="1" max="1" width="10.5703125" style="23" bestFit="1" customWidth="1"/>
    <col min="2" max="2" width="52.7109375" style="23" customWidth="1"/>
    <col min="3" max="3" width="14.5703125" style="23" customWidth="1"/>
    <col min="4" max="4" width="7.5703125" style="23" customWidth="1"/>
    <col min="5" max="5" width="18.42578125" style="23" customWidth="1"/>
    <col min="6" max="6" width="20.5703125" style="23" bestFit="1" customWidth="1"/>
    <col min="7" max="16384" width="9.140625" style="23"/>
  </cols>
  <sheetData>
    <row r="1" spans="1:6" ht="18.75">
      <c r="A1" s="94" t="s">
        <v>0</v>
      </c>
      <c r="B1" s="94"/>
      <c r="C1" s="94"/>
      <c r="D1" s="94"/>
      <c r="E1" s="94"/>
      <c r="F1" s="94"/>
    </row>
    <row r="2" spans="1:6" ht="18.75">
      <c r="A2" s="94" t="s">
        <v>1</v>
      </c>
      <c r="B2" s="94"/>
      <c r="C2" s="94"/>
      <c r="D2" s="94"/>
      <c r="E2" s="94"/>
      <c r="F2" s="94"/>
    </row>
    <row r="3" spans="1:6" ht="44.25" customHeight="1">
      <c r="A3" s="99" t="s">
        <v>84</v>
      </c>
      <c r="B3" s="100"/>
      <c r="C3" s="100"/>
      <c r="D3" s="100"/>
      <c r="E3" s="100"/>
      <c r="F3" s="101"/>
    </row>
    <row r="4" spans="1:6">
      <c r="A4" s="24" t="s">
        <v>43</v>
      </c>
      <c r="B4" s="24" t="s">
        <v>44</v>
      </c>
      <c r="C4" s="24" t="s">
        <v>45</v>
      </c>
      <c r="D4" s="24" t="s">
        <v>6</v>
      </c>
      <c r="E4" s="24" t="s">
        <v>7</v>
      </c>
      <c r="F4" s="24" t="s">
        <v>8</v>
      </c>
    </row>
    <row r="5" spans="1:6" ht="41.25" customHeight="1">
      <c r="A5" s="25">
        <v>1</v>
      </c>
      <c r="B5" s="25" t="s">
        <v>46</v>
      </c>
      <c r="C5" s="25">
        <v>25</v>
      </c>
      <c r="D5" s="25" t="s">
        <v>47</v>
      </c>
      <c r="E5" s="25">
        <v>261.12</v>
      </c>
      <c r="F5" s="26">
        <f>C5*E5</f>
        <v>6528</v>
      </c>
    </row>
    <row r="6" spans="1:6" ht="189">
      <c r="A6" s="25" t="s">
        <v>48</v>
      </c>
      <c r="B6" s="25" t="s">
        <v>49</v>
      </c>
      <c r="C6" s="27">
        <v>21.24</v>
      </c>
      <c r="D6" s="28" t="s">
        <v>50</v>
      </c>
      <c r="E6" s="28">
        <v>120.53</v>
      </c>
      <c r="F6" s="27">
        <f>ROUND(C6*E6,0)</f>
        <v>2560</v>
      </c>
    </row>
    <row r="7" spans="1:6" ht="126">
      <c r="A7" s="25" t="s">
        <v>51</v>
      </c>
      <c r="B7" s="25" t="s">
        <v>52</v>
      </c>
      <c r="C7" s="27">
        <v>3.54</v>
      </c>
      <c r="D7" s="28" t="s">
        <v>50</v>
      </c>
      <c r="E7" s="28">
        <v>223.35</v>
      </c>
      <c r="F7" s="27">
        <f>ROUND(C7*E7,0)</f>
        <v>791</v>
      </c>
    </row>
    <row r="8" spans="1:6" ht="110.25">
      <c r="A8" s="25" t="s">
        <v>53</v>
      </c>
      <c r="B8" s="25" t="s">
        <v>54</v>
      </c>
      <c r="C8" s="27">
        <v>17.7</v>
      </c>
      <c r="D8" s="28" t="s">
        <v>50</v>
      </c>
      <c r="E8" s="25">
        <v>1149.1199999999999</v>
      </c>
      <c r="F8" s="26">
        <f>ROUND(C8*E8,0)</f>
        <v>20339</v>
      </c>
    </row>
    <row r="9" spans="1:6" ht="141.75">
      <c r="A9" s="25" t="s">
        <v>55</v>
      </c>
      <c r="B9" s="25" t="s">
        <v>56</v>
      </c>
      <c r="C9" s="26">
        <v>84.96</v>
      </c>
      <c r="D9" s="25" t="s">
        <v>50</v>
      </c>
      <c r="E9" s="26">
        <v>5829</v>
      </c>
      <c r="F9" s="26">
        <f>C9*E9</f>
        <v>495231.83999999997</v>
      </c>
    </row>
    <row r="10" spans="1:6" ht="173.25">
      <c r="A10" s="25" t="s">
        <v>85</v>
      </c>
      <c r="B10" s="25" t="s">
        <v>34</v>
      </c>
      <c r="C10" s="26">
        <v>8.5</v>
      </c>
      <c r="D10" s="25" t="s">
        <v>50</v>
      </c>
      <c r="E10" s="26">
        <v>5358.83</v>
      </c>
      <c r="F10" s="26">
        <f>+C10*E10</f>
        <v>45550.055</v>
      </c>
    </row>
    <row r="11" spans="1:6" ht="15.75">
      <c r="A11" s="25">
        <v>6</v>
      </c>
      <c r="B11" s="25" t="s">
        <v>57</v>
      </c>
      <c r="C11" s="29"/>
      <c r="D11" s="29"/>
      <c r="E11" s="25"/>
      <c r="F11" s="27"/>
    </row>
    <row r="12" spans="1:6" ht="15.75">
      <c r="A12" s="30" t="s">
        <v>58</v>
      </c>
      <c r="B12" s="25" t="s">
        <v>86</v>
      </c>
      <c r="C12" s="26">
        <v>40.35</v>
      </c>
      <c r="D12" s="25" t="s">
        <v>50</v>
      </c>
      <c r="E12" s="25">
        <v>907.31</v>
      </c>
      <c r="F12" s="27">
        <f>C12*E12</f>
        <v>36609.958500000001</v>
      </c>
    </row>
    <row r="13" spans="1:6" ht="15.75">
      <c r="A13" s="25" t="s">
        <v>60</v>
      </c>
      <c r="B13" s="25" t="s">
        <v>87</v>
      </c>
      <c r="C13" s="26">
        <v>3.54</v>
      </c>
      <c r="D13" s="25" t="s">
        <v>50</v>
      </c>
      <c r="E13" s="25">
        <v>403.07</v>
      </c>
      <c r="F13" s="27">
        <f t="shared" ref="F13:F16" si="0">C13*E13</f>
        <v>1426.8678</v>
      </c>
    </row>
    <row r="14" spans="1:6" ht="15.75">
      <c r="A14" s="25" t="s">
        <v>62</v>
      </c>
      <c r="B14" s="25" t="s">
        <v>88</v>
      </c>
      <c r="C14" s="26">
        <v>17.7</v>
      </c>
      <c r="D14" s="25" t="s">
        <v>50</v>
      </c>
      <c r="E14" s="25">
        <v>863.23</v>
      </c>
      <c r="F14" s="27">
        <f t="shared" si="0"/>
        <v>15279.171</v>
      </c>
    </row>
    <row r="15" spans="1:6" ht="15.75">
      <c r="A15" s="25" t="s">
        <v>64</v>
      </c>
      <c r="B15" s="25" t="s">
        <v>89</v>
      </c>
      <c r="C15" s="26">
        <v>80.72</v>
      </c>
      <c r="D15" s="25" t="s">
        <v>50</v>
      </c>
      <c r="E15" s="25">
        <v>541.66999999999996</v>
      </c>
      <c r="F15" s="27">
        <f t="shared" si="0"/>
        <v>43723.602399999996</v>
      </c>
    </row>
    <row r="16" spans="1:6" ht="15.75">
      <c r="A16" s="25" t="s">
        <v>66</v>
      </c>
      <c r="B16" s="25" t="s">
        <v>67</v>
      </c>
      <c r="C16" s="26">
        <v>21.24</v>
      </c>
      <c r="D16" s="25" t="s">
        <v>50</v>
      </c>
      <c r="E16" s="25">
        <v>177.16</v>
      </c>
      <c r="F16" s="27">
        <f t="shared" si="0"/>
        <v>3762.8783999999996</v>
      </c>
    </row>
    <row r="17" spans="1:7" ht="15.75">
      <c r="A17" s="25"/>
      <c r="B17" s="25"/>
      <c r="C17" s="25"/>
      <c r="D17" s="25"/>
      <c r="E17" s="25" t="s">
        <v>40</v>
      </c>
      <c r="F17" s="31">
        <f>SUM(F5:F16)</f>
        <v>671802.37309999997</v>
      </c>
    </row>
    <row r="18" spans="1:7" ht="15.75">
      <c r="A18" s="34"/>
      <c r="B18" s="34"/>
      <c r="C18" s="34"/>
      <c r="D18" s="34"/>
      <c r="E18" s="34"/>
      <c r="F18" s="35"/>
    </row>
    <row r="19" spans="1:7" ht="21" customHeight="1">
      <c r="A19" s="32"/>
      <c r="B19" s="32"/>
      <c r="C19" s="32"/>
      <c r="D19" s="32"/>
      <c r="E19" s="32"/>
      <c r="F19" s="32"/>
    </row>
    <row r="20" spans="1:7" ht="50.25" customHeight="1">
      <c r="A20" s="32"/>
      <c r="B20" s="86" t="s">
        <v>68</v>
      </c>
      <c r="C20" s="86"/>
      <c r="D20" s="86"/>
      <c r="E20" s="86"/>
      <c r="F20" s="86"/>
      <c r="G20" s="33"/>
    </row>
  </sheetData>
  <mergeCells count="4">
    <mergeCell ref="A1:F1"/>
    <mergeCell ref="A2:F2"/>
    <mergeCell ref="A3:F3"/>
    <mergeCell ref="B20:F20"/>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H23"/>
  <sheetViews>
    <sheetView workbookViewId="0">
      <selection activeCell="A3" sqref="A3:F3"/>
    </sheetView>
  </sheetViews>
  <sheetFormatPr defaultRowHeight="15"/>
  <cols>
    <col min="1" max="1" width="8" style="23" customWidth="1"/>
    <col min="2" max="2" width="45.85546875" style="77" customWidth="1"/>
    <col min="3" max="3" width="9.140625" style="23"/>
    <col min="4" max="5" width="10" style="23" customWidth="1"/>
    <col min="6" max="6" width="22.85546875" style="23" customWidth="1"/>
    <col min="7" max="7" width="9.140625" style="23"/>
    <col min="8" max="8" width="9.5703125" style="23" bestFit="1" customWidth="1"/>
    <col min="9" max="16384" width="9.140625" style="23"/>
  </cols>
  <sheetData>
    <row r="1" spans="1:6" ht="18.75">
      <c r="A1" s="102" t="s">
        <v>0</v>
      </c>
      <c r="B1" s="103"/>
      <c r="C1" s="103"/>
      <c r="D1" s="103"/>
      <c r="E1" s="103"/>
      <c r="F1" s="103"/>
    </row>
    <row r="2" spans="1:6" ht="18.75">
      <c r="A2" s="104" t="s">
        <v>1</v>
      </c>
      <c r="B2" s="105"/>
      <c r="C2" s="105"/>
      <c r="D2" s="105"/>
      <c r="E2" s="105"/>
      <c r="F2" s="105"/>
    </row>
    <row r="3" spans="1:6" ht="29.25" customHeight="1">
      <c r="A3" s="106" t="s">
        <v>234</v>
      </c>
      <c r="B3" s="107"/>
      <c r="C3" s="107"/>
      <c r="D3" s="107"/>
      <c r="E3" s="107"/>
      <c r="F3" s="108"/>
    </row>
    <row r="4" spans="1:6">
      <c r="A4" s="36" t="s">
        <v>3</v>
      </c>
      <c r="B4" s="75" t="s">
        <v>4</v>
      </c>
      <c r="C4" s="36" t="s">
        <v>70</v>
      </c>
      <c r="D4" s="36" t="s">
        <v>6</v>
      </c>
      <c r="E4" s="36" t="s">
        <v>7</v>
      </c>
      <c r="F4" s="36" t="s">
        <v>8</v>
      </c>
    </row>
    <row r="5" spans="1:6" ht="45.75" customHeight="1">
      <c r="A5" s="7">
        <v>1</v>
      </c>
      <c r="B5" s="45" t="s">
        <v>90</v>
      </c>
      <c r="C5" s="7">
        <v>40</v>
      </c>
      <c r="D5" s="7" t="s">
        <v>47</v>
      </c>
      <c r="E5" s="7">
        <v>261.12</v>
      </c>
      <c r="F5" s="7">
        <f>C5*E5</f>
        <v>10444.799999999999</v>
      </c>
    </row>
    <row r="6" spans="1:6" ht="115.5" customHeight="1">
      <c r="A6" s="4" t="s">
        <v>91</v>
      </c>
      <c r="B6" s="45" t="s">
        <v>73</v>
      </c>
      <c r="C6" s="6">
        <v>44.98</v>
      </c>
      <c r="D6" s="7" t="s">
        <v>11</v>
      </c>
      <c r="E6" s="7">
        <v>120.53</v>
      </c>
      <c r="F6" s="42">
        <f t="shared" ref="F6:F18" si="0">E6*C6</f>
        <v>5421.4393999999993</v>
      </c>
    </row>
    <row r="7" spans="1:6" ht="115.5" customHeight="1">
      <c r="A7" s="4" t="s">
        <v>92</v>
      </c>
      <c r="B7" s="45" t="s">
        <v>75</v>
      </c>
      <c r="C7" s="6">
        <v>4.03</v>
      </c>
      <c r="D7" s="7" t="s">
        <v>11</v>
      </c>
      <c r="E7" s="7">
        <v>223.35</v>
      </c>
      <c r="F7" s="42">
        <f t="shared" si="0"/>
        <v>900.10050000000001</v>
      </c>
    </row>
    <row r="8" spans="1:6" ht="72.75" customHeight="1">
      <c r="A8" s="4" t="s">
        <v>76</v>
      </c>
      <c r="B8" s="45" t="s">
        <v>15</v>
      </c>
      <c r="C8" s="6">
        <v>20.18</v>
      </c>
      <c r="D8" s="7" t="s">
        <v>11</v>
      </c>
      <c r="E8" s="7">
        <v>1149.1199999999999</v>
      </c>
      <c r="F8" s="42">
        <f t="shared" si="0"/>
        <v>23189.241599999998</v>
      </c>
    </row>
    <row r="9" spans="1:6" ht="110.25" customHeight="1">
      <c r="A9" s="4" t="s">
        <v>93</v>
      </c>
      <c r="B9" s="45" t="s">
        <v>94</v>
      </c>
      <c r="C9" s="6">
        <v>11.42</v>
      </c>
      <c r="D9" s="7" t="s">
        <v>11</v>
      </c>
      <c r="E9" s="7">
        <v>5829</v>
      </c>
      <c r="F9" s="42">
        <f t="shared" si="0"/>
        <v>66567.179999999993</v>
      </c>
    </row>
    <row r="10" spans="1:6" ht="99.95" customHeight="1">
      <c r="A10" s="4" t="s">
        <v>95</v>
      </c>
      <c r="B10" s="45" t="s">
        <v>96</v>
      </c>
      <c r="C10" s="6">
        <v>7.79</v>
      </c>
      <c r="D10" s="7" t="s">
        <v>11</v>
      </c>
      <c r="E10" s="7">
        <v>5489.86</v>
      </c>
      <c r="F10" s="42">
        <f t="shared" si="0"/>
        <v>42766.009399999995</v>
      </c>
    </row>
    <row r="11" spans="1:6" ht="107.25" customHeight="1">
      <c r="A11" s="4" t="s">
        <v>97</v>
      </c>
      <c r="B11" s="45" t="s">
        <v>98</v>
      </c>
      <c r="C11" s="6">
        <v>16.43</v>
      </c>
      <c r="D11" s="7" t="s">
        <v>50</v>
      </c>
      <c r="E11" s="7">
        <v>5829</v>
      </c>
      <c r="F11" s="42">
        <f>C11*E11</f>
        <v>95770.47</v>
      </c>
    </row>
    <row r="12" spans="1:6" ht="99.95" customHeight="1">
      <c r="A12" s="4" t="s">
        <v>99</v>
      </c>
      <c r="B12" s="45" t="s">
        <v>100</v>
      </c>
      <c r="C12" s="43">
        <v>1.833</v>
      </c>
      <c r="D12" s="7" t="s">
        <v>101</v>
      </c>
      <c r="E12" s="7">
        <v>65841.84</v>
      </c>
      <c r="F12" s="42">
        <f t="shared" si="0"/>
        <v>120688.09271999999</v>
      </c>
    </row>
    <row r="13" spans="1:6" ht="114.75">
      <c r="A13" s="4" t="s">
        <v>102</v>
      </c>
      <c r="B13" s="45" t="s">
        <v>103</v>
      </c>
      <c r="C13" s="43">
        <v>287.5</v>
      </c>
      <c r="D13" s="7" t="s">
        <v>104</v>
      </c>
      <c r="E13" s="7">
        <v>97.07</v>
      </c>
      <c r="F13" s="42">
        <f t="shared" si="0"/>
        <v>27907.624999999996</v>
      </c>
    </row>
    <row r="14" spans="1:6" ht="18.75">
      <c r="A14" s="4">
        <v>10</v>
      </c>
      <c r="B14" s="76" t="s">
        <v>22</v>
      </c>
      <c r="C14" s="6"/>
      <c r="D14" s="7"/>
      <c r="E14" s="7"/>
      <c r="F14" s="42"/>
    </row>
    <row r="15" spans="1:6" ht="15.75">
      <c r="A15" s="4" t="s">
        <v>105</v>
      </c>
      <c r="B15" s="45" t="s">
        <v>106</v>
      </c>
      <c r="C15" s="6">
        <v>15.33</v>
      </c>
      <c r="D15" s="7" t="s">
        <v>16</v>
      </c>
      <c r="E15" s="7">
        <v>907.31</v>
      </c>
      <c r="F15" s="42">
        <f t="shared" si="0"/>
        <v>13909.0623</v>
      </c>
    </row>
    <row r="16" spans="1:6" ht="27.75" customHeight="1">
      <c r="A16" s="4" t="s">
        <v>107</v>
      </c>
      <c r="B16" s="45" t="s">
        <v>108</v>
      </c>
      <c r="C16" s="6">
        <v>4.03</v>
      </c>
      <c r="D16" s="7" t="s">
        <v>16</v>
      </c>
      <c r="E16" s="7">
        <v>403.07</v>
      </c>
      <c r="F16" s="42">
        <f t="shared" si="0"/>
        <v>1624.3721</v>
      </c>
    </row>
    <row r="17" spans="1:8" ht="15.75">
      <c r="A17" s="4" t="s">
        <v>109</v>
      </c>
      <c r="B17" s="45" t="s">
        <v>110</v>
      </c>
      <c r="C17" s="6">
        <v>30.65</v>
      </c>
      <c r="D17" s="7" t="s">
        <v>16</v>
      </c>
      <c r="E17" s="7">
        <v>541.66999999999996</v>
      </c>
      <c r="F17" s="42">
        <f t="shared" si="0"/>
        <v>16602.1855</v>
      </c>
    </row>
    <row r="18" spans="1:8" ht="15.75">
      <c r="A18" s="4" t="s">
        <v>111</v>
      </c>
      <c r="B18" s="45" t="s">
        <v>112</v>
      </c>
      <c r="C18" s="6">
        <v>20.18</v>
      </c>
      <c r="D18" s="7" t="s">
        <v>16</v>
      </c>
      <c r="E18" s="7">
        <v>863.23</v>
      </c>
      <c r="F18" s="42">
        <f t="shared" si="0"/>
        <v>17419.981400000001</v>
      </c>
    </row>
    <row r="19" spans="1:8" ht="27.75" customHeight="1">
      <c r="A19" s="12" t="s">
        <v>113</v>
      </c>
      <c r="B19" s="45" t="s">
        <v>114</v>
      </c>
      <c r="C19" s="6">
        <v>44.98</v>
      </c>
      <c r="D19" s="7" t="s">
        <v>16</v>
      </c>
      <c r="E19" s="7">
        <v>177.16</v>
      </c>
      <c r="F19" s="42">
        <f>C19*E19</f>
        <v>7968.6567999999988</v>
      </c>
      <c r="H19" s="33"/>
    </row>
    <row r="20" spans="1:8">
      <c r="A20" s="12"/>
      <c r="B20" s="98" t="s">
        <v>115</v>
      </c>
      <c r="C20" s="98"/>
      <c r="D20" s="98"/>
      <c r="E20" s="98"/>
      <c r="F20" s="42">
        <f>SUM(F5:F19)</f>
        <v>451179.21671999997</v>
      </c>
    </row>
    <row r="23" spans="1:8" ht="50.25" customHeight="1">
      <c r="B23" s="86" t="s">
        <v>116</v>
      </c>
      <c r="C23" s="86"/>
      <c r="D23" s="86"/>
      <c r="E23" s="86"/>
      <c r="F23" s="86"/>
      <c r="H23" s="33"/>
    </row>
  </sheetData>
  <mergeCells count="5">
    <mergeCell ref="A1:F1"/>
    <mergeCell ref="A2:F2"/>
    <mergeCell ref="A3:F3"/>
    <mergeCell ref="B20:E20"/>
    <mergeCell ref="B23:F2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H22"/>
  <sheetViews>
    <sheetView workbookViewId="0">
      <selection activeCell="A3" sqref="A3:F3"/>
    </sheetView>
  </sheetViews>
  <sheetFormatPr defaultRowHeight="15"/>
  <cols>
    <col min="1" max="1" width="8" style="23" customWidth="1"/>
    <col min="2" max="2" width="45.85546875" style="23" customWidth="1"/>
    <col min="3" max="3" width="9.140625" style="23"/>
    <col min="4" max="5" width="10" style="23" customWidth="1"/>
    <col min="6" max="6" width="22.85546875" style="23" customWidth="1"/>
    <col min="7" max="7" width="9.140625" style="23"/>
    <col min="8" max="8" width="9.5703125" style="23" bestFit="1" customWidth="1"/>
    <col min="9" max="16384" width="9.140625" style="23"/>
  </cols>
  <sheetData>
    <row r="1" spans="1:6" ht="18.75">
      <c r="A1" s="102" t="s">
        <v>0</v>
      </c>
      <c r="B1" s="103"/>
      <c r="C1" s="103"/>
      <c r="D1" s="103"/>
      <c r="E1" s="103"/>
      <c r="F1" s="103"/>
    </row>
    <row r="2" spans="1:6" ht="18.75">
      <c r="A2" s="104" t="s">
        <v>1</v>
      </c>
      <c r="B2" s="105"/>
      <c r="C2" s="105"/>
      <c r="D2" s="105"/>
      <c r="E2" s="105"/>
      <c r="F2" s="105"/>
    </row>
    <row r="3" spans="1:6" ht="29.25" customHeight="1">
      <c r="A3" s="106" t="s">
        <v>235</v>
      </c>
      <c r="B3" s="107"/>
      <c r="C3" s="107"/>
      <c r="D3" s="107"/>
      <c r="E3" s="107"/>
      <c r="F3" s="108"/>
    </row>
    <row r="4" spans="1:6">
      <c r="A4" s="36" t="s">
        <v>3</v>
      </c>
      <c r="B4" s="36" t="s">
        <v>4</v>
      </c>
      <c r="C4" s="36" t="s">
        <v>70</v>
      </c>
      <c r="D4" s="36" t="s">
        <v>6</v>
      </c>
      <c r="E4" s="36" t="s">
        <v>7</v>
      </c>
      <c r="F4" s="36" t="s">
        <v>8</v>
      </c>
    </row>
    <row r="5" spans="1:6" ht="45.75" customHeight="1">
      <c r="A5" s="7">
        <v>1</v>
      </c>
      <c r="B5" s="7" t="s">
        <v>90</v>
      </c>
      <c r="C5" s="7">
        <v>60</v>
      </c>
      <c r="D5" s="7" t="s">
        <v>47</v>
      </c>
      <c r="E5" s="7">
        <v>261.12</v>
      </c>
      <c r="F5" s="7">
        <f>C5*E5</f>
        <v>15667.2</v>
      </c>
    </row>
    <row r="6" spans="1:6" ht="45.75" customHeight="1">
      <c r="A6" s="7" t="s">
        <v>117</v>
      </c>
      <c r="B6" s="45" t="s">
        <v>118</v>
      </c>
      <c r="C6" s="7">
        <v>10.199999999999999</v>
      </c>
      <c r="D6" s="7" t="s">
        <v>11</v>
      </c>
      <c r="E6" s="44">
        <v>688.52</v>
      </c>
      <c r="F6" s="7">
        <f>C6*E6</f>
        <v>7022.9039999999995</v>
      </c>
    </row>
    <row r="7" spans="1:6" ht="115.5" customHeight="1">
      <c r="A7" s="4" t="s">
        <v>119</v>
      </c>
      <c r="B7" s="7" t="s">
        <v>73</v>
      </c>
      <c r="C7" s="6">
        <v>109.3</v>
      </c>
      <c r="D7" s="7" t="s">
        <v>11</v>
      </c>
      <c r="E7" s="7">
        <v>120.53</v>
      </c>
      <c r="F7" s="42">
        <f t="shared" ref="F7:F17" si="0">E7*C7</f>
        <v>13173.929</v>
      </c>
    </row>
    <row r="8" spans="1:6" ht="115.5" customHeight="1">
      <c r="A8" s="4" t="s">
        <v>120</v>
      </c>
      <c r="B8" s="7" t="s">
        <v>75</v>
      </c>
      <c r="C8" s="6">
        <v>10.71</v>
      </c>
      <c r="D8" s="7" t="s">
        <v>11</v>
      </c>
      <c r="E8" s="7">
        <v>223.35</v>
      </c>
      <c r="F8" s="42">
        <f t="shared" si="0"/>
        <v>2392.0785000000001</v>
      </c>
    </row>
    <row r="9" spans="1:6" ht="72.75" customHeight="1">
      <c r="A9" s="4" t="s">
        <v>121</v>
      </c>
      <c r="B9" s="7" t="s">
        <v>15</v>
      </c>
      <c r="C9" s="6">
        <v>17.850000000000001</v>
      </c>
      <c r="D9" s="7" t="s">
        <v>11</v>
      </c>
      <c r="E9" s="7">
        <v>1149.1199999999999</v>
      </c>
      <c r="F9" s="42">
        <f t="shared" si="0"/>
        <v>20511.792000000001</v>
      </c>
    </row>
    <row r="10" spans="1:6" ht="110.25" customHeight="1">
      <c r="A10" s="4" t="s">
        <v>122</v>
      </c>
      <c r="B10" s="7" t="s">
        <v>94</v>
      </c>
      <c r="C10" s="6">
        <v>45.97</v>
      </c>
      <c r="D10" s="7" t="s">
        <v>11</v>
      </c>
      <c r="E10" s="7">
        <v>5829</v>
      </c>
      <c r="F10" s="42">
        <f t="shared" si="0"/>
        <v>267959.13</v>
      </c>
    </row>
    <row r="11" spans="1:6" ht="99.95" customHeight="1">
      <c r="A11" s="4" t="s">
        <v>123</v>
      </c>
      <c r="B11" s="7" t="s">
        <v>96</v>
      </c>
      <c r="C11" s="6">
        <v>21.42</v>
      </c>
      <c r="D11" s="7" t="s">
        <v>11</v>
      </c>
      <c r="E11" s="7">
        <v>5489.86</v>
      </c>
      <c r="F11" s="42">
        <f t="shared" si="0"/>
        <v>117592.8012</v>
      </c>
    </row>
    <row r="12" spans="1:6" ht="99.95" customHeight="1">
      <c r="A12" s="4" t="s">
        <v>99</v>
      </c>
      <c r="B12" s="7" t="s">
        <v>100</v>
      </c>
      <c r="C12" s="43">
        <v>5.1630000000000003</v>
      </c>
      <c r="D12" s="7" t="s">
        <v>101</v>
      </c>
      <c r="E12" s="7">
        <v>65841.84</v>
      </c>
      <c r="F12" s="42">
        <f t="shared" si="0"/>
        <v>339941.41992000001</v>
      </c>
    </row>
    <row r="13" spans="1:6" ht="18.75">
      <c r="A13" s="4">
        <v>9</v>
      </c>
      <c r="B13" s="40" t="s">
        <v>22</v>
      </c>
      <c r="C13" s="6"/>
      <c r="D13" s="7"/>
      <c r="E13" s="7"/>
      <c r="F13" s="42"/>
    </row>
    <row r="14" spans="1:6" ht="15.75">
      <c r="A14" s="4" t="s">
        <v>105</v>
      </c>
      <c r="B14" s="7" t="s">
        <v>106</v>
      </c>
      <c r="C14" s="6">
        <v>28.99</v>
      </c>
      <c r="D14" s="7" t="s">
        <v>16</v>
      </c>
      <c r="E14" s="7">
        <v>907.31</v>
      </c>
      <c r="F14" s="42">
        <f t="shared" si="0"/>
        <v>26302.916899999997</v>
      </c>
    </row>
    <row r="15" spans="1:6" ht="27.75" customHeight="1">
      <c r="A15" s="4" t="s">
        <v>107</v>
      </c>
      <c r="B15" s="7" t="s">
        <v>108</v>
      </c>
      <c r="C15" s="6">
        <v>10.71</v>
      </c>
      <c r="D15" s="7" t="s">
        <v>16</v>
      </c>
      <c r="E15" s="7">
        <v>403.07</v>
      </c>
      <c r="F15" s="42">
        <f t="shared" si="0"/>
        <v>4316.8797000000004</v>
      </c>
    </row>
    <row r="16" spans="1:6" ht="15.75">
      <c r="A16" s="4" t="s">
        <v>109</v>
      </c>
      <c r="B16" s="7" t="s">
        <v>110</v>
      </c>
      <c r="C16" s="6">
        <v>57.98</v>
      </c>
      <c r="D16" s="7" t="s">
        <v>16</v>
      </c>
      <c r="E16" s="7">
        <v>541.66999999999996</v>
      </c>
      <c r="F16" s="42">
        <f t="shared" si="0"/>
        <v>31406.026599999997</v>
      </c>
    </row>
    <row r="17" spans="1:8" ht="15.75">
      <c r="A17" s="4" t="s">
        <v>111</v>
      </c>
      <c r="B17" s="7" t="s">
        <v>112</v>
      </c>
      <c r="C17" s="6">
        <v>17.850000000000001</v>
      </c>
      <c r="D17" s="7" t="s">
        <v>16</v>
      </c>
      <c r="E17" s="7">
        <v>863.23</v>
      </c>
      <c r="F17" s="42">
        <f t="shared" si="0"/>
        <v>15408.655500000001</v>
      </c>
    </row>
    <row r="18" spans="1:8" ht="27.75" customHeight="1">
      <c r="A18" s="12" t="s">
        <v>113</v>
      </c>
      <c r="B18" s="7" t="s">
        <v>114</v>
      </c>
      <c r="C18" s="6">
        <v>109.3</v>
      </c>
      <c r="D18" s="7" t="s">
        <v>16</v>
      </c>
      <c r="E18" s="7">
        <v>177.16</v>
      </c>
      <c r="F18" s="42">
        <f>C18*E18</f>
        <v>19363.588</v>
      </c>
      <c r="H18" s="33"/>
    </row>
    <row r="19" spans="1:8">
      <c r="A19" s="12"/>
      <c r="B19" s="98" t="s">
        <v>115</v>
      </c>
      <c r="C19" s="98"/>
      <c r="D19" s="98"/>
      <c r="E19" s="98"/>
      <c r="F19" s="42">
        <f>SUM(F5:F18)</f>
        <v>881059.32131999999</v>
      </c>
    </row>
    <row r="22" spans="1:8" ht="50.25" customHeight="1">
      <c r="B22" s="86" t="s">
        <v>116</v>
      </c>
      <c r="C22" s="86"/>
      <c r="D22" s="86"/>
      <c r="E22" s="86"/>
      <c r="F22" s="86"/>
      <c r="H22" s="33"/>
    </row>
  </sheetData>
  <mergeCells count="5">
    <mergeCell ref="A1:F1"/>
    <mergeCell ref="A2:F2"/>
    <mergeCell ref="A3:F3"/>
    <mergeCell ref="B19:E19"/>
    <mergeCell ref="B22:F22"/>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H19"/>
  <sheetViews>
    <sheetView topLeftCell="A13" workbookViewId="0">
      <selection activeCell="A3" sqref="A3:F3"/>
    </sheetView>
  </sheetViews>
  <sheetFormatPr defaultRowHeight="15"/>
  <cols>
    <col min="1" max="1" width="8" style="23" customWidth="1"/>
    <col min="2" max="2" width="45.85546875" style="23" customWidth="1"/>
    <col min="3" max="3" width="9.140625" style="23"/>
    <col min="4" max="5" width="10" style="23" customWidth="1"/>
    <col min="6" max="6" width="22.85546875" style="23" customWidth="1"/>
    <col min="7" max="7" width="9.140625" style="23"/>
    <col min="8" max="8" width="9.5703125" style="23" bestFit="1" customWidth="1"/>
    <col min="9" max="16384" width="9.140625" style="23"/>
  </cols>
  <sheetData>
    <row r="1" spans="1:8" ht="18.75">
      <c r="A1" s="102" t="s">
        <v>0</v>
      </c>
      <c r="B1" s="103"/>
      <c r="C1" s="103"/>
      <c r="D1" s="103"/>
      <c r="E1" s="103"/>
      <c r="F1" s="103"/>
    </row>
    <row r="2" spans="1:8" ht="18.75">
      <c r="A2" s="104" t="s">
        <v>1</v>
      </c>
      <c r="B2" s="105"/>
      <c r="C2" s="105"/>
      <c r="D2" s="105"/>
      <c r="E2" s="105"/>
      <c r="F2" s="105"/>
    </row>
    <row r="3" spans="1:8" ht="29.25" customHeight="1">
      <c r="A3" s="106" t="s">
        <v>236</v>
      </c>
      <c r="B3" s="107"/>
      <c r="C3" s="107"/>
      <c r="D3" s="107"/>
      <c r="E3" s="107"/>
      <c r="F3" s="108"/>
    </row>
    <row r="4" spans="1:8">
      <c r="A4" s="36" t="s">
        <v>3</v>
      </c>
      <c r="B4" s="36" t="s">
        <v>4</v>
      </c>
      <c r="C4" s="36" t="s">
        <v>70</v>
      </c>
      <c r="D4" s="36" t="s">
        <v>6</v>
      </c>
      <c r="E4" s="36" t="s">
        <v>7</v>
      </c>
      <c r="F4" s="36" t="s">
        <v>8</v>
      </c>
    </row>
    <row r="5" spans="1:8" ht="45.75" customHeight="1">
      <c r="A5" s="7">
        <v>1</v>
      </c>
      <c r="B5" s="7" t="s">
        <v>90</v>
      </c>
      <c r="C5" s="7">
        <v>10</v>
      </c>
      <c r="D5" s="7" t="s">
        <v>47</v>
      </c>
      <c r="E5" s="7">
        <v>261.12</v>
      </c>
      <c r="F5" s="7">
        <f>C5*E5</f>
        <v>2611.1999999999998</v>
      </c>
    </row>
    <row r="6" spans="1:8" ht="115.5" customHeight="1">
      <c r="A6" s="4" t="s">
        <v>91</v>
      </c>
      <c r="B6" s="7" t="s">
        <v>73</v>
      </c>
      <c r="C6" s="6">
        <v>8.5</v>
      </c>
      <c r="D6" s="7" t="s">
        <v>11</v>
      </c>
      <c r="E6" s="7">
        <v>120.53</v>
      </c>
      <c r="F6" s="42">
        <f t="shared" ref="F6:F14" si="0">E6*C6</f>
        <v>1024.5050000000001</v>
      </c>
    </row>
    <row r="7" spans="1:8" ht="115.5" customHeight="1">
      <c r="A7" s="4" t="s">
        <v>92</v>
      </c>
      <c r="B7" s="7" t="s">
        <v>75</v>
      </c>
      <c r="C7" s="6">
        <v>2.12</v>
      </c>
      <c r="D7" s="7" t="s">
        <v>11</v>
      </c>
      <c r="E7" s="7">
        <v>223.35</v>
      </c>
      <c r="F7" s="42">
        <f t="shared" si="0"/>
        <v>473.50200000000001</v>
      </c>
    </row>
    <row r="8" spans="1:8" ht="72.75" customHeight="1">
      <c r="A8" s="4" t="s">
        <v>76</v>
      </c>
      <c r="B8" s="7" t="s">
        <v>15</v>
      </c>
      <c r="C8" s="6">
        <v>5.31</v>
      </c>
      <c r="D8" s="7" t="s">
        <v>11</v>
      </c>
      <c r="E8" s="7">
        <v>1149.1199999999999</v>
      </c>
      <c r="F8" s="42">
        <f t="shared" si="0"/>
        <v>6101.8271999999988</v>
      </c>
    </row>
    <row r="9" spans="1:8" ht="110.25" customHeight="1">
      <c r="A9" s="4" t="s">
        <v>93</v>
      </c>
      <c r="B9" s="7" t="s">
        <v>78</v>
      </c>
      <c r="C9" s="6">
        <v>89.02</v>
      </c>
      <c r="D9" s="7" t="s">
        <v>11</v>
      </c>
      <c r="E9" s="7">
        <v>5829</v>
      </c>
      <c r="F9" s="42">
        <f t="shared" si="0"/>
        <v>518897.57999999996</v>
      </c>
    </row>
    <row r="10" spans="1:8" ht="18.75">
      <c r="A10" s="4">
        <v>6</v>
      </c>
      <c r="B10" s="40" t="s">
        <v>22</v>
      </c>
      <c r="C10" s="6"/>
      <c r="D10" s="7"/>
      <c r="E10" s="7"/>
      <c r="F10" s="42"/>
    </row>
    <row r="11" spans="1:8" ht="15.75">
      <c r="A11" s="4" t="s">
        <v>105</v>
      </c>
      <c r="B11" s="7" t="s">
        <v>106</v>
      </c>
      <c r="C11" s="6">
        <v>38.28</v>
      </c>
      <c r="D11" s="7" t="s">
        <v>16</v>
      </c>
      <c r="E11" s="7">
        <v>907.31</v>
      </c>
      <c r="F11" s="42">
        <f t="shared" si="0"/>
        <v>34731.826800000003</v>
      </c>
    </row>
    <row r="12" spans="1:8" ht="27.75" customHeight="1">
      <c r="A12" s="4" t="s">
        <v>107</v>
      </c>
      <c r="B12" s="7" t="s">
        <v>108</v>
      </c>
      <c r="C12" s="6">
        <v>2.12</v>
      </c>
      <c r="D12" s="7" t="s">
        <v>16</v>
      </c>
      <c r="E12" s="7">
        <v>403.07</v>
      </c>
      <c r="F12" s="42">
        <f t="shared" si="0"/>
        <v>854.50840000000005</v>
      </c>
    </row>
    <row r="13" spans="1:8" ht="15.75">
      <c r="A13" s="4" t="s">
        <v>109</v>
      </c>
      <c r="B13" s="7" t="s">
        <v>110</v>
      </c>
      <c r="C13" s="6">
        <v>75.56</v>
      </c>
      <c r="D13" s="7" t="s">
        <v>16</v>
      </c>
      <c r="E13" s="7">
        <v>541.66999999999996</v>
      </c>
      <c r="F13" s="42">
        <f t="shared" si="0"/>
        <v>40928.585200000001</v>
      </c>
    </row>
    <row r="14" spans="1:8" ht="15.75">
      <c r="A14" s="4" t="s">
        <v>111</v>
      </c>
      <c r="B14" s="7" t="s">
        <v>112</v>
      </c>
      <c r="C14" s="6">
        <v>5.31</v>
      </c>
      <c r="D14" s="7" t="s">
        <v>16</v>
      </c>
      <c r="E14" s="7">
        <v>863.23</v>
      </c>
      <c r="F14" s="42">
        <f t="shared" si="0"/>
        <v>4583.7512999999999</v>
      </c>
    </row>
    <row r="15" spans="1:8" ht="27.75" customHeight="1">
      <c r="A15" s="12" t="s">
        <v>113</v>
      </c>
      <c r="B15" s="7" t="s">
        <v>114</v>
      </c>
      <c r="C15" s="6">
        <v>8.5</v>
      </c>
      <c r="D15" s="7" t="s">
        <v>16</v>
      </c>
      <c r="E15" s="7">
        <v>177.16</v>
      </c>
      <c r="F15" s="42">
        <f>C15*E15</f>
        <v>1505.86</v>
      </c>
      <c r="H15" s="33"/>
    </row>
    <row r="16" spans="1:8">
      <c r="A16" s="12"/>
      <c r="B16" s="98" t="s">
        <v>115</v>
      </c>
      <c r="C16" s="98"/>
      <c r="D16" s="98"/>
      <c r="E16" s="98"/>
      <c r="F16" s="42">
        <f>SUM(F5:F15)</f>
        <v>611713.1459</v>
      </c>
    </row>
    <row r="19" spans="2:8" ht="50.25" customHeight="1">
      <c r="B19" s="86" t="s">
        <v>116</v>
      </c>
      <c r="C19" s="86"/>
      <c r="D19" s="86"/>
      <c r="E19" s="86"/>
      <c r="F19" s="86"/>
      <c r="H19" s="33"/>
    </row>
  </sheetData>
  <mergeCells count="5">
    <mergeCell ref="A1:F1"/>
    <mergeCell ref="A2:F2"/>
    <mergeCell ref="A3:F3"/>
    <mergeCell ref="B16:E16"/>
    <mergeCell ref="B19:F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2020-12-01T08:46:42Z</dcterms:created>
  <dcterms:modified xsi:type="dcterms:W3CDTF">2020-12-01T09:32:48Z</dcterms:modified>
</cp:coreProperties>
</file>