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tabRatio="644" firstSheet="16" activeTab="26"/>
  </bookViews>
  <sheets>
    <sheet name="Shesr-0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s>
  <calcPr calcId="124519"/>
</workbook>
</file>

<file path=xl/calcChain.xml><?xml version="1.0" encoding="utf-8"?>
<calcChain xmlns="http://schemas.openxmlformats.org/spreadsheetml/2006/main">
  <c r="F18" i="27"/>
  <c r="F17"/>
  <c r="F16"/>
  <c r="F15"/>
  <c r="F14"/>
  <c r="F12"/>
  <c r="F11"/>
  <c r="F10"/>
  <c r="F9"/>
  <c r="F8"/>
  <c r="F7"/>
  <c r="F6"/>
  <c r="F5"/>
  <c r="F19" s="1"/>
  <c r="F20" s="1"/>
  <c r="F21" s="1"/>
  <c r="F22" s="1"/>
  <c r="F23" s="1"/>
  <c r="F9" i="26" l="1"/>
  <c r="F8"/>
  <c r="F6"/>
  <c r="F5"/>
  <c r="F10" s="1"/>
  <c r="F11" s="1"/>
  <c r="F12" s="1"/>
  <c r="F13" s="1"/>
  <c r="F14" s="1"/>
  <c r="F16" i="25" l="1"/>
  <c r="F15"/>
  <c r="F14"/>
  <c r="F13"/>
  <c r="F12"/>
  <c r="F10"/>
  <c r="F9"/>
  <c r="F8"/>
  <c r="F7"/>
  <c r="F6"/>
  <c r="F5"/>
  <c r="F17" s="1"/>
  <c r="F18" s="1"/>
  <c r="F19" s="1"/>
  <c r="F20" s="1"/>
  <c r="F21" s="1"/>
  <c r="F15" i="24"/>
  <c r="F14"/>
  <c r="F13"/>
  <c r="F12"/>
  <c r="F11"/>
  <c r="F9"/>
  <c r="F8"/>
  <c r="F7"/>
  <c r="F6"/>
  <c r="F5"/>
  <c r="F16" s="1"/>
  <c r="F17" s="1"/>
  <c r="F18" s="1"/>
  <c r="F19" s="1"/>
  <c r="F20" s="1"/>
  <c r="F15" i="23"/>
  <c r="F14"/>
  <c r="F13"/>
  <c r="F12"/>
  <c r="F11"/>
  <c r="F9"/>
  <c r="F8"/>
  <c r="F7"/>
  <c r="F6"/>
  <c r="F5"/>
  <c r="F16" s="1"/>
  <c r="F17" s="1"/>
  <c r="F18" s="1"/>
  <c r="F19" s="1"/>
  <c r="F20" s="1"/>
  <c r="F16" i="22" l="1"/>
  <c r="F15"/>
  <c r="F14"/>
  <c r="F13"/>
  <c r="F12"/>
  <c r="F10"/>
  <c r="F9"/>
  <c r="F8"/>
  <c r="F7"/>
  <c r="F6"/>
  <c r="F17" s="1"/>
  <c r="F18" s="1"/>
  <c r="F19" s="1"/>
  <c r="F20" s="1"/>
  <c r="F21" s="1"/>
  <c r="F5"/>
  <c r="F16" i="21"/>
  <c r="F15"/>
  <c r="F14"/>
  <c r="F13"/>
  <c r="F12"/>
  <c r="F10"/>
  <c r="F9"/>
  <c r="F8"/>
  <c r="F7"/>
  <c r="F6"/>
  <c r="F5"/>
  <c r="F17" s="1"/>
  <c r="F18" s="1"/>
  <c r="F19" s="1"/>
  <c r="F20" s="1"/>
  <c r="F21" s="1"/>
  <c r="F10" i="20"/>
  <c r="F9"/>
  <c r="F7"/>
  <c r="F6"/>
  <c r="F5"/>
  <c r="F11" s="1"/>
  <c r="F12" s="1"/>
  <c r="F13" s="1"/>
  <c r="F14" s="1"/>
  <c r="F15" s="1"/>
  <c r="F16" i="19"/>
  <c r="F15"/>
  <c r="F14"/>
  <c r="F13"/>
  <c r="F12"/>
  <c r="F10"/>
  <c r="F9"/>
  <c r="F8"/>
  <c r="F7"/>
  <c r="F6"/>
  <c r="F5"/>
  <c r="F17" s="1"/>
  <c r="F18" s="1"/>
  <c r="F19" s="1"/>
  <c r="F20" s="1"/>
  <c r="F21" s="1"/>
  <c r="F10" i="18"/>
  <c r="F9"/>
  <c r="F7"/>
  <c r="F6"/>
  <c r="F11" s="1"/>
  <c r="F12" s="1"/>
  <c r="F13" s="1"/>
  <c r="F14" s="1"/>
  <c r="F15" s="1"/>
  <c r="F5"/>
  <c r="F19" i="17" l="1"/>
  <c r="F18"/>
  <c r="F17"/>
  <c r="F16"/>
  <c r="F15"/>
  <c r="F13"/>
  <c r="F12"/>
  <c r="F11"/>
  <c r="F10"/>
  <c r="F9"/>
  <c r="F8"/>
  <c r="F7"/>
  <c r="F6"/>
  <c r="F5"/>
  <c r="F20" s="1"/>
  <c r="F21" s="1"/>
  <c r="F22" s="1"/>
  <c r="F23" s="1"/>
  <c r="F24" s="1"/>
  <c r="F8" i="16"/>
  <c r="F9" s="1"/>
  <c r="F10" s="1"/>
  <c r="F7"/>
  <c r="F5"/>
  <c r="F21" i="15"/>
  <c r="F20"/>
  <c r="F19"/>
  <c r="F18"/>
  <c r="F17"/>
  <c r="F15"/>
  <c r="F14"/>
  <c r="F13"/>
  <c r="F12"/>
  <c r="F11"/>
  <c r="F10"/>
  <c r="F9"/>
  <c r="F8"/>
  <c r="F7"/>
  <c r="F6"/>
  <c r="F5"/>
  <c r="F22" s="1"/>
  <c r="F23" s="1"/>
  <c r="F24" s="1"/>
  <c r="F25" s="1"/>
  <c r="F26" s="1"/>
  <c r="F21" i="14"/>
  <c r="F20"/>
  <c r="F19"/>
  <c r="F18"/>
  <c r="F17"/>
  <c r="F15"/>
  <c r="F14"/>
  <c r="F13"/>
  <c r="F12"/>
  <c r="F11"/>
  <c r="F10"/>
  <c r="F9"/>
  <c r="F8"/>
  <c r="F7"/>
  <c r="F6"/>
  <c r="F5"/>
  <c r="F22" s="1"/>
  <c r="F23" s="1"/>
  <c r="F24" s="1"/>
  <c r="F25" s="1"/>
  <c r="F26" s="1"/>
  <c r="F19" i="13"/>
  <c r="F18"/>
  <c r="F17"/>
  <c r="F16"/>
  <c r="F15"/>
  <c r="F13"/>
  <c r="F12"/>
  <c r="F11"/>
  <c r="F10"/>
  <c r="F9"/>
  <c r="F8"/>
  <c r="F7"/>
  <c r="F6"/>
  <c r="F5"/>
  <c r="F20" s="1"/>
  <c r="F21" s="1"/>
  <c r="F22" s="1"/>
  <c r="F23" s="1"/>
  <c r="F24" s="1"/>
  <c r="F10" i="12"/>
  <c r="F9"/>
  <c r="F7"/>
  <c r="F6"/>
  <c r="F11" s="1"/>
  <c r="F12" s="1"/>
  <c r="F13" s="1"/>
  <c r="F14" s="1"/>
  <c r="F15" s="1"/>
  <c r="F5"/>
  <c r="F16" i="11"/>
  <c r="F15"/>
  <c r="F14"/>
  <c r="F13"/>
  <c r="F12"/>
  <c r="F10"/>
  <c r="F9"/>
  <c r="F8"/>
  <c r="F7"/>
  <c r="F6"/>
  <c r="F5"/>
  <c r="F17" s="1"/>
  <c r="F18" s="1"/>
  <c r="F19" s="1"/>
  <c r="F20" s="1"/>
  <c r="F21" s="1"/>
  <c r="F21" i="10" l="1"/>
  <c r="F20"/>
  <c r="F19"/>
  <c r="F18"/>
  <c r="F17"/>
  <c r="F15"/>
  <c r="F14"/>
  <c r="F13"/>
  <c r="F12"/>
  <c r="F11"/>
  <c r="F10"/>
  <c r="F9"/>
  <c r="F8"/>
  <c r="F7"/>
  <c r="F6"/>
  <c r="F5"/>
  <c r="F22" s="1"/>
  <c r="F23" s="1"/>
  <c r="F24" s="1"/>
  <c r="F25" s="1"/>
  <c r="F26" s="1"/>
  <c r="F21" i="9"/>
  <c r="F20"/>
  <c r="F19"/>
  <c r="F18"/>
  <c r="F17"/>
  <c r="F15"/>
  <c r="F14"/>
  <c r="F13"/>
  <c r="F12"/>
  <c r="F11"/>
  <c r="F10"/>
  <c r="F9"/>
  <c r="F8"/>
  <c r="F7"/>
  <c r="F6"/>
  <c r="F5"/>
  <c r="F22" s="1"/>
  <c r="F23" s="1"/>
  <c r="F24" s="1"/>
  <c r="F25" s="1"/>
  <c r="F26" s="1"/>
  <c r="F19" i="8"/>
  <c r="F18"/>
  <c r="F17"/>
  <c r="F16"/>
  <c r="F15"/>
  <c r="F13"/>
  <c r="F12"/>
  <c r="F11"/>
  <c r="F10"/>
  <c r="F9"/>
  <c r="F8"/>
  <c r="F7"/>
  <c r="F6"/>
  <c r="F5"/>
  <c r="F20" s="1"/>
  <c r="F21" s="1"/>
  <c r="F22" s="1"/>
  <c r="F23" s="1"/>
  <c r="F24" s="1"/>
  <c r="F21" i="7"/>
  <c r="F20"/>
  <c r="F19"/>
  <c r="F18"/>
  <c r="F17"/>
  <c r="F15"/>
  <c r="F14"/>
  <c r="F13"/>
  <c r="F12"/>
  <c r="F11"/>
  <c r="F10"/>
  <c r="F9"/>
  <c r="F8"/>
  <c r="F7"/>
  <c r="F6"/>
  <c r="F5"/>
  <c r="F22" s="1"/>
  <c r="F23" s="1"/>
  <c r="F24" s="1"/>
  <c r="F25" s="1"/>
  <c r="F26" s="1"/>
  <c r="F19" i="6"/>
  <c r="F18"/>
  <c r="F17"/>
  <c r="F16"/>
  <c r="F15"/>
  <c r="F13"/>
  <c r="F12"/>
  <c r="F11"/>
  <c r="F10"/>
  <c r="F9"/>
  <c r="F8"/>
  <c r="F7"/>
  <c r="F6"/>
  <c r="F5"/>
  <c r="F20" s="1"/>
  <c r="F21" s="1"/>
  <c r="F22" s="1"/>
  <c r="F23" s="1"/>
  <c r="F24" s="1"/>
  <c r="F20" i="5"/>
  <c r="F19"/>
  <c r="F18"/>
  <c r="F17"/>
  <c r="F16"/>
  <c r="F14"/>
  <c r="F13"/>
  <c r="F12"/>
  <c r="F11"/>
  <c r="F10"/>
  <c r="F9"/>
  <c r="F8"/>
  <c r="F7"/>
  <c r="F6"/>
  <c r="F5"/>
  <c r="F21" s="1"/>
  <c r="F22" s="1"/>
  <c r="F23" s="1"/>
  <c r="F24" s="1"/>
  <c r="F25" s="1"/>
  <c r="F19" i="4"/>
  <c r="F18"/>
  <c r="F17"/>
  <c r="F16"/>
  <c r="F15"/>
  <c r="F13"/>
  <c r="F12"/>
  <c r="F11"/>
  <c r="F10"/>
  <c r="F9"/>
  <c r="F8"/>
  <c r="F7"/>
  <c r="F6"/>
  <c r="F5"/>
  <c r="F20" s="1"/>
  <c r="F21" s="1"/>
  <c r="F22" s="1"/>
  <c r="F23" s="1"/>
  <c r="F24" s="1"/>
  <c r="F11" i="3" l="1"/>
  <c r="F10"/>
  <c r="F8"/>
  <c r="F7"/>
  <c r="F6"/>
  <c r="F5"/>
  <c r="F12" s="1"/>
  <c r="F13" s="1"/>
  <c r="F14" s="1"/>
  <c r="F15" s="1"/>
  <c r="F16" s="1"/>
  <c r="F19" i="2" l="1"/>
  <c r="F17"/>
  <c r="F16"/>
  <c r="F15"/>
  <c r="F14"/>
  <c r="F13"/>
  <c r="F12"/>
  <c r="F11"/>
  <c r="F10"/>
  <c r="F9"/>
  <c r="F8"/>
  <c r="F7"/>
  <c r="F6"/>
  <c r="F5"/>
  <c r="F20" s="1"/>
  <c r="F21" s="1"/>
  <c r="F22" s="1"/>
  <c r="F23" s="1"/>
  <c r="F24" s="1"/>
  <c r="F54" i="1" l="1"/>
  <c r="F53"/>
  <c r="F52"/>
  <c r="F51"/>
  <c r="F50"/>
  <c r="F49"/>
  <c r="F48"/>
  <c r="F47"/>
  <c r="F46"/>
  <c r="F45"/>
  <c r="F44"/>
  <c r="F42"/>
  <c r="F41"/>
  <c r="F39"/>
  <c r="F37"/>
  <c r="F36"/>
  <c r="F35"/>
  <c r="F34"/>
  <c r="F33"/>
  <c r="F32"/>
  <c r="F31"/>
  <c r="F30"/>
  <c r="F29"/>
  <c r="F28"/>
  <c r="F26"/>
  <c r="F25"/>
  <c r="F24"/>
  <c r="F23"/>
  <c r="F22"/>
  <c r="F21"/>
  <c r="F20"/>
  <c r="F19"/>
  <c r="F18"/>
  <c r="F17"/>
  <c r="F16"/>
  <c r="F15"/>
  <c r="F14"/>
  <c r="F13"/>
  <c r="F12"/>
  <c r="F11"/>
  <c r="F10"/>
  <c r="F9"/>
  <c r="F8"/>
  <c r="F7"/>
  <c r="F6"/>
  <c r="F5"/>
  <c r="F55" s="1"/>
  <c r="F56" s="1"/>
  <c r="F57" s="1"/>
  <c r="F58" s="1"/>
  <c r="F59" s="1"/>
</calcChain>
</file>

<file path=xl/sharedStrings.xml><?xml version="1.0" encoding="utf-8"?>
<sst xmlns="http://schemas.openxmlformats.org/spreadsheetml/2006/main" count="1400" uniqueCount="294">
  <si>
    <t>RANCHI MUNICIPAL CORPORATION, RANCHI</t>
  </si>
  <si>
    <t xml:space="preserve">BILL OF QUANTITY </t>
  </si>
  <si>
    <t>Name of Work :- Construction of  Store Room under Chhatta Masjid galli under ward no. 22 in RMC, Ranchi.</t>
  </si>
  <si>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</si>
  <si>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</si>
  <si>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</si>
  <si>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</si>
  <si>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</si>
  <si>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</si>
  <si>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</si>
  <si>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</si>
  <si>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</si>
  <si>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</si>
  <si>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</si>
  <si>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5.6.3</t>
  </si>
  <si>
    <t>Providing designation 75B one brick flat soling ……all complete as per …….E/I.</t>
  </si>
  <si>
    <t>m2</t>
  </si>
  <si>
    <t>4
5.3.1.1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</si>
  <si>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</si>
  <si>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5.2.6</t>
  </si>
  <si>
    <r>
      <t xml:space="preserve">Providing designation 75B </t>
    </r>
    <r>
      <rPr>
        <b/>
        <sz val="12"/>
        <color theme="1"/>
        <rFont val="Calibri"/>
        <family val="1"/>
        <scheme val="minor"/>
      </rPr>
      <t>brick work</t>
    </r>
    <r>
      <rPr>
        <sz val="12"/>
        <color theme="1"/>
        <rFont val="Calibri"/>
        <family val="1"/>
        <scheme val="minor"/>
      </rPr>
      <t xml:space="preserve"> in C.M.(1:6)  in </t>
    </r>
    <r>
      <rPr>
        <b/>
        <sz val="12"/>
        <color theme="1"/>
        <rFont val="Calibri"/>
        <family val="1"/>
        <scheme val="minor"/>
      </rPr>
      <t>foundation and plinth</t>
    </r>
    <r>
      <rPr>
        <sz val="12"/>
        <color theme="1"/>
        <rFont val="Calibri"/>
        <family val="1"/>
        <scheme val="minor"/>
      </rPr>
      <t xml:space="preserve"> do….. .all complete as per ………..E/I.</t>
    </r>
  </si>
  <si>
    <t>6
5.3.9.1</t>
  </si>
  <si>
    <r>
      <t xml:space="preserve">Providing R.C.C M 200 in nominal mix (1:1.5:3) in </t>
    </r>
    <r>
      <rPr>
        <b/>
        <sz val="12"/>
        <color theme="1"/>
        <rFont val="Calibri"/>
        <family val="1"/>
        <scheme val="minor"/>
      </rPr>
      <t>band at plinth</t>
    </r>
    <r>
      <rPr>
        <sz val="12"/>
        <color theme="1"/>
        <rFont val="Calibri"/>
        <family val="1"/>
        <scheme val="minor"/>
      </rPr>
      <t>...do..all complete as per …………………………. E/I.</t>
    </r>
  </si>
  <si>
    <t>7
5.2.14</t>
  </si>
  <si>
    <r>
      <t xml:space="preserve">Providing designation 75B </t>
    </r>
    <r>
      <rPr>
        <b/>
        <sz val="12"/>
        <color theme="1"/>
        <rFont val="Calibri"/>
        <family val="1"/>
        <scheme val="minor"/>
      </rPr>
      <t>brick work</t>
    </r>
    <r>
      <rPr>
        <sz val="12"/>
        <color theme="1"/>
        <rFont val="Calibri"/>
        <family val="1"/>
        <scheme val="minor"/>
      </rPr>
      <t xml:space="preserve"> in C.M.(1:6)  in</t>
    </r>
    <r>
      <rPr>
        <b/>
        <sz val="12"/>
        <color theme="1"/>
        <rFont val="Calibri"/>
        <family val="1"/>
        <scheme val="minor"/>
      </rPr>
      <t xml:space="preserve"> superstructure</t>
    </r>
    <r>
      <rPr>
        <sz val="12"/>
        <color theme="1"/>
        <rFont val="Calibri"/>
        <family val="1"/>
        <scheme val="minor"/>
      </rPr>
      <t xml:space="preserve"> do….. .all complete as per ………..E/I.</t>
    </r>
  </si>
  <si>
    <t>8
5.3.10</t>
  </si>
  <si>
    <r>
      <t xml:space="preserve">Providing R.C.C M 200 in nominal mix of  (1:1.5:3) in </t>
    </r>
    <r>
      <rPr>
        <b/>
        <sz val="12"/>
        <color theme="1"/>
        <rFont val="Calibri"/>
        <family val="1"/>
        <scheme val="minor"/>
      </rPr>
      <t>columns</t>
    </r>
    <r>
      <rPr>
        <sz val="12"/>
        <color theme="1"/>
        <rFont val="Calibri"/>
        <family val="1"/>
        <scheme val="minor"/>
      </rPr>
      <t>...do..all complete as per specification and direction of E/I.</t>
    </r>
  </si>
  <si>
    <t>9
5.3.11</t>
  </si>
  <si>
    <r>
      <t>Providing R.C.C M 200 in nominal mix of  (1:1.5:3) in</t>
    </r>
    <r>
      <rPr>
        <b/>
        <sz val="12"/>
        <rFont val="Calibri"/>
        <family val="1"/>
        <scheme val="minor"/>
      </rPr>
      <t xml:space="preserve"> lintel</t>
    </r>
    <r>
      <rPr>
        <sz val="12"/>
        <rFont val="Calibri"/>
        <family val="1"/>
        <scheme val="minor"/>
      </rPr>
      <t>...do..all complete as per specification and direction of E/I.</t>
    </r>
  </si>
  <si>
    <t>10
5.3.11</t>
  </si>
  <si>
    <r>
      <t xml:space="preserve">Providing R.C.C M 200 in nominal mix of  (1:1.5:3) in </t>
    </r>
    <r>
      <rPr>
        <b/>
        <sz val="12"/>
        <color theme="1"/>
        <rFont val="Calibri"/>
        <family val="1"/>
        <scheme val="minor"/>
      </rPr>
      <t>roof slab</t>
    </r>
    <r>
      <rPr>
        <sz val="12"/>
        <color theme="1"/>
        <rFont val="Calibri"/>
        <family val="1"/>
        <scheme val="minor"/>
      </rPr>
      <t>...do……….all complete as per specification and direction of E/I.</t>
    </r>
  </si>
  <si>
    <t>11
5.7.15</t>
  </si>
  <si>
    <t>Providing 19 mm thick water proof C.P.(1:3) over roof slab..do….all complete as per ..E.I.</t>
  </si>
  <si>
    <t>12
5.7.3</t>
  </si>
  <si>
    <t>Providing 12 mm thick C.P.(1:6)…..do….all complete as per ….E.I.</t>
  </si>
  <si>
    <t>13
5.7.6</t>
  </si>
  <si>
    <t>Providing 6 mm thick C.P.(1:4) in ceiling…..do….all complete as per ….E.I.</t>
  </si>
  <si>
    <t xml:space="preserve">14
5.8.24
</t>
  </si>
  <si>
    <t xml:space="preserve">Providing two coat of snowcem of approved shade and make over a coat of cement primer of new surface including prepring the plastered surface smooth with sand paper , Scaffolding ,curing, and taxes all complete as per building specification and direction of E/I </t>
  </si>
  <si>
    <t>15
5.8.21</t>
  </si>
  <si>
    <t>Providing two coats of plastic emulsion paint of approved shade and make over a coat of cement primer over new  surface…do… .all…complete….as per E/I.</t>
  </si>
  <si>
    <t>16
11.41.2      DSR</t>
  </si>
  <si>
    <t>Providing and laying vitrified floor tiles in different sizes 600 mmX600 mm…….do……all complete.</t>
  </si>
  <si>
    <t>17
DSR 8.31</t>
  </si>
  <si>
    <t>Providing and fixing Ist quality ceramic glazed wall tiles conforming to IS: 15622(thickness to be specified by the manufacturer), of approved make, in all colours,shades except burgundy, bottle green, black of any size as approved by Engineerin-Charge, in skirting, risers of steps and dados, over 12 mm thick bed of cement mortar 1:3 (1 cement : 3 coarse sand) and jointing with grey cement slurry @3.3kg per sqm, including pointing in white cement mixed with pigment of matching shade complete.</t>
  </si>
  <si>
    <t>18
5.5.12</t>
  </si>
  <si>
    <r>
      <t>Supplying,fitting and fixing</t>
    </r>
    <r>
      <rPr>
        <b/>
        <sz val="12"/>
        <color theme="1"/>
        <rFont val="Century"/>
        <family val="1"/>
      </rPr>
      <t xml:space="preserve"> M.S.</t>
    </r>
    <r>
      <rPr>
        <b/>
        <sz val="12"/>
        <color theme="1"/>
        <rFont val="Calibri"/>
        <family val="1"/>
        <scheme val="minor"/>
      </rPr>
      <t xml:space="preserve"> grill</t>
    </r>
    <r>
      <rPr>
        <sz val="12"/>
        <color theme="1"/>
        <rFont val="Calibri"/>
        <family val="1"/>
        <scheme val="minor"/>
      </rPr>
      <t xml:space="preserve"> made of 20x6 mm M.S. flat as per approved design and drawing  …..do…… ..all complete as per …….E/I.</t>
    </r>
  </si>
  <si>
    <t>Kg</t>
  </si>
  <si>
    <t>19
5.5.18</t>
  </si>
  <si>
    <r>
      <t xml:space="preserve">Supplying,fitting and fixing </t>
    </r>
    <r>
      <rPr>
        <b/>
        <sz val="12"/>
        <color theme="1"/>
        <rFont val="Century"/>
        <family val="1"/>
      </rPr>
      <t>fully glased steel door,windows</t>
    </r>
    <r>
      <rPr>
        <sz val="12"/>
        <color theme="1"/>
        <rFont val="Century"/>
        <family val="1"/>
      </rPr>
      <t xml:space="preserve"> or ventilatons of standard "Z" and mullion steel section ………..do…… ..all complete as per ……….E/I.</t>
    </r>
  </si>
  <si>
    <t xml:space="preserve">  20
5.8.41 + 5.8.43</t>
  </si>
  <si>
    <r>
      <t xml:space="preserve">Providing two coats of </t>
    </r>
    <r>
      <rPr>
        <b/>
        <sz val="12"/>
        <color theme="1"/>
        <rFont val="Calibri"/>
        <family val="1"/>
        <scheme val="minor"/>
      </rPr>
      <t>painting</t>
    </r>
    <r>
      <rPr>
        <sz val="12"/>
        <color theme="1"/>
        <rFont val="Calibri"/>
        <family val="1"/>
        <scheme val="minor"/>
      </rPr>
      <t xml:space="preserve"> with ready mixed paint of approved shade and make over steel surfaces…..do… ..all complete as per E/I. (With Primer one coat of red lead paint)</t>
    </r>
  </si>
  <si>
    <t xml:space="preserve"> 21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</si>
  <si>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</si>
  <si>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</si>
  <si>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22
5.3.17</t>
  </si>
  <si>
    <t>Centering and shuttering including strutting, propping etc. and removal of form for</t>
  </si>
  <si>
    <t>Carriage of Materials</t>
  </si>
  <si>
    <t>(i)</t>
  </si>
  <si>
    <t>Sand (Lead 49 KM)</t>
  </si>
  <si>
    <t>(ii)</t>
  </si>
  <si>
    <t>L.Sand (Lead 13 KM)</t>
  </si>
  <si>
    <t>(iii)</t>
  </si>
  <si>
    <t>Stone Chips(Lead 22 KM)</t>
  </si>
  <si>
    <t>(iv)</t>
  </si>
  <si>
    <t>Bricks ( Lead 08 KM)</t>
  </si>
  <si>
    <t>(v)</t>
  </si>
  <si>
    <t>Earth (Lead 01 KM)</t>
  </si>
  <si>
    <t>24              139             M1055</t>
  </si>
  <si>
    <r>
      <t xml:space="preserve">Supplying of 100mm dia </t>
    </r>
    <r>
      <rPr>
        <b/>
        <sz val="10"/>
        <rFont val="Arial Narrow"/>
        <family val="2"/>
      </rPr>
      <t>01.0 H.P.</t>
    </r>
    <r>
      <rPr>
        <sz val="10"/>
        <rFont val="Arial Narrow"/>
        <family val="2"/>
      </rPr>
      <t xml:space="preserve"> (ISI Mark) KSB/Kirlosker/CRI/V-guard Submersible Motor Pump sets comfirming to IS 8034 and motor confirming to IS 9283. Pump shall be suitable for various delivery head and discharge with stainless steel pump shaft and polypropylene/noryl impeller. Motor suitable for working on 415V + 10%, 3PH, 50Hz, A.C. supply with cable guard, thrust carbon/fiber bearing to withstand entire hydraulic thrust, water proof winding shall be provided. The pump set shall be suitable for direct coupling. Pump shall have suitable outlet as per manufacturers design. Anti thrust stream lined non returned valve shall be provided with pump. 3 meter submersible copper in single/double run shall be provided with each pump.</t>
    </r>
  </si>
  <si>
    <t>1</t>
  </si>
  <si>
    <t xml:space="preserve">Each </t>
  </si>
  <si>
    <t>25                146                              M1062</t>
  </si>
  <si>
    <t>Supplying of 1.5 sqr. mm. cable ISI Marked for above requirement.</t>
  </si>
  <si>
    <t>100</t>
  </si>
  <si>
    <t>Per Mtr.</t>
  </si>
  <si>
    <t>Supplying of 32mm Submersible Pipe of standard make Ashirwad/Raksha/Prince/Gupta or any equivalent make for above requirement.</t>
  </si>
  <si>
    <t>80</t>
  </si>
  <si>
    <t>Supplying of 02 Nos. clamp, Band, Adopter, Bore Cover, Rope etc. as required for above work.</t>
  </si>
  <si>
    <t>Installation charges with Plumbers &amp; equipments for Installation of Motor Pump over bores and its commisioining.</t>
  </si>
  <si>
    <t>Supplying &amp; fixing of 1000/2000 Ltrs. Capacity Polythene water storage tank of ISI mark (e.g Sintax/Sinter/Himgiri / Gangotri etc.) with cover and locking system including carriage &amp; fixing etc. complete job. (@ Rs. 07.60 Per Liter)</t>
  </si>
  <si>
    <t>01 X 12400</t>
  </si>
  <si>
    <t>Providing of Electric Connection Charges, for Commissioning of above.</t>
  </si>
  <si>
    <t>Supplying, fitting, fixing &amp; laying of PVC Pipe for Connetion in-let and out-let etc. all complete as per specification and direction of E/I.</t>
  </si>
  <si>
    <t xml:space="preserve">25mm dia PVC Pipe </t>
  </si>
  <si>
    <t>30</t>
  </si>
  <si>
    <t xml:space="preserve">32mm dia PVC Pipe </t>
  </si>
  <si>
    <t>10</t>
  </si>
  <si>
    <t>32
3.1.13</t>
  </si>
  <si>
    <t>Supplying &amp; fixing UPVC Fitting of approved make all complete as per specification and direction of E/I.</t>
  </si>
  <si>
    <t>25mm dia Elbow</t>
  </si>
  <si>
    <t>6</t>
  </si>
  <si>
    <t>32mm dia Elbow</t>
  </si>
  <si>
    <t>5</t>
  </si>
  <si>
    <t>32mm dia Plain Tee</t>
  </si>
  <si>
    <t>2</t>
  </si>
  <si>
    <t>25mm dia Plain Tee</t>
  </si>
  <si>
    <t>4</t>
  </si>
  <si>
    <t>32mm dia Union socket</t>
  </si>
  <si>
    <t>(vi)</t>
  </si>
  <si>
    <t>25mm dia Union Socket</t>
  </si>
  <si>
    <t>(vii)</t>
  </si>
  <si>
    <t>25mm dia Socket</t>
  </si>
  <si>
    <t>(viii)</t>
  </si>
  <si>
    <t>32mm dia Socket</t>
  </si>
  <si>
    <t>(ix)</t>
  </si>
  <si>
    <t>15mm Tap (Plastic Tap)</t>
  </si>
  <si>
    <t>Supplying &amp; Fitting Panel Board (BCH etc.), Standared make with all accessories as per E/I.</t>
  </si>
  <si>
    <r>
      <t xml:space="preserve">Providing of Painting &amp; Writing with ready mixed paint of approved shade and make over water tank.
</t>
    </r>
    <r>
      <rPr>
        <b/>
        <sz val="12"/>
        <rFont val="Kruti Dev 010"/>
      </rPr>
      <t>^^jk¡ph uxj fuxe vkidh lsok esa^^</t>
    </r>
  </si>
  <si>
    <t>TOTAL</t>
  </si>
  <si>
    <t>GST (12%)</t>
  </si>
  <si>
    <t>L. CESS (1%)</t>
  </si>
  <si>
    <t xml:space="preserve">SAY RS. </t>
  </si>
  <si>
    <t>Name of Work :- Construction of Jogging Track with Paver Block ,RCC Bench and Playing at LIG Park at LIG Colony Harmu Housing Colony Under Ward No. 26.</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</si>
  <si>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</si>
  <si>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</si>
  <si>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2       16.69</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</si>
  <si>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etc.as per direction of Engineer-in-charge (length of finished kerb edging shall be measured for payment). (Precast C.C. kerb stone shall be approved by Engineerin-charge).</t>
  </si>
  <si>
    <t>4      16.91.2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</si>
  <si>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
 80 mm thick C.C. paver block of M-30 grade with approved color design and Rate incl.G.S.T 14.05%,1% L.Cess &amp; 15% CP.+O.H(as per DSR2018 Rate Analysis)</t>
  </si>
  <si>
    <t>5           JUIDCO</t>
  </si>
  <si>
    <t>Multi Seater See Saw</t>
  </si>
  <si>
    <t>Each</t>
  </si>
  <si>
    <t>6          JUIDCO</t>
  </si>
  <si>
    <t>Double Arc Swing</t>
  </si>
  <si>
    <t>7     JUIDCO</t>
  </si>
  <si>
    <t>bench with backrest
Wooden/ Treated Bamboo/ Bamboo composite
planks Fitted in cast iron frame.
Painted/ Polished with protective laquer coat</t>
  </si>
  <si>
    <t>8                 DSR HOtr
5.14</t>
  </si>
  <si>
    <t>Providing and Displaying Cycus revoluta in 35 cm challi, specimen plant, having 30 to 40 with fresh and healthy, leaves having 25cm to 30cm circumfrance of base stem well developed as per direction of the officer-in-charge.</t>
  </si>
  <si>
    <t>9         DSR HOtr           7.12</t>
  </si>
  <si>
    <t>Supply and stucking of bottle palm plant of ht. 270-300 cm bottom grith 40-50 cm well developedin big HDPE bags as per direction of E/I.</t>
  </si>
  <si>
    <t>10        DSR HOtr            8.23</t>
  </si>
  <si>
    <t>Supply and stacking of Ficus blacii(F.vivion)(bushy) of height 150-165 cmwith 8-10 branches and healthy foliage in earthen pots of size  30 cm as per direction of E/I.</t>
  </si>
  <si>
    <t>11       DSR HOtr           7.77</t>
  </si>
  <si>
    <t>Supply and stacking of Polyalthia Pendula (ashok Pendula) Plant of Height 180-195 Cm.in Gunny Bag of size  30 cm as per direction of E/I.</t>
  </si>
  <si>
    <t>12      DSR HOtr
8.46</t>
  </si>
  <si>
    <t>Supply and stacking of plant Murraya exotica of height 45-60 cm. in poly bags of size 15 cm as per direction of the officer-in-charge.</t>
  </si>
  <si>
    <t>13      DSR Hotr     3.39</t>
  </si>
  <si>
    <t>Providing and displaying of Speciman Croton petra Banglore variety plant, having ht. 60 cm to 75 cm with 4 to 6 branches, well developed, fresh &amp;
healthy foliage approximately 60-65 leaves in 30 cm size of Earthen pot / Plastic pot &amp; as per direction of the officer-in-charge.</t>
  </si>
  <si>
    <t>14       .DSR Hotr   3.63</t>
  </si>
  <si>
    <t>Providing and displaying of Philodendron emerald red colour mounted on moss stick 90 cm ht., having 3 s placed at equal distance, well developed with full of fresh &amp; healthy leaves in 25 cm size of Earthen pot/Plastic pot &amp; as per direction of the officer-in-charge.</t>
  </si>
  <si>
    <r>
      <t>M</t>
    </r>
    <r>
      <rPr>
        <vertAlign val="superscript"/>
        <sz val="10"/>
        <rFont val="Century"/>
        <family val="1"/>
      </rPr>
      <t>3</t>
    </r>
  </si>
  <si>
    <t>Name of Work :- Construction of PCC road and drain slab at new madhukam road no-08  in ward no-28.</t>
  </si>
  <si>
    <t xml:space="preserve">1
5.3.1.1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</si>
  <si>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</si>
  <si>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M3</t>
  </si>
  <si>
    <t>2
5.3.30.1</t>
  </si>
  <si>
    <t>Providing  Precast R.C.C M 200 in nominal mix (1:1.5:3) in slab ……..do…..all complete as per specification and direction of E/I.</t>
  </si>
  <si>
    <t xml:space="preserve">3
5.5.5 </t>
  </si>
  <si>
    <t>4
5.3.17.1</t>
  </si>
  <si>
    <t xml:space="preserve">Centring and shuttering including strutting ,propping etc and removal of form from Foundations,footings,base of column etc </t>
  </si>
  <si>
    <t>M2</t>
  </si>
  <si>
    <t>Carriage of materials</t>
  </si>
  <si>
    <t>i</t>
  </si>
  <si>
    <t>Sand  (Lead Upto 42 km)</t>
  </si>
  <si>
    <t>ii</t>
  </si>
  <si>
    <t>Sand (Lead 15 KM)</t>
  </si>
  <si>
    <t>Total</t>
  </si>
  <si>
    <t>Name of Work :- Construction of RCC Drain at Indrapuri road no-12 from nlobi singh house to sanjay singh house under ward no.- 30 of R.M.C, Ranchi.</t>
  </si>
  <si>
    <t>Providing labour for cleaning of site as per specification and direction E/I.</t>
  </si>
  <si>
    <t>2
5.1.1</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</si>
  <si>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 (vide classification of soil item-B)</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</si>
  <si>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</si>
  <si>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</si>
  <si>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</si>
  <si>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</si>
  <si>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5
5.3.10</t>
  </si>
  <si>
    <t>Providing RCC-M200 with nominal mix of (1:1.5:3) in foundation and plinth with approved quality of stone --do--all   complete as per drawing and Technical specification. .</t>
  </si>
  <si>
    <t>6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</si>
  <si>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</si>
  <si>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7
5.5.5 </t>
  </si>
  <si>
    <t>8
5.3.2.1</t>
  </si>
  <si>
    <t>9
5.3.17.1</t>
  </si>
  <si>
    <t xml:space="preserve"> Sand with lead of 49 km</t>
  </si>
  <si>
    <t>Local Sand  lead 14 km</t>
  </si>
  <si>
    <t>iii</t>
  </si>
  <si>
    <t>Stone Boulder with lead of 36 km</t>
  </si>
  <si>
    <t>iv</t>
  </si>
  <si>
    <t>Stone chips with lead of 22 km</t>
  </si>
  <si>
    <t>v</t>
  </si>
  <si>
    <t>Earth (lead 01 KM)</t>
  </si>
  <si>
    <t>Name of Work :- Construction of RCC Drain at Indrapuri road no-09 from new vishnu medical hall to tara gupta apartment under ward no.- 30 of R.M.C, Ranchi.</t>
  </si>
  <si>
    <t>2
5.10.2</t>
  </si>
  <si>
    <t>Dismantling Plain Cement or lime work …do… ..all complete as per ……….E/I.</t>
  </si>
  <si>
    <t>3
5.1.1</t>
  </si>
  <si>
    <t>4
5.1.10</t>
  </si>
  <si>
    <t>5
5.6.8</t>
  </si>
  <si>
    <t>6
5.3.10</t>
  </si>
  <si>
    <t>7
5.3.11</t>
  </si>
  <si>
    <t xml:space="preserve">8
5.5.5 </t>
  </si>
  <si>
    <t>12mm dia Bar</t>
  </si>
  <si>
    <t>Name of Work :- Construction of RCC Drain at Indrapuri road no-14 under ward no.- 30 of R.M.C, Ranchi.</t>
  </si>
  <si>
    <t>2
 5.10.1</t>
  </si>
  <si>
    <t>Dismantling of Pucca brick or lime work ……do….all complete.</t>
  </si>
  <si>
    <t>Sand  (Lead Upto 47 km)</t>
  </si>
  <si>
    <t>Sand (Lead 16 KM)</t>
  </si>
  <si>
    <t>Stone Boulder (Lead 34  KM)</t>
  </si>
  <si>
    <t>Stone Chips (Lead 20 KM)</t>
  </si>
  <si>
    <t>3
 5.10.1</t>
  </si>
  <si>
    <t>4
5.10.2</t>
  </si>
  <si>
    <t>Dismentalling RCC work including Stacking serviceable materials in Countable stacks within 15 m lead and disposal of unserviceable materials with all leads complete as per direction</t>
  </si>
  <si>
    <t>5
5.1.1</t>
  </si>
  <si>
    <t>6
5.1.10</t>
  </si>
  <si>
    <t>7
5.6.8</t>
  </si>
  <si>
    <t xml:space="preserve">10
5.5.5 </t>
  </si>
  <si>
    <t>11
5.3.17.1</t>
  </si>
  <si>
    <t>Name of Work :- Construction of PCC road and RCC culvert at ram nagar from sudhir verma house to sarna sthal under ward no.- 30 of R.M.C, Ranchi.</t>
  </si>
  <si>
    <t xml:space="preserve">                       </t>
  </si>
  <si>
    <t>Name of Work :- Construction of RCC culvert ( two ) at indrapuri road no-05 from ranjit house to BIIT under ward no.- 30 of R.M.C, Ranchi.</t>
  </si>
  <si>
    <t>Name of Work :- Construction of PCC road and RCC drain at indrapuri road no.13 from mishra ji house to durga verma house under ward no.- 30 of R.M.C, Ranchi.</t>
  </si>
  <si>
    <t>4
5.1.1</t>
  </si>
  <si>
    <t>5
5.1.10</t>
  </si>
  <si>
    <t>6
5.6.8</t>
  </si>
  <si>
    <t>7
5.3.10</t>
  </si>
  <si>
    <t>8
5.3.11</t>
  </si>
  <si>
    <t xml:space="preserve">9
5.5.5 </t>
  </si>
  <si>
    <t>10
5.3.2.1</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</si>
  <si>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</si>
  <si>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</si>
  <si>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5
5.3.2.1
</t>
  </si>
  <si>
    <t>6
5.3.17.1</t>
  </si>
  <si>
    <t>Sand lead 14 km</t>
  </si>
  <si>
    <t>Name of Work :- Improvement of PCC Road at pandra near jatra bagicha from house of juhi oraon to house of lalan prasad in ward no-32.</t>
  </si>
  <si>
    <t xml:space="preserve">2
5.3.2.1
</t>
  </si>
  <si>
    <t>3
5.3.17.1</t>
  </si>
  <si>
    <t>Name of Work :- Construction of RCC drain at ojha market road, vindhaya appartment to nirmal bhandar under ward no.- 32 of R.M.C, Ranchi.</t>
  </si>
  <si>
    <t xml:space="preserve">7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</si>
  <si>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</si>
  <si>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 </t>
  </si>
  <si>
    <t>Name of Work :- Construction of Drain at sinha compound from sunil oraon house to bhawani house and gulab sharma house to ram sakal bhagat house under in ward no-32.</t>
  </si>
  <si>
    <t xml:space="preserve"> 2
  5.1.1 +5.1.2 BCD</t>
  </si>
  <si>
    <t xml:space="preserve">                                                                                                                                                                                                                                                                                                          </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</si>
  <si>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</si>
  <si>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</si>
  <si>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</si>
  <si>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</si>
  <si>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</si>
  <si>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</si>
  <si>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</si>
  <si>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</si>
  <si>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8
5.3.30.1</t>
  </si>
  <si>
    <t xml:space="preserve">9
5.5.4 </t>
  </si>
  <si>
    <t>10
5.5.5 (b)</t>
  </si>
  <si>
    <t>M.T.</t>
  </si>
  <si>
    <t>Name of Work :- Construction of Drain at near anand marg dhananjay singh house to sanjeev house under in ward no-32.</t>
  </si>
  <si>
    <t>1
5.10.2</t>
  </si>
  <si>
    <t>Name of Work :- Supplying fitting and fixing of R.C.C Bench at various/ different location under ward No-32</t>
  </si>
  <si>
    <t>SL.NO.</t>
  </si>
  <si>
    <t>ITEMS OF WORK</t>
  </si>
  <si>
    <t>Qty</t>
  </si>
  <si>
    <t>Supplying fitting and fixing of R.C.C Bench all complete as per specification and direction of E/I.</t>
  </si>
  <si>
    <t>NO.</t>
  </si>
  <si>
    <t>Name of Work :- Construction of RCC drain and Culvert at pandra, near jatra bagicha from guhi orain house to lalan prasad house under ward no.- 32 of R.M.C, Ranchi.</t>
  </si>
  <si>
    <t>Name of Work :- Construction of pcc road at dipa toli pundag house of iqbal jeeto house of karu jee in ward no-35</t>
  </si>
  <si>
    <t>Name of Work :- Construction of PCC Road at nadi tola house of ramu jee to house of sukra oraon under ward no.- 35 of R.M.C, Ranchi.</t>
  </si>
  <si>
    <t xml:space="preserve">   2
5.1.1</t>
  </si>
  <si>
    <t>Name of Work :- Construction of pcc road at bali bagicha toli argora house of somra khalkho to house of sailesh jee in ward no-35</t>
  </si>
  <si>
    <t>Name of Work :- Construction of PCC Road at jhirga toli house of gopal oraon to house of moga oraon under ward no.- 35 of R.M.C, Ranchi.</t>
  </si>
  <si>
    <t>Name of Work :- Construction of PCC Road at kunj vihar in house of anuj jee to house of adiya jee under ward no.- 35 of R.M.C, Ranchi.</t>
  </si>
  <si>
    <t>Name of Work :- Construction of PCC Road at lawahatu munda tola pcc road to bajrang bali mandir Under Ward No-36.</t>
  </si>
  <si>
    <t>1
5.1.1 +5.1.2   BCD</t>
  </si>
  <si>
    <t>Earth Work Excavation for structure as per technical specification clause 305.1 including setting out ,construction of shoring and brading in foundation trenches complete as per drawing and Technical specification.</t>
  </si>
  <si>
    <t>3
8.6.8</t>
  </si>
  <si>
    <t xml:space="preserve">4
5.3.2.1
</t>
  </si>
  <si>
    <t>5
5.3.17.1</t>
  </si>
  <si>
    <t>Sand  lead 14 km</t>
  </si>
  <si>
    <t>Name of Work :- Construction of PCC Road at new pundag at bhola sweet shop to house of R.K singh house Under Ward No-36.</t>
  </si>
  <si>
    <t>Name of Work :- Construction of PCC Road at nagra dipa, piper toli house of kanti maidan to bank of river under ward no.- 35 of R.M.C, Ranchi.</t>
  </si>
  <si>
    <t>Name of Work :-Construction of PCC road in kishore ganj kali puja gali in ward no-27</t>
  </si>
  <si>
    <t xml:space="preserve">1
5.3.2.1
</t>
  </si>
  <si>
    <t>2
5.3.17.1</t>
  </si>
  <si>
    <t>Name of Work :- Construction of RCC drain at hawai nagar road no-15, lalu prasad house to wall of temple under ward no 50.</t>
  </si>
  <si>
    <t>1
5.1.1
BCD</t>
  </si>
  <si>
    <t>3
5.6.8</t>
  </si>
  <si>
    <t>4
5.3.10</t>
  </si>
  <si>
    <t xml:space="preserve">Providing RCC-M200 with nominal mix of (1:1.5:3) in foundation and plinth with approved quality of stone --do--all   complete as per drawing and Technical specification. </t>
  </si>
  <si>
    <t>5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</si>
  <si>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</si>
  <si>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6
5.5.4 </t>
  </si>
  <si>
    <t>7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</si>
  <si>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</si>
  <si>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5.3.17.1</t>
  </si>
  <si>
    <t xml:space="preserve">Centering and Shuttering including struting,propping etc and removal of from for  Foundation, footing s bases of Coloumns etc for mass Concrete.                             </t>
  </si>
  <si>
    <t>I</t>
  </si>
  <si>
    <t xml:space="preserve"> Sand with lead of 42 km</t>
  </si>
  <si>
    <t>II</t>
  </si>
  <si>
    <t>Sand local lead 18 km</t>
  </si>
  <si>
    <t>III</t>
  </si>
  <si>
    <t>Stone Boulder with lead of 29 km</t>
  </si>
  <si>
    <t>IV</t>
  </si>
  <si>
    <t>Stone chips with lead of 15 km</t>
  </si>
  <si>
    <t>V</t>
  </si>
  <si>
    <t>Name of Work :- Construction of RCC culvert at mount motar gali near deepu house under ward no.- 30 of R.M.C, Ranchi.</t>
  </si>
  <si>
    <t>Name of Work :- Construction of PCC Road at ram nagar shadeo nagar from suresh sharma house to azad singh in ward no-32.</t>
  </si>
</sst>
</file>

<file path=xl/styles.xml><?xml version="1.0" encoding="utf-8"?>
<styleSheet xmlns="http://schemas.openxmlformats.org/spreadsheetml/2006/main">
  <numFmts count="1">
    <numFmt numFmtId="164" formatCode="0.000"/>
  </numFmts>
  <fonts count="18">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2"/>
      <color theme="1"/>
      <name val="Calibri"/>
      <family val="1"/>
      <scheme val="minor"/>
    </font>
    <font>
      <sz val="12"/>
      <color theme="1"/>
      <name val="Calibri"/>
      <family val="1"/>
      <scheme val="minor"/>
    </font>
    <font>
      <b/>
      <sz val="12"/>
      <name val="Calibri"/>
      <family val="1"/>
      <scheme val="minor"/>
    </font>
    <font>
      <sz val="12"/>
      <name val="Calibri"/>
      <family val="1"/>
      <scheme val="minor"/>
    </font>
    <font>
      <b/>
      <sz val="12"/>
      <color theme="1"/>
      <name val="Century"/>
      <family val="1"/>
    </font>
    <font>
      <sz val="12"/>
      <color theme="1"/>
      <name val="Century"/>
      <family val="1"/>
    </font>
    <font>
      <b/>
      <sz val="10"/>
      <name val="Arial Narrow"/>
      <family val="2"/>
    </font>
    <font>
      <sz val="10"/>
      <name val="Arial Narrow"/>
      <family val="2"/>
    </font>
    <font>
      <b/>
      <sz val="12"/>
      <name val="Kruti Dev 010"/>
    </font>
    <font>
      <b/>
      <sz val="12"/>
      <color theme="1"/>
      <name val="Calibri"/>
      <family val="2"/>
      <scheme val="minor"/>
    </font>
    <font>
      <vertAlign val="superscript"/>
      <sz val="10"/>
      <name val="Century"/>
      <family val="1"/>
    </font>
    <font>
      <b/>
      <sz val="11"/>
      <color theme="1"/>
      <name val="Times New Roman"/>
      <family val="1"/>
    </font>
    <font>
      <sz val="9"/>
      <color theme="1"/>
      <name val="Times New Roman"/>
      <family val="1"/>
    </font>
    <font>
      <b/>
      <sz val="9"/>
      <color theme="1"/>
      <name val="Century"/>
      <family val="1"/>
    </font>
  </fonts>
  <fills count="3">
    <fill>
      <patternFill patternType="none"/>
    </fill>
    <fill>
      <patternFill patternType="gray125"/>
    </fill>
    <fill>
      <patternFill patternType="solid">
        <fgColor rgb="FFA6A6A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13"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1" xfId="0" applyNumberFormat="1" applyFont="1" applyBorder="1" applyAlignment="1">
      <alignment vertical="center" wrapText="1"/>
    </xf>
    <xf numFmtId="2" fontId="3" fillId="0" borderId="1" xfId="0" applyNumberFormat="1" applyFont="1" applyBorder="1" applyAlignment="1">
      <alignment horizontal="center" vertical="center" wrapText="1"/>
    </xf>
    <xf numFmtId="0" fontId="0" fillId="0" borderId="0" xfId="0" applyAlignment="1">
      <alignment horizontal="center" vertical="center"/>
    </xf>
    <xf numFmtId="0" fontId="16" fillId="2" borderId="1" xfId="0" applyFont="1" applyFill="1" applyBorder="1" applyAlignment="1">
      <alignment horizontal="center" vertical="center" wrapText="1"/>
    </xf>
    <xf numFmtId="0" fontId="0" fillId="0" borderId="1" xfId="0" applyBorder="1" applyAlignment="1">
      <alignment horizontal="center" vertical="center"/>
    </xf>
    <xf numFmtId="164" fontId="1"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1"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9"/>
  <sheetViews>
    <sheetView topLeftCell="A31" workbookViewId="0">
      <selection activeCell="B38" sqref="B38"/>
    </sheetView>
  </sheetViews>
  <sheetFormatPr defaultRowHeight="15"/>
  <cols>
    <col min="1" max="1" width="9.140625" style="9"/>
    <col min="2" max="2" width="45.28515625" style="10" customWidth="1"/>
    <col min="3" max="3" width="10.140625" style="1" customWidth="1"/>
    <col min="4" max="4" width="9.140625" style="11"/>
    <col min="5" max="5" width="11.5703125" style="1" customWidth="1"/>
    <col min="6" max="6" width="16.42578125" style="12" customWidth="1"/>
    <col min="7" max="7" width="0" style="1" hidden="1" customWidth="1"/>
    <col min="8" max="16384" width="9.140625" style="1"/>
  </cols>
  <sheetData>
    <row r="1" spans="1:6" ht="18.75">
      <c r="A1" s="23" t="s">
        <v>0</v>
      </c>
      <c r="B1" s="23"/>
      <c r="C1" s="23"/>
      <c r="D1" s="23"/>
      <c r="E1" s="23"/>
      <c r="F1" s="23"/>
    </row>
    <row r="2" spans="1:6" ht="18.75">
      <c r="A2" s="23" t="s">
        <v>1</v>
      </c>
      <c r="B2" s="23"/>
      <c r="C2" s="23"/>
      <c r="D2" s="23"/>
      <c r="E2" s="23"/>
      <c r="F2" s="23"/>
    </row>
    <row r="3" spans="1:6" ht="64.5" customHeight="1">
      <c r="A3" s="24" t="s">
        <v>2</v>
      </c>
      <c r="B3" s="24"/>
      <c r="C3" s="24"/>
      <c r="D3" s="24"/>
      <c r="E3" s="24"/>
      <c r="F3" s="24"/>
    </row>
    <row r="4" spans="1:6">
      <c r="A4" s="2" t="s">
        <v>3</v>
      </c>
      <c r="B4" s="2" t="s">
        <v>4</v>
      </c>
      <c r="C4" s="2" t="s">
        <v>5</v>
      </c>
      <c r="D4" s="2" t="s">
        <v>6</v>
      </c>
      <c r="E4" s="2" t="s">
        <v>7</v>
      </c>
      <c r="F4" s="2" t="s">
        <v>8</v>
      </c>
    </row>
    <row r="5" spans="1:6" ht="150">
      <c r="A5" s="3" t="s">
        <v>9</v>
      </c>
      <c r="B5" s="3" t="s">
        <v>10</v>
      </c>
      <c r="C5" s="3">
        <v>6.28</v>
      </c>
      <c r="D5" s="3" t="s">
        <v>11</v>
      </c>
      <c r="E5" s="3">
        <v>153.84</v>
      </c>
      <c r="F5" s="3">
        <f>C5*E5</f>
        <v>966.11520000000007</v>
      </c>
    </row>
    <row r="6" spans="1:6" ht="105">
      <c r="A6" s="3" t="s">
        <v>12</v>
      </c>
      <c r="B6" s="3" t="s">
        <v>13</v>
      </c>
      <c r="C6" s="3">
        <v>1.38</v>
      </c>
      <c r="D6" s="3" t="s">
        <v>11</v>
      </c>
      <c r="E6" s="3">
        <v>415.58</v>
      </c>
      <c r="F6" s="3">
        <f t="shared" ref="F6:F32" si="0">C6*E6</f>
        <v>573.5003999999999</v>
      </c>
    </row>
    <row r="7" spans="1:6" ht="30">
      <c r="A7" s="3" t="s">
        <v>14</v>
      </c>
      <c r="B7" s="3" t="s">
        <v>15</v>
      </c>
      <c r="C7" s="3">
        <v>14.35</v>
      </c>
      <c r="D7" s="3" t="s">
        <v>16</v>
      </c>
      <c r="E7" s="3">
        <v>322.35000000000002</v>
      </c>
      <c r="F7" s="3">
        <f t="shared" si="0"/>
        <v>4625.7224999999999</v>
      </c>
    </row>
    <row r="8" spans="1:6" ht="120">
      <c r="A8" s="3" t="s">
        <v>17</v>
      </c>
      <c r="B8" s="3" t="s">
        <v>18</v>
      </c>
      <c r="C8" s="3">
        <v>2.06</v>
      </c>
      <c r="D8" s="3" t="s">
        <v>11</v>
      </c>
      <c r="E8" s="3">
        <v>4858.76</v>
      </c>
      <c r="F8" s="3">
        <f t="shared" si="0"/>
        <v>10009.045600000001</v>
      </c>
    </row>
    <row r="9" spans="1:6" ht="47.25">
      <c r="A9" s="3" t="s">
        <v>19</v>
      </c>
      <c r="B9" s="3" t="s">
        <v>20</v>
      </c>
      <c r="C9" s="3">
        <v>0.93</v>
      </c>
      <c r="D9" s="3" t="s">
        <v>11</v>
      </c>
      <c r="E9" s="3">
        <v>4975.78</v>
      </c>
      <c r="F9" s="3">
        <f t="shared" si="0"/>
        <v>4627.4754000000003</v>
      </c>
    </row>
    <row r="10" spans="1:6" ht="46.5">
      <c r="A10" s="3" t="s">
        <v>21</v>
      </c>
      <c r="B10" s="3" t="s">
        <v>22</v>
      </c>
      <c r="C10" s="3">
        <v>0.78</v>
      </c>
      <c r="D10" s="3" t="s">
        <v>11</v>
      </c>
      <c r="E10" s="3">
        <v>5094.3599999999997</v>
      </c>
      <c r="F10" s="3">
        <f t="shared" si="0"/>
        <v>3973.6007999999997</v>
      </c>
    </row>
    <row r="11" spans="1:6" ht="47.25">
      <c r="A11" s="3" t="s">
        <v>23</v>
      </c>
      <c r="B11" s="3" t="s">
        <v>24</v>
      </c>
      <c r="C11" s="3">
        <v>10.93</v>
      </c>
      <c r="D11" s="3" t="s">
        <v>11</v>
      </c>
      <c r="E11" s="3">
        <v>5098.8100000000004</v>
      </c>
      <c r="F11" s="3">
        <f t="shared" si="0"/>
        <v>55729.993300000002</v>
      </c>
    </row>
    <row r="12" spans="1:6" ht="46.5">
      <c r="A12" s="3" t="s">
        <v>25</v>
      </c>
      <c r="B12" s="3" t="s">
        <v>26</v>
      </c>
      <c r="C12" s="3">
        <v>2.83</v>
      </c>
      <c r="D12" s="3" t="s">
        <v>11</v>
      </c>
      <c r="E12" s="3">
        <v>5891.97</v>
      </c>
      <c r="F12" s="3">
        <f t="shared" si="0"/>
        <v>16674.275100000003</v>
      </c>
    </row>
    <row r="13" spans="1:6" ht="46.5">
      <c r="A13" s="3" t="s">
        <v>27</v>
      </c>
      <c r="B13" s="3" t="s">
        <v>28</v>
      </c>
      <c r="C13" s="3">
        <v>0.98</v>
      </c>
      <c r="D13" s="3" t="s">
        <v>11</v>
      </c>
      <c r="E13" s="3">
        <v>6092.63</v>
      </c>
      <c r="F13" s="3">
        <f t="shared" si="0"/>
        <v>5970.7773999999999</v>
      </c>
    </row>
    <row r="14" spans="1:6" ht="46.5">
      <c r="A14" s="3" t="s">
        <v>29</v>
      </c>
      <c r="B14" s="3" t="s">
        <v>30</v>
      </c>
      <c r="C14" s="3">
        <v>3.15</v>
      </c>
      <c r="D14" s="3" t="s">
        <v>11</v>
      </c>
      <c r="E14" s="3">
        <v>6092.63</v>
      </c>
      <c r="F14" s="3">
        <f t="shared" si="0"/>
        <v>19191.784500000002</v>
      </c>
    </row>
    <row r="15" spans="1:6" ht="30">
      <c r="A15" s="3" t="s">
        <v>31</v>
      </c>
      <c r="B15" s="3" t="s">
        <v>32</v>
      </c>
      <c r="C15" s="3">
        <v>27.61</v>
      </c>
      <c r="D15" s="3" t="s">
        <v>16</v>
      </c>
      <c r="E15" s="3">
        <v>247.16</v>
      </c>
      <c r="F15" s="3">
        <f t="shared" si="0"/>
        <v>6824.0875999999998</v>
      </c>
    </row>
    <row r="16" spans="1:6" ht="30">
      <c r="A16" s="3" t="s">
        <v>33</v>
      </c>
      <c r="B16" s="3" t="s">
        <v>34</v>
      </c>
      <c r="C16" s="3">
        <v>159.94</v>
      </c>
      <c r="D16" s="3" t="s">
        <v>16</v>
      </c>
      <c r="E16" s="3">
        <v>153.24</v>
      </c>
      <c r="F16" s="3">
        <f t="shared" si="0"/>
        <v>24509.205600000001</v>
      </c>
    </row>
    <row r="17" spans="1:6" ht="30">
      <c r="A17" s="3" t="s">
        <v>35</v>
      </c>
      <c r="B17" s="3" t="s">
        <v>36</v>
      </c>
      <c r="C17" s="3">
        <v>16.91</v>
      </c>
      <c r="D17" s="3" t="s">
        <v>16</v>
      </c>
      <c r="E17" s="3">
        <v>170.27</v>
      </c>
      <c r="F17" s="3">
        <f t="shared" si="0"/>
        <v>2879.2657000000004</v>
      </c>
    </row>
    <row r="18" spans="1:6" ht="90">
      <c r="A18" s="3" t="s">
        <v>37</v>
      </c>
      <c r="B18" s="3" t="s">
        <v>38</v>
      </c>
      <c r="C18" s="3">
        <v>172.97</v>
      </c>
      <c r="D18" s="3" t="s">
        <v>16</v>
      </c>
      <c r="E18" s="3">
        <v>102.42</v>
      </c>
      <c r="F18" s="3">
        <f t="shared" si="0"/>
        <v>17715.5874</v>
      </c>
    </row>
    <row r="19" spans="1:6" ht="60">
      <c r="A19" s="3" t="s">
        <v>39</v>
      </c>
      <c r="B19" s="3" t="s">
        <v>40</v>
      </c>
      <c r="C19" s="3">
        <v>172.97</v>
      </c>
      <c r="D19" s="3" t="s">
        <v>16</v>
      </c>
      <c r="E19" s="3">
        <v>229.34</v>
      </c>
      <c r="F19" s="3">
        <f t="shared" si="0"/>
        <v>39668.9398</v>
      </c>
    </row>
    <row r="20" spans="1:6" ht="45">
      <c r="A20" s="3" t="s">
        <v>41</v>
      </c>
      <c r="B20" s="3" t="s">
        <v>42</v>
      </c>
      <c r="C20" s="3">
        <v>17.760000000000002</v>
      </c>
      <c r="D20" s="3" t="s">
        <v>16</v>
      </c>
      <c r="E20" s="3">
        <v>1229.6500000000001</v>
      </c>
      <c r="F20" s="3">
        <f t="shared" si="0"/>
        <v>21838.584000000003</v>
      </c>
    </row>
    <row r="21" spans="1:6" ht="165">
      <c r="A21" s="3" t="s">
        <v>43</v>
      </c>
      <c r="B21" s="3" t="s">
        <v>44</v>
      </c>
      <c r="C21" s="3">
        <v>3.89</v>
      </c>
      <c r="D21" s="3" t="s">
        <v>16</v>
      </c>
      <c r="E21" s="3">
        <v>923.07</v>
      </c>
      <c r="F21" s="3">
        <f t="shared" si="0"/>
        <v>3590.7423000000003</v>
      </c>
    </row>
    <row r="22" spans="1:6" ht="63">
      <c r="A22" s="3" t="s">
        <v>45</v>
      </c>
      <c r="B22" s="3" t="s">
        <v>46</v>
      </c>
      <c r="C22" s="3">
        <v>35.200000000000003</v>
      </c>
      <c r="D22" s="3" t="s">
        <v>47</v>
      </c>
      <c r="E22" s="3">
        <v>73.459999999999994</v>
      </c>
      <c r="F22" s="3">
        <f t="shared" si="0"/>
        <v>2585.7919999999999</v>
      </c>
    </row>
    <row r="23" spans="1:6" ht="78.75">
      <c r="A23" s="3" t="s">
        <v>48</v>
      </c>
      <c r="B23" s="3" t="s">
        <v>49</v>
      </c>
      <c r="C23" s="3">
        <v>5.39</v>
      </c>
      <c r="D23" s="3" t="s">
        <v>16</v>
      </c>
      <c r="E23" s="3">
        <v>4012.62</v>
      </c>
      <c r="F23" s="3">
        <f t="shared" si="0"/>
        <v>21628.021799999999</v>
      </c>
    </row>
    <row r="24" spans="1:6" ht="63">
      <c r="A24" s="3" t="s">
        <v>50</v>
      </c>
      <c r="B24" s="3" t="s">
        <v>51</v>
      </c>
      <c r="C24" s="3">
        <v>12.13</v>
      </c>
      <c r="D24" s="3" t="s">
        <v>16</v>
      </c>
      <c r="E24" s="3">
        <v>118.86</v>
      </c>
      <c r="F24" s="3">
        <f t="shared" si="0"/>
        <v>1441.7718</v>
      </c>
    </row>
    <row r="25" spans="1:6" ht="120">
      <c r="A25" s="3" t="s">
        <v>52</v>
      </c>
      <c r="B25" s="3" t="s">
        <v>53</v>
      </c>
      <c r="C25" s="3">
        <v>0.77</v>
      </c>
      <c r="D25" s="3" t="s">
        <v>54</v>
      </c>
      <c r="E25" s="3">
        <v>77259.94</v>
      </c>
      <c r="F25" s="3">
        <f t="shared" si="0"/>
        <v>59490.1538</v>
      </c>
    </row>
    <row r="26" spans="1:6" ht="30">
      <c r="A26" s="3" t="s">
        <v>55</v>
      </c>
      <c r="B26" s="3" t="s">
        <v>56</v>
      </c>
      <c r="C26" s="3">
        <v>46.76</v>
      </c>
      <c r="D26" s="3" t="s">
        <v>16</v>
      </c>
      <c r="E26" s="3">
        <v>184.61</v>
      </c>
      <c r="F26" s="3">
        <f t="shared" si="0"/>
        <v>8632.3636000000006</v>
      </c>
    </row>
    <row r="27" spans="1:6">
      <c r="A27" s="4">
        <v>23</v>
      </c>
      <c r="B27" s="3" t="s">
        <v>57</v>
      </c>
      <c r="C27" s="3"/>
      <c r="D27" s="3"/>
      <c r="E27" s="3"/>
      <c r="F27" s="3"/>
    </row>
    <row r="28" spans="1:6">
      <c r="A28" s="3" t="s">
        <v>58</v>
      </c>
      <c r="B28" s="3" t="s">
        <v>59</v>
      </c>
      <c r="C28" s="3">
        <v>12.76</v>
      </c>
      <c r="D28" s="3" t="s">
        <v>11</v>
      </c>
      <c r="E28" s="3">
        <v>786.44</v>
      </c>
      <c r="F28" s="3">
        <f t="shared" si="0"/>
        <v>10034.974400000001</v>
      </c>
    </row>
    <row r="29" spans="1:6">
      <c r="A29" s="3" t="s">
        <v>60</v>
      </c>
      <c r="B29" s="3" t="s">
        <v>61</v>
      </c>
      <c r="C29" s="3">
        <v>1.38</v>
      </c>
      <c r="D29" s="3" t="s">
        <v>11</v>
      </c>
      <c r="E29" s="3">
        <v>319.88</v>
      </c>
      <c r="F29" s="3">
        <f t="shared" si="0"/>
        <v>441.43439999999998</v>
      </c>
    </row>
    <row r="30" spans="1:6">
      <c r="A30" s="3" t="s">
        <v>62</v>
      </c>
      <c r="B30" s="3" t="s">
        <v>63</v>
      </c>
      <c r="C30" s="3">
        <v>8.6300000000000008</v>
      </c>
      <c r="D30" s="3" t="s">
        <v>11</v>
      </c>
      <c r="E30" s="3">
        <v>436.52</v>
      </c>
      <c r="F30" s="3">
        <f t="shared" si="0"/>
        <v>3767.1676000000002</v>
      </c>
    </row>
    <row r="31" spans="1:6">
      <c r="A31" s="3" t="s">
        <v>64</v>
      </c>
      <c r="B31" s="3" t="s">
        <v>65</v>
      </c>
      <c r="C31" s="3">
        <v>6609</v>
      </c>
      <c r="D31" s="3" t="s">
        <v>11</v>
      </c>
      <c r="E31" s="3">
        <v>721.18</v>
      </c>
      <c r="F31" s="3">
        <f>C31*E31/1000</f>
        <v>4766.27862</v>
      </c>
    </row>
    <row r="32" spans="1:6">
      <c r="A32" s="3" t="s">
        <v>66</v>
      </c>
      <c r="B32" s="3" t="s">
        <v>67</v>
      </c>
      <c r="C32" s="3">
        <v>9.18</v>
      </c>
      <c r="D32" s="3" t="s">
        <v>11</v>
      </c>
      <c r="E32" s="3">
        <v>177.1</v>
      </c>
      <c r="F32" s="3">
        <f t="shared" si="0"/>
        <v>1625.7779999999998</v>
      </c>
    </row>
    <row r="33" spans="1:6" ht="168">
      <c r="A33" s="3" t="s">
        <v>68</v>
      </c>
      <c r="B33" s="3" t="s">
        <v>69</v>
      </c>
      <c r="C33" s="3" t="s">
        <v>70</v>
      </c>
      <c r="D33" s="3">
        <v>17900</v>
      </c>
      <c r="E33" s="3" t="s">
        <v>71</v>
      </c>
      <c r="F33" s="3">
        <f>C33*D33</f>
        <v>17900</v>
      </c>
    </row>
    <row r="34" spans="1:6" ht="45">
      <c r="A34" s="3" t="s">
        <v>72</v>
      </c>
      <c r="B34" s="3" t="s">
        <v>73</v>
      </c>
      <c r="C34" s="3" t="s">
        <v>74</v>
      </c>
      <c r="D34" s="3">
        <v>56.32</v>
      </c>
      <c r="E34" s="3" t="s">
        <v>75</v>
      </c>
      <c r="F34" s="3">
        <f>C34*D34</f>
        <v>5632</v>
      </c>
    </row>
    <row r="35" spans="1:6" ht="45">
      <c r="A35" s="4">
        <v>26</v>
      </c>
      <c r="B35" s="3" t="s">
        <v>76</v>
      </c>
      <c r="C35" s="3" t="s">
        <v>77</v>
      </c>
      <c r="D35" s="3">
        <v>151</v>
      </c>
      <c r="E35" s="3" t="s">
        <v>75</v>
      </c>
      <c r="F35" s="3">
        <f>C35*D35</f>
        <v>12080</v>
      </c>
    </row>
    <row r="36" spans="1:6" ht="30">
      <c r="A36" s="4">
        <v>27</v>
      </c>
      <c r="B36" s="3" t="s">
        <v>78</v>
      </c>
      <c r="C36" s="3" t="s">
        <v>70</v>
      </c>
      <c r="D36" s="3">
        <v>3200</v>
      </c>
      <c r="E36" s="3" t="s">
        <v>71</v>
      </c>
      <c r="F36" s="3">
        <f>C36*D36</f>
        <v>3200</v>
      </c>
    </row>
    <row r="37" spans="1:6" ht="45">
      <c r="A37" s="4">
        <v>28</v>
      </c>
      <c r="B37" s="3" t="s">
        <v>79</v>
      </c>
      <c r="C37" s="3" t="s">
        <v>70</v>
      </c>
      <c r="D37" s="3">
        <v>2000</v>
      </c>
      <c r="E37" s="3" t="s">
        <v>71</v>
      </c>
      <c r="F37" s="3">
        <f>C37*D37</f>
        <v>2000</v>
      </c>
    </row>
    <row r="38" spans="1:6" ht="75">
      <c r="A38" s="4">
        <v>29</v>
      </c>
      <c r="B38" s="3" t="s">
        <v>80</v>
      </c>
      <c r="C38" s="3" t="s">
        <v>70</v>
      </c>
      <c r="D38" s="3" t="s">
        <v>81</v>
      </c>
      <c r="E38" s="3" t="s">
        <v>71</v>
      </c>
      <c r="F38" s="3">
        <v>12400</v>
      </c>
    </row>
    <row r="39" spans="1:6" ht="30">
      <c r="A39" s="4">
        <v>30</v>
      </c>
      <c r="B39" s="3" t="s">
        <v>82</v>
      </c>
      <c r="C39" s="3" t="s">
        <v>70</v>
      </c>
      <c r="D39" s="3">
        <v>1000</v>
      </c>
      <c r="E39" s="3" t="s">
        <v>71</v>
      </c>
      <c r="F39" s="3">
        <f>C39*D39</f>
        <v>1000</v>
      </c>
    </row>
    <row r="40" spans="1:6" ht="45">
      <c r="A40" s="4">
        <v>31</v>
      </c>
      <c r="B40" s="3" t="s">
        <v>83</v>
      </c>
      <c r="C40" s="3"/>
      <c r="D40" s="3"/>
      <c r="E40" s="3"/>
      <c r="F40" s="3"/>
    </row>
    <row r="41" spans="1:6">
      <c r="A41" s="3" t="s">
        <v>58</v>
      </c>
      <c r="B41" s="3" t="s">
        <v>84</v>
      </c>
      <c r="C41" s="3" t="s">
        <v>85</v>
      </c>
      <c r="D41" s="3">
        <v>167.35</v>
      </c>
      <c r="E41" s="3" t="s">
        <v>75</v>
      </c>
      <c r="F41" s="3">
        <f>C41*D41</f>
        <v>5020.5</v>
      </c>
    </row>
    <row r="42" spans="1:6">
      <c r="A42" s="3" t="s">
        <v>60</v>
      </c>
      <c r="B42" s="3" t="s">
        <v>86</v>
      </c>
      <c r="C42" s="3" t="s">
        <v>87</v>
      </c>
      <c r="D42" s="3">
        <v>230.32</v>
      </c>
      <c r="E42" s="3" t="s">
        <v>75</v>
      </c>
      <c r="F42" s="3">
        <f>C42*D42</f>
        <v>2303.1999999999998</v>
      </c>
    </row>
    <row r="43" spans="1:6" ht="45">
      <c r="A43" s="3" t="s">
        <v>88</v>
      </c>
      <c r="B43" s="3" t="s">
        <v>89</v>
      </c>
      <c r="C43" s="3"/>
      <c r="D43" s="3"/>
      <c r="E43" s="3"/>
      <c r="F43" s="3"/>
    </row>
    <row r="44" spans="1:6">
      <c r="A44" s="3" t="s">
        <v>58</v>
      </c>
      <c r="B44" s="3" t="s">
        <v>90</v>
      </c>
      <c r="C44" s="3" t="s">
        <v>91</v>
      </c>
      <c r="D44" s="3">
        <v>119.86</v>
      </c>
      <c r="E44" s="3" t="s">
        <v>71</v>
      </c>
      <c r="F44" s="3">
        <f t="shared" ref="F44:F54" si="1">C44*D44</f>
        <v>719.16</v>
      </c>
    </row>
    <row r="45" spans="1:6">
      <c r="A45" s="3" t="s">
        <v>60</v>
      </c>
      <c r="B45" s="3" t="s">
        <v>92</v>
      </c>
      <c r="C45" s="3" t="s">
        <v>93</v>
      </c>
      <c r="D45" s="3">
        <v>148.87</v>
      </c>
      <c r="E45" s="3" t="s">
        <v>71</v>
      </c>
      <c r="F45" s="3">
        <f t="shared" si="1"/>
        <v>744.35</v>
      </c>
    </row>
    <row r="46" spans="1:6">
      <c r="A46" s="3" t="s">
        <v>62</v>
      </c>
      <c r="B46" s="3" t="s">
        <v>94</v>
      </c>
      <c r="C46" s="3" t="s">
        <v>95</v>
      </c>
      <c r="D46" s="3">
        <v>174.06</v>
      </c>
      <c r="E46" s="3" t="s">
        <v>71</v>
      </c>
      <c r="F46" s="3">
        <f t="shared" si="1"/>
        <v>348.12</v>
      </c>
    </row>
    <row r="47" spans="1:6">
      <c r="A47" s="3" t="s">
        <v>64</v>
      </c>
      <c r="B47" s="3" t="s">
        <v>96</v>
      </c>
      <c r="C47" s="3" t="s">
        <v>97</v>
      </c>
      <c r="D47" s="3">
        <v>136.16</v>
      </c>
      <c r="E47" s="3" t="s">
        <v>71</v>
      </c>
      <c r="F47" s="3">
        <f t="shared" si="1"/>
        <v>544.64</v>
      </c>
    </row>
    <row r="48" spans="1:6">
      <c r="A48" s="3" t="s">
        <v>66</v>
      </c>
      <c r="B48" s="3" t="s">
        <v>98</v>
      </c>
      <c r="C48" s="3" t="s">
        <v>95</v>
      </c>
      <c r="D48" s="3">
        <v>196.54</v>
      </c>
      <c r="E48" s="3" t="s">
        <v>71</v>
      </c>
      <c r="F48" s="3">
        <f t="shared" si="1"/>
        <v>393.08</v>
      </c>
    </row>
    <row r="49" spans="1:6">
      <c r="A49" s="3" t="s">
        <v>99</v>
      </c>
      <c r="B49" s="3" t="s">
        <v>100</v>
      </c>
      <c r="C49" s="3" t="s">
        <v>95</v>
      </c>
      <c r="D49" s="3">
        <v>160.11000000000001</v>
      </c>
      <c r="E49" s="3" t="s">
        <v>71</v>
      </c>
      <c r="F49" s="3">
        <f t="shared" si="1"/>
        <v>320.22000000000003</v>
      </c>
    </row>
    <row r="50" spans="1:6">
      <c r="A50" s="3" t="s">
        <v>101</v>
      </c>
      <c r="B50" s="3" t="s">
        <v>102</v>
      </c>
      <c r="C50" s="3" t="s">
        <v>97</v>
      </c>
      <c r="D50" s="3">
        <v>116.29</v>
      </c>
      <c r="E50" s="3" t="s">
        <v>71</v>
      </c>
      <c r="F50" s="3">
        <f t="shared" si="1"/>
        <v>465.16</v>
      </c>
    </row>
    <row r="51" spans="1:6">
      <c r="A51" s="3" t="s">
        <v>103</v>
      </c>
      <c r="B51" s="3" t="s">
        <v>104</v>
      </c>
      <c r="C51" s="3" t="s">
        <v>97</v>
      </c>
      <c r="D51" s="3">
        <v>140.6</v>
      </c>
      <c r="E51" s="3" t="s">
        <v>71</v>
      </c>
      <c r="F51" s="3">
        <f t="shared" si="1"/>
        <v>562.4</v>
      </c>
    </row>
    <row r="52" spans="1:6">
      <c r="A52" s="3" t="s">
        <v>105</v>
      </c>
      <c r="B52" s="3" t="s">
        <v>106</v>
      </c>
      <c r="C52" s="3" t="s">
        <v>95</v>
      </c>
      <c r="D52" s="3">
        <v>40</v>
      </c>
      <c r="E52" s="3" t="s">
        <v>71</v>
      </c>
      <c r="F52" s="3">
        <f t="shared" si="1"/>
        <v>80</v>
      </c>
    </row>
    <row r="53" spans="1:6" ht="30">
      <c r="A53" s="4">
        <v>33</v>
      </c>
      <c r="B53" s="3" t="s">
        <v>107</v>
      </c>
      <c r="C53" s="3" t="s">
        <v>70</v>
      </c>
      <c r="D53" s="3">
        <v>4500</v>
      </c>
      <c r="E53" s="3" t="s">
        <v>71</v>
      </c>
      <c r="F53" s="3">
        <f t="shared" si="1"/>
        <v>4500</v>
      </c>
    </row>
    <row r="54" spans="1:6" ht="60.75">
      <c r="A54" s="4">
        <v>34</v>
      </c>
      <c r="B54" s="3" t="s">
        <v>108</v>
      </c>
      <c r="C54" s="3" t="s">
        <v>70</v>
      </c>
      <c r="D54" s="3">
        <v>500</v>
      </c>
      <c r="E54" s="3" t="s">
        <v>71</v>
      </c>
      <c r="F54" s="3">
        <f t="shared" si="1"/>
        <v>500</v>
      </c>
    </row>
    <row r="55" spans="1:6" ht="15.75">
      <c r="A55" s="5"/>
      <c r="B55" s="6"/>
      <c r="C55" s="7"/>
      <c r="D55" s="4"/>
      <c r="E55" s="7" t="s">
        <v>109</v>
      </c>
      <c r="F55" s="8">
        <f>SUM(F5:F54)</f>
        <v>424495.26861999987</v>
      </c>
    </row>
    <row r="56" spans="1:6">
      <c r="A56" s="5"/>
      <c r="B56" s="6"/>
      <c r="C56" s="7"/>
      <c r="D56" s="4"/>
      <c r="E56" s="3" t="s">
        <v>110</v>
      </c>
      <c r="F56" s="3">
        <f>F55*12/100</f>
        <v>50939.432234399988</v>
      </c>
    </row>
    <row r="57" spans="1:6">
      <c r="A57" s="5"/>
      <c r="B57" s="6"/>
      <c r="C57" s="7"/>
      <c r="D57" s="4"/>
      <c r="E57" s="3"/>
      <c r="F57" s="3">
        <f>F56+F55</f>
        <v>475434.70085439988</v>
      </c>
    </row>
    <row r="58" spans="1:6">
      <c r="A58" s="5"/>
      <c r="B58" s="6"/>
      <c r="C58" s="7"/>
      <c r="D58" s="4"/>
      <c r="E58" s="3" t="s">
        <v>111</v>
      </c>
      <c r="F58" s="3">
        <f>F57*1/100</f>
        <v>4754.3470085439985</v>
      </c>
    </row>
    <row r="59" spans="1:6">
      <c r="A59" s="5"/>
      <c r="B59" s="6"/>
      <c r="C59" s="7"/>
      <c r="D59" s="4"/>
      <c r="E59" s="3" t="s">
        <v>112</v>
      </c>
      <c r="F59" s="3">
        <f>F58+F57</f>
        <v>480189.0478629439</v>
      </c>
    </row>
  </sheetData>
  <mergeCells count="3">
    <mergeCell ref="A1:F1"/>
    <mergeCell ref="A2:F2"/>
    <mergeCell ref="A3:F3"/>
  </mergeCells>
  <pageMargins left="0.34" right="0.7" top="0.89" bottom="0.94"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209</v>
      </c>
      <c r="B3" s="24"/>
      <c r="C3" s="24"/>
      <c r="D3" s="24"/>
      <c r="E3" s="24"/>
      <c r="F3" s="24"/>
    </row>
    <row r="4" spans="1:6">
      <c r="A4" s="2" t="s">
        <v>3</v>
      </c>
      <c r="B4" s="2" t="s">
        <v>4</v>
      </c>
      <c r="C4" s="2" t="s">
        <v>5</v>
      </c>
      <c r="D4" s="2" t="s">
        <v>6</v>
      </c>
      <c r="E4" s="2" t="s">
        <v>7</v>
      </c>
      <c r="F4" s="2" t="s">
        <v>8</v>
      </c>
    </row>
    <row r="5" spans="1:6" ht="30">
      <c r="A5" s="4">
        <v>1</v>
      </c>
      <c r="B5" s="3" t="s">
        <v>159</v>
      </c>
      <c r="C5" s="13">
        <v>2</v>
      </c>
      <c r="D5" s="3" t="s">
        <v>122</v>
      </c>
      <c r="E5" s="3">
        <v>330.4</v>
      </c>
      <c r="F5" s="3">
        <f t="shared" ref="F5:F14" si="0">C5*E5</f>
        <v>660.8</v>
      </c>
    </row>
    <row r="6" spans="1:6" ht="30">
      <c r="A6" s="3" t="s">
        <v>182</v>
      </c>
      <c r="B6" s="3" t="s">
        <v>183</v>
      </c>
      <c r="C6" s="3">
        <v>1.1200000000000001</v>
      </c>
      <c r="D6" s="3" t="s">
        <v>11</v>
      </c>
      <c r="E6" s="3">
        <v>878.79</v>
      </c>
      <c r="F6" s="3">
        <f>ROUND(E6*C6,2)</f>
        <v>984.24</v>
      </c>
    </row>
    <row r="7" spans="1:6" ht="30">
      <c r="A7" s="3" t="s">
        <v>198</v>
      </c>
      <c r="B7" s="3" t="s">
        <v>193</v>
      </c>
      <c r="C7" s="3">
        <v>3.4</v>
      </c>
      <c r="D7" s="3" t="s">
        <v>11</v>
      </c>
      <c r="E7" s="3">
        <v>497.98</v>
      </c>
      <c r="F7" s="3">
        <f>+C7*E7</f>
        <v>1693.1320000000001</v>
      </c>
    </row>
    <row r="8" spans="1:6" ht="135">
      <c r="A8" s="14" t="s">
        <v>210</v>
      </c>
      <c r="B8" s="3" t="s">
        <v>161</v>
      </c>
      <c r="C8" s="13">
        <v>17.03</v>
      </c>
      <c r="D8" s="4" t="s">
        <v>145</v>
      </c>
      <c r="E8" s="13">
        <v>153.84</v>
      </c>
      <c r="F8" s="3">
        <f t="shared" si="0"/>
        <v>2619.8952000000004</v>
      </c>
    </row>
    <row r="9" spans="1:6" ht="105">
      <c r="A9" s="3" t="s">
        <v>211</v>
      </c>
      <c r="B9" s="3" t="s">
        <v>163</v>
      </c>
      <c r="C9" s="3">
        <v>1.7</v>
      </c>
      <c r="D9" s="3" t="s">
        <v>145</v>
      </c>
      <c r="E9" s="3">
        <v>415.58</v>
      </c>
      <c r="F9" s="3">
        <f>C9*E9</f>
        <v>706.48599999999999</v>
      </c>
    </row>
    <row r="10" spans="1:6" ht="90">
      <c r="A10" s="14" t="s">
        <v>212</v>
      </c>
      <c r="B10" s="3" t="s">
        <v>165</v>
      </c>
      <c r="C10" s="3">
        <v>2.86</v>
      </c>
      <c r="D10" s="3" t="s">
        <v>145</v>
      </c>
      <c r="E10" s="3">
        <v>1438.96</v>
      </c>
      <c r="F10" s="3">
        <f>C10*E10</f>
        <v>4115.4255999999996</v>
      </c>
    </row>
    <row r="11" spans="1:6" ht="60">
      <c r="A11" s="14" t="s">
        <v>213</v>
      </c>
      <c r="B11" s="3" t="s">
        <v>167</v>
      </c>
      <c r="C11" s="13">
        <v>8.5</v>
      </c>
      <c r="D11" s="5" t="s">
        <v>145</v>
      </c>
      <c r="E11" s="13">
        <v>5891.97</v>
      </c>
      <c r="F11" s="3">
        <f t="shared" si="0"/>
        <v>50081.745000000003</v>
      </c>
    </row>
    <row r="12" spans="1:6" ht="105">
      <c r="A12" s="14" t="s">
        <v>214</v>
      </c>
      <c r="B12" s="3" t="s">
        <v>169</v>
      </c>
      <c r="C12" s="13">
        <v>3.4</v>
      </c>
      <c r="D12" s="4" t="s">
        <v>145</v>
      </c>
      <c r="E12" s="13">
        <v>6092.63</v>
      </c>
      <c r="F12" s="3">
        <f>C12*E12</f>
        <v>20714.941999999999</v>
      </c>
    </row>
    <row r="13" spans="1:6" ht="120">
      <c r="A13" s="3" t="s">
        <v>215</v>
      </c>
      <c r="B13" s="3" t="s">
        <v>53</v>
      </c>
      <c r="C13" s="3">
        <v>1.155</v>
      </c>
      <c r="D13" s="3" t="s">
        <v>54</v>
      </c>
      <c r="E13" s="3">
        <v>77259.94</v>
      </c>
      <c r="F13" s="3">
        <f t="shared" si="0"/>
        <v>89235.2307</v>
      </c>
    </row>
    <row r="14" spans="1:6" ht="135">
      <c r="A14" s="3" t="s">
        <v>216</v>
      </c>
      <c r="B14" s="3" t="s">
        <v>18</v>
      </c>
      <c r="C14" s="3">
        <v>17</v>
      </c>
      <c r="D14" s="3" t="s">
        <v>11</v>
      </c>
      <c r="E14" s="3">
        <v>4858.76</v>
      </c>
      <c r="F14" s="3">
        <f t="shared" si="0"/>
        <v>82598.92</v>
      </c>
    </row>
    <row r="15" spans="1:6" ht="45">
      <c r="A15" s="14" t="s">
        <v>205</v>
      </c>
      <c r="B15" s="15" t="s">
        <v>150</v>
      </c>
      <c r="C15" s="13">
        <v>89.22</v>
      </c>
      <c r="D15" s="14" t="s">
        <v>151</v>
      </c>
      <c r="E15" s="13">
        <v>184.61</v>
      </c>
      <c r="F15" s="3">
        <f>C15*E15</f>
        <v>16470.904200000001</v>
      </c>
    </row>
    <row r="16" spans="1:6">
      <c r="A16" s="5">
        <v>12</v>
      </c>
      <c r="B16" s="6" t="s">
        <v>152</v>
      </c>
      <c r="C16" s="7"/>
      <c r="D16" s="4"/>
      <c r="E16" s="7"/>
      <c r="F16" s="3"/>
    </row>
    <row r="17" spans="1:6">
      <c r="A17" s="5" t="s">
        <v>153</v>
      </c>
      <c r="B17" s="3" t="s">
        <v>194</v>
      </c>
      <c r="C17" s="6">
        <v>12.4</v>
      </c>
      <c r="D17" s="3" t="s">
        <v>145</v>
      </c>
      <c r="E17" s="3">
        <v>864.24</v>
      </c>
      <c r="F17" s="3">
        <f t="shared" ref="F17:F21" si="1">C17*E17</f>
        <v>10716.576000000001</v>
      </c>
    </row>
    <row r="18" spans="1:6">
      <c r="A18" s="5" t="s">
        <v>155</v>
      </c>
      <c r="B18" s="3" t="s">
        <v>195</v>
      </c>
      <c r="C18" s="6">
        <v>1.7</v>
      </c>
      <c r="D18" s="3" t="s">
        <v>145</v>
      </c>
      <c r="E18" s="3">
        <v>408.24</v>
      </c>
      <c r="F18" s="3">
        <f t="shared" si="1"/>
        <v>694.00800000000004</v>
      </c>
    </row>
    <row r="19" spans="1:6">
      <c r="A19" s="5" t="s">
        <v>175</v>
      </c>
      <c r="B19" s="3" t="s">
        <v>196</v>
      </c>
      <c r="C19" s="6">
        <v>2.86</v>
      </c>
      <c r="D19" s="3" t="s">
        <v>145</v>
      </c>
      <c r="E19" s="3">
        <v>788.88</v>
      </c>
      <c r="F19" s="3">
        <f t="shared" si="1"/>
        <v>2256.1967999999997</v>
      </c>
    </row>
    <row r="20" spans="1:6">
      <c r="A20" s="5" t="s">
        <v>177</v>
      </c>
      <c r="B20" s="3" t="s">
        <v>197</v>
      </c>
      <c r="C20" s="6">
        <v>24.8</v>
      </c>
      <c r="D20" s="3" t="s">
        <v>145</v>
      </c>
      <c r="E20" s="3">
        <v>466.97</v>
      </c>
      <c r="F20" s="3">
        <f t="shared" si="1"/>
        <v>11580.856000000002</v>
      </c>
    </row>
    <row r="21" spans="1:6">
      <c r="A21" s="5" t="s">
        <v>179</v>
      </c>
      <c r="B21" s="3" t="s">
        <v>67</v>
      </c>
      <c r="C21" s="6">
        <v>16.72</v>
      </c>
      <c r="D21" s="3" t="s">
        <v>145</v>
      </c>
      <c r="E21" s="3">
        <v>177.1</v>
      </c>
      <c r="F21" s="3">
        <f t="shared" si="1"/>
        <v>2961.1119999999996</v>
      </c>
    </row>
    <row r="22" spans="1:6">
      <c r="A22" s="5"/>
      <c r="B22" s="6"/>
      <c r="C22" s="7"/>
      <c r="D22" s="4"/>
      <c r="E22" s="7" t="s">
        <v>109</v>
      </c>
      <c r="F22" s="13">
        <f>SUM(F5:F21)</f>
        <v>298090.46950000001</v>
      </c>
    </row>
    <row r="23" spans="1:6" ht="30">
      <c r="A23" s="5"/>
      <c r="B23" s="6"/>
      <c r="C23" s="7"/>
      <c r="D23" s="4"/>
      <c r="E23" s="3" t="s">
        <v>110</v>
      </c>
      <c r="F23" s="17">
        <f>F22*12/100</f>
        <v>35770.856339999998</v>
      </c>
    </row>
    <row r="24" spans="1:6">
      <c r="A24" s="5"/>
      <c r="B24" s="6"/>
      <c r="C24" s="7"/>
      <c r="D24" s="4"/>
      <c r="E24" s="3"/>
      <c r="F24" s="17">
        <f>F23+F22</f>
        <v>333861.32584</v>
      </c>
    </row>
    <row r="25" spans="1:6" ht="30">
      <c r="A25" s="5"/>
      <c r="B25" s="6"/>
      <c r="C25" s="7"/>
      <c r="D25" s="4"/>
      <c r="E25" s="3" t="s">
        <v>111</v>
      </c>
      <c r="F25" s="17">
        <f>F24*1/100</f>
        <v>3338.6132584000002</v>
      </c>
    </row>
    <row r="26" spans="1:6">
      <c r="A26" s="5"/>
      <c r="B26" s="6"/>
      <c r="C26" s="7"/>
      <c r="D26" s="4"/>
      <c r="E26" s="3" t="s">
        <v>109</v>
      </c>
      <c r="F26" s="17">
        <f>F25+F24</f>
        <v>337199.93909840001</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1"/>
  <sheetViews>
    <sheetView topLeftCell="A13" workbookViewId="0">
      <selection activeCell="F21" sqref="F21"/>
    </sheetView>
  </sheetViews>
  <sheetFormatPr defaultRowHeight="15"/>
  <cols>
    <col min="1" max="1" width="9.140625" style="9"/>
    <col min="2" max="2" width="42.85546875" style="10" customWidth="1"/>
    <col min="3" max="3" width="9.140625" style="1"/>
    <col min="4" max="4" width="9.140625" style="11"/>
    <col min="5" max="5" width="11.28515625" style="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6.25" customHeight="1">
      <c r="A3" s="24" t="s">
        <v>293</v>
      </c>
      <c r="B3" s="24"/>
      <c r="C3" s="24"/>
      <c r="D3" s="24"/>
      <c r="E3" s="24"/>
      <c r="F3" s="24"/>
    </row>
    <row r="4" spans="1:6">
      <c r="A4" s="2" t="s">
        <v>3</v>
      </c>
      <c r="B4" s="2" t="s">
        <v>4</v>
      </c>
      <c r="C4" s="2" t="s">
        <v>5</v>
      </c>
      <c r="D4" s="2" t="s">
        <v>6</v>
      </c>
      <c r="E4" s="2" t="s">
        <v>7</v>
      </c>
      <c r="F4" s="2" t="s">
        <v>8</v>
      </c>
    </row>
    <row r="5" spans="1:6" s="10" customFormat="1" ht="30">
      <c r="A5" s="14">
        <v>1</v>
      </c>
      <c r="B5" s="3" t="s">
        <v>159</v>
      </c>
      <c r="C5" s="3">
        <v>0</v>
      </c>
      <c r="D5" s="4" t="s">
        <v>122</v>
      </c>
      <c r="E5" s="3">
        <v>330.4</v>
      </c>
      <c r="F5" s="3">
        <f>C5*E5</f>
        <v>0</v>
      </c>
    </row>
    <row r="6" spans="1:6" ht="120">
      <c r="A6" s="14" t="s">
        <v>217</v>
      </c>
      <c r="B6" s="3" t="s">
        <v>218</v>
      </c>
      <c r="C6" s="3">
        <v>60.72</v>
      </c>
      <c r="D6" s="4" t="s">
        <v>145</v>
      </c>
      <c r="E6" s="13">
        <v>153.84</v>
      </c>
      <c r="F6" s="3">
        <f t="shared" ref="F6:F16" si="0">C6*E6</f>
        <v>9341.1648000000005</v>
      </c>
    </row>
    <row r="7" spans="1:6" ht="105">
      <c r="A7" s="14" t="s">
        <v>162</v>
      </c>
      <c r="B7" s="3" t="s">
        <v>163</v>
      </c>
      <c r="C7" s="3">
        <v>22.66</v>
      </c>
      <c r="D7" s="4" t="s">
        <v>145</v>
      </c>
      <c r="E7" s="13">
        <v>415.58</v>
      </c>
      <c r="F7" s="3">
        <f t="shared" si="0"/>
        <v>9417.0427999999993</v>
      </c>
    </row>
    <row r="8" spans="1:6" ht="90">
      <c r="A8" s="14" t="s">
        <v>164</v>
      </c>
      <c r="B8" s="3" t="s">
        <v>165</v>
      </c>
      <c r="C8" s="3">
        <v>37.76</v>
      </c>
      <c r="D8" s="5" t="s">
        <v>145</v>
      </c>
      <c r="E8" s="13">
        <v>1336.28</v>
      </c>
      <c r="F8" s="3">
        <f t="shared" si="0"/>
        <v>50457.932799999995</v>
      </c>
    </row>
    <row r="9" spans="1:6" ht="150">
      <c r="A9" s="14" t="s">
        <v>219</v>
      </c>
      <c r="B9" s="3" t="s">
        <v>144</v>
      </c>
      <c r="C9" s="3">
        <v>45.31</v>
      </c>
      <c r="D9" s="5" t="s">
        <v>145</v>
      </c>
      <c r="E9" s="13">
        <v>4858.76</v>
      </c>
      <c r="F9" s="3">
        <f t="shared" si="0"/>
        <v>220150.41560000001</v>
      </c>
    </row>
    <row r="10" spans="1:6" ht="45">
      <c r="A10" s="14" t="s">
        <v>220</v>
      </c>
      <c r="B10" s="15" t="s">
        <v>150</v>
      </c>
      <c r="C10" s="3">
        <v>29.74</v>
      </c>
      <c r="D10" s="14" t="s">
        <v>151</v>
      </c>
      <c r="E10" s="13">
        <v>184.61</v>
      </c>
      <c r="F10" s="3">
        <f t="shared" si="0"/>
        <v>5490.3014000000003</v>
      </c>
    </row>
    <row r="11" spans="1:6">
      <c r="A11" s="5">
        <v>7</v>
      </c>
      <c r="B11" s="6" t="s">
        <v>152</v>
      </c>
      <c r="C11" s="3"/>
      <c r="D11" s="4"/>
      <c r="E11" s="7"/>
      <c r="F11" s="3"/>
    </row>
    <row r="12" spans="1:6">
      <c r="A12" s="5" t="s">
        <v>153</v>
      </c>
      <c r="B12" s="3" t="s">
        <v>173</v>
      </c>
      <c r="C12" s="3">
        <v>19.48</v>
      </c>
      <c r="D12" s="3" t="s">
        <v>145</v>
      </c>
      <c r="E12" s="3">
        <v>893.67</v>
      </c>
      <c r="F12" s="3">
        <f t="shared" si="0"/>
        <v>17408.691599999998</v>
      </c>
    </row>
    <row r="13" spans="1:6">
      <c r="A13" s="5" t="s">
        <v>155</v>
      </c>
      <c r="B13" s="3" t="s">
        <v>221</v>
      </c>
      <c r="C13" s="3">
        <v>22.66</v>
      </c>
      <c r="D13" s="3" t="s">
        <v>145</v>
      </c>
      <c r="E13" s="3">
        <v>378.69</v>
      </c>
      <c r="F13" s="3">
        <f t="shared" si="0"/>
        <v>8581.1154000000006</v>
      </c>
    </row>
    <row r="14" spans="1:6">
      <c r="A14" s="5" t="s">
        <v>175</v>
      </c>
      <c r="B14" s="3" t="s">
        <v>176</v>
      </c>
      <c r="C14" s="3">
        <v>37.76</v>
      </c>
      <c r="D14" s="3" t="s">
        <v>145</v>
      </c>
      <c r="E14" s="3">
        <v>819.59</v>
      </c>
      <c r="F14" s="3">
        <f t="shared" si="0"/>
        <v>30947.718399999998</v>
      </c>
    </row>
    <row r="15" spans="1:6">
      <c r="A15" s="5" t="s">
        <v>177</v>
      </c>
      <c r="B15" s="3" t="s">
        <v>178</v>
      </c>
      <c r="C15" s="3">
        <v>38.97</v>
      </c>
      <c r="D15" s="3" t="s">
        <v>145</v>
      </c>
      <c r="E15" s="3">
        <v>496.4</v>
      </c>
      <c r="F15" s="3">
        <f t="shared" si="0"/>
        <v>19344.707999999999</v>
      </c>
    </row>
    <row r="16" spans="1:6">
      <c r="A16" s="5" t="s">
        <v>179</v>
      </c>
      <c r="B16" s="3" t="s">
        <v>180</v>
      </c>
      <c r="C16" s="3">
        <v>60.72</v>
      </c>
      <c r="D16" s="3" t="s">
        <v>145</v>
      </c>
      <c r="E16" s="3">
        <v>177.1</v>
      </c>
      <c r="F16" s="3">
        <f t="shared" si="0"/>
        <v>10753.511999999999</v>
      </c>
    </row>
    <row r="17" spans="1:6">
      <c r="A17" s="5"/>
      <c r="B17" s="6"/>
      <c r="C17" s="7"/>
      <c r="D17" s="4"/>
      <c r="E17" s="7" t="s">
        <v>109</v>
      </c>
      <c r="F17" s="13">
        <f>SUM(F5:F16)</f>
        <v>381892.60279999999</v>
      </c>
    </row>
    <row r="18" spans="1:6">
      <c r="A18" s="5"/>
      <c r="B18" s="6"/>
      <c r="C18" s="7"/>
      <c r="D18" s="4"/>
      <c r="E18" s="3" t="s">
        <v>110</v>
      </c>
      <c r="F18" s="3">
        <f>F17*12/100</f>
        <v>45827.112335999998</v>
      </c>
    </row>
    <row r="19" spans="1:6">
      <c r="A19" s="5"/>
      <c r="B19" s="6"/>
      <c r="C19" s="7"/>
      <c r="D19" s="4"/>
      <c r="E19" s="3"/>
      <c r="F19" s="3">
        <f>F18+F17</f>
        <v>427719.71513600001</v>
      </c>
    </row>
    <row r="20" spans="1:6" ht="30">
      <c r="A20" s="5"/>
      <c r="B20" s="6"/>
      <c r="C20" s="7"/>
      <c r="D20" s="4"/>
      <c r="E20" s="3" t="s">
        <v>111</v>
      </c>
      <c r="F20" s="3">
        <f>F19*1/100</f>
        <v>4277.1971513600001</v>
      </c>
    </row>
    <row r="21" spans="1:6">
      <c r="A21" s="5"/>
      <c r="B21" s="6"/>
      <c r="C21" s="7"/>
      <c r="D21" s="4"/>
      <c r="E21" s="3" t="s">
        <v>112</v>
      </c>
      <c r="F21" s="3">
        <f>F20+F19</f>
        <v>431996.91228736</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5"/>
  <sheetViews>
    <sheetView topLeftCell="A10"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11.28515625" style="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6.25" customHeight="1">
      <c r="A3" s="24" t="s">
        <v>222</v>
      </c>
      <c r="B3" s="24"/>
      <c r="C3" s="24"/>
      <c r="D3" s="24"/>
      <c r="E3" s="24"/>
      <c r="F3" s="24"/>
    </row>
    <row r="4" spans="1:6">
      <c r="A4" s="2" t="s">
        <v>3</v>
      </c>
      <c r="B4" s="2" t="s">
        <v>4</v>
      </c>
      <c r="C4" s="2" t="s">
        <v>5</v>
      </c>
      <c r="D4" s="2" t="s">
        <v>6</v>
      </c>
      <c r="E4" s="2" t="s">
        <v>7</v>
      </c>
      <c r="F4" s="2" t="s">
        <v>8</v>
      </c>
    </row>
    <row r="5" spans="1:6" s="10" customFormat="1" ht="30">
      <c r="A5" s="14">
        <v>1</v>
      </c>
      <c r="B5" s="3" t="s">
        <v>159</v>
      </c>
      <c r="C5" s="3">
        <v>5</v>
      </c>
      <c r="D5" s="4" t="s">
        <v>122</v>
      </c>
      <c r="E5" s="3">
        <v>330.4</v>
      </c>
      <c r="F5" s="3">
        <f>C5*E5</f>
        <v>1652</v>
      </c>
    </row>
    <row r="6" spans="1:6" ht="150">
      <c r="A6" s="14" t="s">
        <v>223</v>
      </c>
      <c r="B6" s="3" t="s">
        <v>144</v>
      </c>
      <c r="C6" s="3">
        <v>70.8</v>
      </c>
      <c r="D6" s="5" t="s">
        <v>145</v>
      </c>
      <c r="E6" s="13">
        <v>4858.76</v>
      </c>
      <c r="F6" s="3">
        <f t="shared" ref="F6:F10" si="0">C6*E6</f>
        <v>344000.20799999998</v>
      </c>
    </row>
    <row r="7" spans="1:6" ht="45">
      <c r="A7" s="14" t="s">
        <v>224</v>
      </c>
      <c r="B7" s="15" t="s">
        <v>150</v>
      </c>
      <c r="C7" s="3">
        <v>46.47</v>
      </c>
      <c r="D7" s="14" t="s">
        <v>151</v>
      </c>
      <c r="E7" s="13">
        <v>184.61</v>
      </c>
      <c r="F7" s="3">
        <f t="shared" si="0"/>
        <v>8578.8266999999996</v>
      </c>
    </row>
    <row r="8" spans="1:6">
      <c r="A8" s="5">
        <v>4</v>
      </c>
      <c r="B8" s="6" t="s">
        <v>152</v>
      </c>
      <c r="C8" s="3"/>
      <c r="D8" s="4"/>
      <c r="E8" s="7"/>
      <c r="F8" s="3"/>
    </row>
    <row r="9" spans="1:6">
      <c r="A9" s="5" t="s">
        <v>153</v>
      </c>
      <c r="B9" s="3" t="s">
        <v>173</v>
      </c>
      <c r="C9" s="3">
        <v>30.45</v>
      </c>
      <c r="D9" s="3" t="s">
        <v>145</v>
      </c>
      <c r="E9" s="3">
        <v>786.44</v>
      </c>
      <c r="F9" s="3">
        <f t="shared" si="0"/>
        <v>23947.098000000002</v>
      </c>
    </row>
    <row r="10" spans="1:6">
      <c r="A10" s="5" t="s">
        <v>155</v>
      </c>
      <c r="B10" s="3" t="s">
        <v>178</v>
      </c>
      <c r="C10" s="3">
        <v>60.89</v>
      </c>
      <c r="D10" s="3" t="s">
        <v>145</v>
      </c>
      <c r="E10" s="3">
        <v>436.52</v>
      </c>
      <c r="F10" s="3">
        <f t="shared" si="0"/>
        <v>26579.702799999999</v>
      </c>
    </row>
    <row r="11" spans="1:6">
      <c r="A11" s="5"/>
      <c r="B11" s="6"/>
      <c r="C11" s="7"/>
      <c r="D11" s="4"/>
      <c r="E11" s="7" t="s">
        <v>109</v>
      </c>
      <c r="F11" s="13">
        <f>SUM(F5:F10)</f>
        <v>404757.83549999993</v>
      </c>
    </row>
    <row r="12" spans="1:6">
      <c r="A12" s="5"/>
      <c r="B12" s="6"/>
      <c r="C12" s="7"/>
      <c r="D12" s="4"/>
      <c r="E12" s="3" t="s">
        <v>110</v>
      </c>
      <c r="F12" s="3">
        <f>F11*12/100</f>
        <v>48570.940259999988</v>
      </c>
    </row>
    <row r="13" spans="1:6">
      <c r="A13" s="5"/>
      <c r="B13" s="6"/>
      <c r="C13" s="7"/>
      <c r="D13" s="4"/>
      <c r="E13" s="3"/>
      <c r="F13" s="3">
        <f>F12+F11</f>
        <v>453328.77575999993</v>
      </c>
    </row>
    <row r="14" spans="1:6" ht="30">
      <c r="A14" s="5"/>
      <c r="B14" s="6"/>
      <c r="C14" s="7"/>
      <c r="D14" s="4"/>
      <c r="E14" s="3" t="s">
        <v>111</v>
      </c>
      <c r="F14" s="3">
        <f>F13*1/100</f>
        <v>4533.2877575999992</v>
      </c>
    </row>
    <row r="15" spans="1:6">
      <c r="A15" s="5"/>
      <c r="B15" s="6"/>
      <c r="C15" s="7"/>
      <c r="D15" s="4"/>
      <c r="E15" s="3" t="s">
        <v>112</v>
      </c>
      <c r="F15" s="3">
        <f>F14+F13</f>
        <v>457862.06351759995</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225</v>
      </c>
      <c r="B3" s="24"/>
      <c r="C3" s="24"/>
      <c r="D3" s="24"/>
      <c r="E3" s="24"/>
      <c r="F3" s="24"/>
    </row>
    <row r="4" spans="1:6">
      <c r="A4" s="2" t="s">
        <v>3</v>
      </c>
      <c r="B4" s="2" t="s">
        <v>4</v>
      </c>
      <c r="C4" s="2" t="s">
        <v>5</v>
      </c>
      <c r="D4" s="2" t="s">
        <v>6</v>
      </c>
      <c r="E4" s="2" t="s">
        <v>7</v>
      </c>
      <c r="F4" s="2" t="s">
        <v>8</v>
      </c>
    </row>
    <row r="5" spans="1:6" ht="30">
      <c r="A5" s="4">
        <v>1</v>
      </c>
      <c r="B5" s="3" t="s">
        <v>159</v>
      </c>
      <c r="C5" s="13">
        <v>2</v>
      </c>
      <c r="D5" s="3" t="s">
        <v>122</v>
      </c>
      <c r="E5" s="3">
        <v>330.4</v>
      </c>
      <c r="F5" s="3">
        <f t="shared" ref="F5:F12" si="0">C5*E5</f>
        <v>660.8</v>
      </c>
    </row>
    <row r="6" spans="1:6" ht="135">
      <c r="A6" s="14" t="s">
        <v>160</v>
      </c>
      <c r="B6" s="3" t="s">
        <v>161</v>
      </c>
      <c r="C6" s="13">
        <v>17.7</v>
      </c>
      <c r="D6" s="4" t="s">
        <v>145</v>
      </c>
      <c r="E6" s="13">
        <v>139.58000000000001</v>
      </c>
      <c r="F6" s="3">
        <f t="shared" si="0"/>
        <v>2470.5660000000003</v>
      </c>
    </row>
    <row r="7" spans="1:6" ht="105">
      <c r="A7" s="3" t="s">
        <v>162</v>
      </c>
      <c r="B7" s="3" t="s">
        <v>163</v>
      </c>
      <c r="C7" s="3">
        <v>1.77</v>
      </c>
      <c r="D7" s="3" t="s">
        <v>145</v>
      </c>
      <c r="E7" s="3">
        <v>415.58</v>
      </c>
      <c r="F7" s="3">
        <f>C7*E7</f>
        <v>735.57659999999998</v>
      </c>
    </row>
    <row r="8" spans="1:6" ht="90">
      <c r="A8" s="14" t="s">
        <v>164</v>
      </c>
      <c r="B8" s="3" t="s">
        <v>165</v>
      </c>
      <c r="C8" s="3">
        <v>2.97</v>
      </c>
      <c r="D8" s="3" t="s">
        <v>145</v>
      </c>
      <c r="E8" s="3">
        <v>1438.96</v>
      </c>
      <c r="F8" s="3">
        <f>C8*E8</f>
        <v>4273.7112000000006</v>
      </c>
    </row>
    <row r="9" spans="1:6" ht="60">
      <c r="A9" s="14" t="s">
        <v>166</v>
      </c>
      <c r="B9" s="3" t="s">
        <v>167</v>
      </c>
      <c r="C9" s="13">
        <v>7.79</v>
      </c>
      <c r="D9" s="5" t="s">
        <v>145</v>
      </c>
      <c r="E9" s="13">
        <v>5891.97</v>
      </c>
      <c r="F9" s="3">
        <f t="shared" si="0"/>
        <v>45898.446300000003</v>
      </c>
    </row>
    <row r="10" spans="1:6" ht="105">
      <c r="A10" s="14" t="s">
        <v>168</v>
      </c>
      <c r="B10" s="3" t="s">
        <v>169</v>
      </c>
      <c r="C10" s="13">
        <v>3.54</v>
      </c>
      <c r="D10" s="4" t="s">
        <v>145</v>
      </c>
      <c r="E10" s="13">
        <v>6092.63</v>
      </c>
      <c r="F10" s="3">
        <f>C10*E10</f>
        <v>21567.910200000002</v>
      </c>
    </row>
    <row r="11" spans="1:6" ht="120">
      <c r="A11" s="3" t="s">
        <v>226</v>
      </c>
      <c r="B11" s="3" t="s">
        <v>227</v>
      </c>
      <c r="C11" s="3">
        <v>0.4</v>
      </c>
      <c r="D11" s="3" t="s">
        <v>54</v>
      </c>
      <c r="E11" s="3">
        <v>79086.94</v>
      </c>
      <c r="F11" s="3">
        <f t="shared" ref="F11" si="1">C11*E11</f>
        <v>31634.776000000002</v>
      </c>
    </row>
    <row r="12" spans="1:6" ht="120">
      <c r="A12" s="3" t="s">
        <v>189</v>
      </c>
      <c r="B12" s="3" t="s">
        <v>53</v>
      </c>
      <c r="C12" s="3">
        <v>0.6</v>
      </c>
      <c r="D12" s="3" t="s">
        <v>54</v>
      </c>
      <c r="E12" s="3">
        <v>77259.94</v>
      </c>
      <c r="F12" s="3">
        <f t="shared" si="0"/>
        <v>46355.964</v>
      </c>
    </row>
    <row r="13" spans="1:6" ht="45">
      <c r="A13" s="14" t="s">
        <v>172</v>
      </c>
      <c r="B13" s="15" t="s">
        <v>150</v>
      </c>
      <c r="C13" s="13">
        <v>79</v>
      </c>
      <c r="D13" s="14" t="s">
        <v>151</v>
      </c>
      <c r="E13" s="13">
        <v>184.61</v>
      </c>
      <c r="F13" s="3">
        <f>C13*E13</f>
        <v>14584.19</v>
      </c>
    </row>
    <row r="14" spans="1:6">
      <c r="A14" s="5">
        <v>10</v>
      </c>
      <c r="B14" s="6" t="s">
        <v>152</v>
      </c>
      <c r="C14" s="7"/>
      <c r="D14" s="4"/>
      <c r="E14" s="7"/>
      <c r="F14" s="3"/>
    </row>
    <row r="15" spans="1:6">
      <c r="A15" s="5" t="s">
        <v>153</v>
      </c>
      <c r="B15" s="3" t="s">
        <v>173</v>
      </c>
      <c r="C15" s="3">
        <v>4.87</v>
      </c>
      <c r="D15" s="3" t="s">
        <v>145</v>
      </c>
      <c r="E15" s="3">
        <v>786.44</v>
      </c>
      <c r="F15" s="3">
        <f t="shared" ref="F15:F19" si="2">C15*E15</f>
        <v>3829.9628000000002</v>
      </c>
    </row>
    <row r="16" spans="1:6">
      <c r="A16" s="5" t="s">
        <v>155</v>
      </c>
      <c r="B16" s="3" t="s">
        <v>174</v>
      </c>
      <c r="C16" s="3">
        <v>1.77</v>
      </c>
      <c r="D16" s="3" t="s">
        <v>145</v>
      </c>
      <c r="E16" s="3">
        <v>332.84</v>
      </c>
      <c r="F16" s="3">
        <f t="shared" si="2"/>
        <v>589.1268</v>
      </c>
    </row>
    <row r="17" spans="1:6">
      <c r="A17" s="5" t="s">
        <v>175</v>
      </c>
      <c r="B17" s="3" t="s">
        <v>176</v>
      </c>
      <c r="C17" s="3">
        <v>2.97</v>
      </c>
      <c r="D17" s="3" t="s">
        <v>145</v>
      </c>
      <c r="E17" s="3">
        <v>721.18</v>
      </c>
      <c r="F17" s="3">
        <f t="shared" si="2"/>
        <v>2141.9045999999998</v>
      </c>
    </row>
    <row r="18" spans="1:6">
      <c r="A18" s="5" t="s">
        <v>177</v>
      </c>
      <c r="B18" s="3" t="s">
        <v>178</v>
      </c>
      <c r="C18" s="3">
        <v>9.74</v>
      </c>
      <c r="D18" s="3" t="s">
        <v>145</v>
      </c>
      <c r="E18" s="3">
        <v>436.52</v>
      </c>
      <c r="F18" s="3">
        <f t="shared" si="2"/>
        <v>4251.7047999999995</v>
      </c>
    </row>
    <row r="19" spans="1:6">
      <c r="A19" s="5" t="s">
        <v>179</v>
      </c>
      <c r="B19" s="3" t="s">
        <v>180</v>
      </c>
      <c r="C19" s="3">
        <v>17.7</v>
      </c>
      <c r="D19" s="3" t="s">
        <v>145</v>
      </c>
      <c r="E19" s="3">
        <v>177.1</v>
      </c>
      <c r="F19" s="3">
        <f t="shared" si="2"/>
        <v>3134.6699999999996</v>
      </c>
    </row>
    <row r="20" spans="1:6">
      <c r="A20" s="5"/>
      <c r="B20" s="6"/>
      <c r="C20" s="7" t="s">
        <v>228</v>
      </c>
      <c r="D20" s="4"/>
      <c r="E20" s="7" t="s">
        <v>109</v>
      </c>
      <c r="F20" s="13">
        <f>SUM(F5:F19)</f>
        <v>182129.30930000005</v>
      </c>
    </row>
    <row r="21" spans="1:6" ht="30">
      <c r="A21" s="5"/>
      <c r="B21" s="6"/>
      <c r="C21" s="7"/>
      <c r="D21" s="4"/>
      <c r="E21" s="3" t="s">
        <v>110</v>
      </c>
      <c r="F21" s="17">
        <f>F20*12/100</f>
        <v>21855.517116000006</v>
      </c>
    </row>
    <row r="22" spans="1:6">
      <c r="A22" s="5"/>
      <c r="B22" s="6"/>
      <c r="C22" s="7"/>
      <c r="D22" s="4"/>
      <c r="E22" s="3"/>
      <c r="F22" s="17">
        <f>F21+F20</f>
        <v>203984.82641600005</v>
      </c>
    </row>
    <row r="23" spans="1:6" ht="30">
      <c r="A23" s="5"/>
      <c r="B23" s="6"/>
      <c r="C23" s="7"/>
      <c r="D23" s="4"/>
      <c r="E23" s="3" t="s">
        <v>111</v>
      </c>
      <c r="F23" s="17">
        <f>F22*1/100</f>
        <v>2039.8482641600006</v>
      </c>
    </row>
    <row r="24" spans="1:6">
      <c r="A24" s="5"/>
      <c r="B24" s="6"/>
      <c r="C24" s="7"/>
      <c r="D24" s="4"/>
      <c r="E24" s="3" t="s">
        <v>109</v>
      </c>
      <c r="F24" s="17">
        <f>F23+F22</f>
        <v>206024.67468016007</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26"/>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26" t="s">
        <v>0</v>
      </c>
      <c r="B1" s="27"/>
      <c r="C1" s="27"/>
      <c r="D1" s="27"/>
      <c r="E1" s="27"/>
      <c r="F1" s="28"/>
    </row>
    <row r="2" spans="1:10" ht="18.75">
      <c r="A2" s="26" t="s">
        <v>1</v>
      </c>
      <c r="B2" s="27"/>
      <c r="C2" s="27"/>
      <c r="D2" s="27"/>
      <c r="E2" s="27"/>
      <c r="F2" s="28"/>
    </row>
    <row r="3" spans="1:10" ht="56.25" customHeight="1">
      <c r="A3" s="26" t="s">
        <v>229</v>
      </c>
      <c r="B3" s="27"/>
      <c r="C3" s="27"/>
      <c r="D3" s="27"/>
      <c r="E3" s="27"/>
      <c r="F3" s="28"/>
    </row>
    <row r="4" spans="1:10">
      <c r="A4" s="2" t="s">
        <v>3</v>
      </c>
      <c r="B4" s="2" t="s">
        <v>4</v>
      </c>
      <c r="C4" s="2" t="s">
        <v>5</v>
      </c>
      <c r="D4" s="2" t="s">
        <v>6</v>
      </c>
      <c r="E4" s="2" t="s">
        <v>7</v>
      </c>
      <c r="F4" s="2" t="s">
        <v>8</v>
      </c>
    </row>
    <row r="5" spans="1:10" ht="30">
      <c r="A5" s="4">
        <v>1</v>
      </c>
      <c r="B5" s="3" t="s">
        <v>159</v>
      </c>
      <c r="C5" s="3">
        <v>2</v>
      </c>
      <c r="D5" s="3" t="s">
        <v>122</v>
      </c>
      <c r="E5" s="3">
        <v>330.4</v>
      </c>
      <c r="F5" s="3">
        <f>C5*E5</f>
        <v>660.8</v>
      </c>
    </row>
    <row r="6" spans="1:10" ht="120">
      <c r="A6" s="4" t="s">
        <v>230</v>
      </c>
      <c r="B6" s="3" t="s">
        <v>218</v>
      </c>
      <c r="C6" s="3">
        <v>45.23</v>
      </c>
      <c r="D6" s="3" t="s">
        <v>11</v>
      </c>
      <c r="E6" s="3">
        <v>153.84</v>
      </c>
      <c r="F6" s="3">
        <f>ROUND(E6*C6,2)</f>
        <v>6958.18</v>
      </c>
      <c r="J6" s="1" t="s">
        <v>231</v>
      </c>
    </row>
    <row r="7" spans="1:10" ht="105">
      <c r="A7" s="3" t="s">
        <v>162</v>
      </c>
      <c r="B7" s="3" t="s">
        <v>13</v>
      </c>
      <c r="C7" s="3">
        <v>4.67</v>
      </c>
      <c r="D7" s="3" t="s">
        <v>11</v>
      </c>
      <c r="E7" s="3">
        <v>415.58</v>
      </c>
      <c r="F7" s="3">
        <f t="shared" ref="F7:F21" si="0">ROUND(E7*C7,2)</f>
        <v>1940.76</v>
      </c>
    </row>
    <row r="8" spans="1:10" ht="90">
      <c r="A8" s="3" t="s">
        <v>232</v>
      </c>
      <c r="B8" s="3" t="s">
        <v>233</v>
      </c>
      <c r="C8" s="3">
        <v>7.85</v>
      </c>
      <c r="D8" s="3" t="s">
        <v>11</v>
      </c>
      <c r="E8" s="3">
        <v>1336.28</v>
      </c>
      <c r="F8" s="3">
        <f t="shared" si="0"/>
        <v>10489.8</v>
      </c>
    </row>
    <row r="9" spans="1:10" ht="135">
      <c r="A9" s="3" t="s">
        <v>234</v>
      </c>
      <c r="B9" s="3" t="s">
        <v>235</v>
      </c>
      <c r="C9" s="3">
        <v>6.79</v>
      </c>
      <c r="D9" s="3" t="s">
        <v>11</v>
      </c>
      <c r="E9" s="3">
        <v>4492.3599999999997</v>
      </c>
      <c r="F9" s="3">
        <f t="shared" si="0"/>
        <v>30503.119999999999</v>
      </c>
    </row>
    <row r="10" spans="1:10" ht="120">
      <c r="A10" s="3" t="s">
        <v>236</v>
      </c>
      <c r="B10" s="3" t="s">
        <v>237</v>
      </c>
      <c r="C10" s="3">
        <v>16.57</v>
      </c>
      <c r="D10" s="3" t="s">
        <v>11</v>
      </c>
      <c r="E10" s="3">
        <v>2873.96</v>
      </c>
      <c r="F10" s="3">
        <f t="shared" si="0"/>
        <v>47621.52</v>
      </c>
    </row>
    <row r="11" spans="1:10" ht="90">
      <c r="A11" s="3" t="s">
        <v>238</v>
      </c>
      <c r="B11" s="3" t="s">
        <v>239</v>
      </c>
      <c r="C11" s="3">
        <v>102.23</v>
      </c>
      <c r="D11" s="3" t="s">
        <v>16</v>
      </c>
      <c r="E11" s="3">
        <v>293.85000000000002</v>
      </c>
      <c r="F11" s="3">
        <f t="shared" si="0"/>
        <v>30040.29</v>
      </c>
    </row>
    <row r="12" spans="1:10" ht="105">
      <c r="A12" s="3" t="s">
        <v>240</v>
      </c>
      <c r="B12" s="3" t="s">
        <v>169</v>
      </c>
      <c r="C12" s="3">
        <v>16.78</v>
      </c>
      <c r="D12" s="3" t="s">
        <v>145</v>
      </c>
      <c r="E12" s="3">
        <v>6092.63</v>
      </c>
      <c r="F12" s="3">
        <f t="shared" si="0"/>
        <v>102234.33</v>
      </c>
    </row>
    <row r="13" spans="1:10" ht="120">
      <c r="A13" s="3" t="s">
        <v>241</v>
      </c>
      <c r="B13" s="3" t="s">
        <v>227</v>
      </c>
      <c r="C13" s="3">
        <v>0.73</v>
      </c>
      <c r="D13" s="3" t="s">
        <v>54</v>
      </c>
      <c r="E13" s="3">
        <v>79086.94</v>
      </c>
      <c r="F13" s="3">
        <f t="shared" ref="F13" si="1">C13*E13</f>
        <v>57733.466200000003</v>
      </c>
    </row>
    <row r="14" spans="1:10" ht="120">
      <c r="A14" s="3" t="s">
        <v>242</v>
      </c>
      <c r="B14" s="3" t="s">
        <v>53</v>
      </c>
      <c r="C14" s="3">
        <v>0.89600000000000002</v>
      </c>
      <c r="D14" s="3" t="s">
        <v>243</v>
      </c>
      <c r="E14" s="3">
        <v>77259.94</v>
      </c>
      <c r="F14" s="3">
        <f t="shared" si="0"/>
        <v>69224.91</v>
      </c>
    </row>
    <row r="15" spans="1:10" ht="45">
      <c r="A15" s="3" t="s">
        <v>205</v>
      </c>
      <c r="B15" s="3" t="s">
        <v>150</v>
      </c>
      <c r="C15" s="3">
        <v>20.45</v>
      </c>
      <c r="D15" s="3" t="s">
        <v>151</v>
      </c>
      <c r="E15" s="3">
        <v>184.61</v>
      </c>
      <c r="F15" s="3">
        <f t="shared" ref="F15" si="2">C15*E15</f>
        <v>3775.2745</v>
      </c>
    </row>
    <row r="16" spans="1:10">
      <c r="A16" s="4">
        <v>10</v>
      </c>
      <c r="B16" s="3" t="s">
        <v>57</v>
      </c>
      <c r="C16" s="3"/>
      <c r="D16" s="3"/>
      <c r="E16" s="3"/>
      <c r="F16" s="3"/>
    </row>
    <row r="17" spans="1:6">
      <c r="A17" s="3" t="s">
        <v>58</v>
      </c>
      <c r="B17" s="3" t="s">
        <v>173</v>
      </c>
      <c r="C17" s="3">
        <v>20.010000000000002</v>
      </c>
      <c r="D17" s="3" t="s">
        <v>145</v>
      </c>
      <c r="E17" s="3">
        <v>893.67</v>
      </c>
      <c r="F17" s="3">
        <f t="shared" si="0"/>
        <v>17882.34</v>
      </c>
    </row>
    <row r="18" spans="1:6">
      <c r="A18" s="3" t="s">
        <v>60</v>
      </c>
      <c r="B18" s="3" t="s">
        <v>221</v>
      </c>
      <c r="C18" s="3">
        <v>4.67</v>
      </c>
      <c r="D18" s="3" t="s">
        <v>145</v>
      </c>
      <c r="E18" s="3">
        <v>378.69</v>
      </c>
      <c r="F18" s="3">
        <f t="shared" si="0"/>
        <v>1768.48</v>
      </c>
    </row>
    <row r="19" spans="1:6">
      <c r="A19" s="3" t="s">
        <v>62</v>
      </c>
      <c r="B19" s="3" t="s">
        <v>176</v>
      </c>
      <c r="C19" s="3">
        <v>24.42</v>
      </c>
      <c r="D19" s="3" t="s">
        <v>145</v>
      </c>
      <c r="E19" s="3">
        <v>819.59</v>
      </c>
      <c r="F19" s="3">
        <f t="shared" si="0"/>
        <v>20014.39</v>
      </c>
    </row>
    <row r="20" spans="1:6">
      <c r="A20" s="3" t="s">
        <v>64</v>
      </c>
      <c r="B20" s="3" t="s">
        <v>178</v>
      </c>
      <c r="C20" s="3">
        <v>20.54</v>
      </c>
      <c r="D20" s="3" t="s">
        <v>145</v>
      </c>
      <c r="E20" s="3">
        <v>496.4</v>
      </c>
      <c r="F20" s="3">
        <f t="shared" si="0"/>
        <v>10196.06</v>
      </c>
    </row>
    <row r="21" spans="1:6">
      <c r="A21" s="3" t="s">
        <v>66</v>
      </c>
      <c r="B21" s="3" t="s">
        <v>180</v>
      </c>
      <c r="C21" s="3">
        <v>45.23</v>
      </c>
      <c r="D21" s="3" t="s">
        <v>145</v>
      </c>
      <c r="E21" s="3">
        <v>177.1</v>
      </c>
      <c r="F21" s="3">
        <f t="shared" si="0"/>
        <v>8010.23</v>
      </c>
    </row>
    <row r="22" spans="1:6">
      <c r="A22" s="3"/>
      <c r="B22" s="3"/>
      <c r="C22" s="3"/>
      <c r="D22" s="3"/>
      <c r="E22" s="3" t="s">
        <v>157</v>
      </c>
      <c r="F22" s="3">
        <f>SUM(F5:F21)</f>
        <v>419053.95069999999</v>
      </c>
    </row>
    <row r="23" spans="1:6" ht="30">
      <c r="A23" s="5"/>
      <c r="B23" s="6"/>
      <c r="C23" s="7"/>
      <c r="D23" s="4"/>
      <c r="E23" s="3" t="s">
        <v>110</v>
      </c>
      <c r="F23" s="3">
        <f>F22*12/100</f>
        <v>50286.474084000001</v>
      </c>
    </row>
    <row r="24" spans="1:6">
      <c r="A24" s="5"/>
      <c r="B24" s="6"/>
      <c r="C24" s="7"/>
      <c r="D24" s="4"/>
      <c r="E24" s="3"/>
      <c r="F24" s="3">
        <f>F23+F22</f>
        <v>469340.42478399997</v>
      </c>
    </row>
    <row r="25" spans="1:6" ht="30">
      <c r="A25" s="5"/>
      <c r="B25" s="6"/>
      <c r="C25" s="7"/>
      <c r="D25" s="4"/>
      <c r="E25" s="3" t="s">
        <v>111</v>
      </c>
      <c r="F25" s="3">
        <f>F24*1/100</f>
        <v>4693.4042478399997</v>
      </c>
    </row>
    <row r="26" spans="1:6">
      <c r="A26" s="5"/>
      <c r="B26" s="6"/>
      <c r="C26" s="7"/>
      <c r="D26" s="4"/>
      <c r="E26" s="3" t="s">
        <v>157</v>
      </c>
      <c r="F26" s="3">
        <f>F25+F24</f>
        <v>474033.82903183997</v>
      </c>
    </row>
  </sheetData>
  <mergeCells count="3">
    <mergeCell ref="A3:F3"/>
    <mergeCell ref="A1:F1"/>
    <mergeCell ref="A2:F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26"/>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23" t="s">
        <v>0</v>
      </c>
      <c r="B1" s="23"/>
      <c r="C1" s="23"/>
      <c r="D1" s="23"/>
      <c r="E1" s="23"/>
      <c r="F1" s="23"/>
    </row>
    <row r="2" spans="1:10" ht="18.75">
      <c r="A2" s="23" t="s">
        <v>1</v>
      </c>
      <c r="B2" s="23"/>
      <c r="C2" s="23"/>
      <c r="D2" s="23"/>
      <c r="E2" s="23"/>
      <c r="F2" s="23"/>
    </row>
    <row r="3" spans="1:10" ht="56.25" customHeight="1">
      <c r="A3" s="24" t="s">
        <v>244</v>
      </c>
      <c r="B3" s="24"/>
      <c r="C3" s="24"/>
      <c r="D3" s="24"/>
      <c r="E3" s="24"/>
      <c r="F3" s="24"/>
    </row>
    <row r="4" spans="1:10">
      <c r="A4" s="2" t="s">
        <v>3</v>
      </c>
      <c r="B4" s="2" t="s">
        <v>4</v>
      </c>
      <c r="C4" s="2" t="s">
        <v>5</v>
      </c>
      <c r="D4" s="2" t="s">
        <v>6</v>
      </c>
      <c r="E4" s="2" t="s">
        <v>7</v>
      </c>
      <c r="F4" s="2" t="s">
        <v>8</v>
      </c>
    </row>
    <row r="5" spans="1:10" ht="30">
      <c r="A5" s="3" t="s">
        <v>245</v>
      </c>
      <c r="B5" s="3" t="s">
        <v>183</v>
      </c>
      <c r="C5" s="3">
        <v>8.5</v>
      </c>
      <c r="D5" s="3" t="s">
        <v>11</v>
      </c>
      <c r="E5" s="3">
        <v>878.79</v>
      </c>
      <c r="F5" s="3">
        <f>ROUND(E5*C5,2)</f>
        <v>7469.72</v>
      </c>
    </row>
    <row r="6" spans="1:10" ht="120">
      <c r="A6" s="4" t="s">
        <v>230</v>
      </c>
      <c r="B6" s="3" t="s">
        <v>218</v>
      </c>
      <c r="C6" s="3">
        <v>41.12</v>
      </c>
      <c r="D6" s="3" t="s">
        <v>11</v>
      </c>
      <c r="E6" s="3">
        <v>153.84</v>
      </c>
      <c r="F6" s="3">
        <f>ROUND(E6*C6,2)</f>
        <v>6325.9</v>
      </c>
      <c r="J6" s="1" t="s">
        <v>231</v>
      </c>
    </row>
    <row r="7" spans="1:10" ht="105">
      <c r="A7" s="3" t="s">
        <v>162</v>
      </c>
      <c r="B7" s="3" t="s">
        <v>13</v>
      </c>
      <c r="C7" s="3">
        <v>4.25</v>
      </c>
      <c r="D7" s="3" t="s">
        <v>11</v>
      </c>
      <c r="E7" s="3">
        <v>415.58</v>
      </c>
      <c r="F7" s="3">
        <f t="shared" ref="F7:F21" si="0">ROUND(E7*C7,2)</f>
        <v>1766.22</v>
      </c>
    </row>
    <row r="8" spans="1:10" ht="90">
      <c r="A8" s="3" t="s">
        <v>232</v>
      </c>
      <c r="B8" s="3" t="s">
        <v>233</v>
      </c>
      <c r="C8" s="3">
        <v>7.14</v>
      </c>
      <c r="D8" s="3" t="s">
        <v>11</v>
      </c>
      <c r="E8" s="3">
        <v>1336.28</v>
      </c>
      <c r="F8" s="3">
        <f t="shared" si="0"/>
        <v>9541.0400000000009</v>
      </c>
    </row>
    <row r="9" spans="1:10" ht="135">
      <c r="A9" s="3" t="s">
        <v>234</v>
      </c>
      <c r="B9" s="3" t="s">
        <v>235</v>
      </c>
      <c r="C9" s="3">
        <v>6.17</v>
      </c>
      <c r="D9" s="3" t="s">
        <v>11</v>
      </c>
      <c r="E9" s="3">
        <v>4492.3599999999997</v>
      </c>
      <c r="F9" s="3">
        <f t="shared" si="0"/>
        <v>27717.86</v>
      </c>
    </row>
    <row r="10" spans="1:10" ht="120">
      <c r="A10" s="3" t="s">
        <v>236</v>
      </c>
      <c r="B10" s="3" t="s">
        <v>237</v>
      </c>
      <c r="C10" s="3">
        <v>15.07</v>
      </c>
      <c r="D10" s="3" t="s">
        <v>11</v>
      </c>
      <c r="E10" s="3">
        <v>2873.96</v>
      </c>
      <c r="F10" s="3">
        <f t="shared" si="0"/>
        <v>43310.58</v>
      </c>
    </row>
    <row r="11" spans="1:10" ht="90">
      <c r="A11" s="3" t="s">
        <v>238</v>
      </c>
      <c r="B11" s="3" t="s">
        <v>239</v>
      </c>
      <c r="C11" s="3">
        <v>92.94</v>
      </c>
      <c r="D11" s="3" t="s">
        <v>16</v>
      </c>
      <c r="E11" s="3">
        <v>293.85000000000002</v>
      </c>
      <c r="F11" s="3">
        <f t="shared" si="0"/>
        <v>27310.42</v>
      </c>
    </row>
    <row r="12" spans="1:10" ht="105">
      <c r="A12" s="3" t="s">
        <v>240</v>
      </c>
      <c r="B12" s="3" t="s">
        <v>169</v>
      </c>
      <c r="C12" s="3">
        <v>8.5</v>
      </c>
      <c r="D12" s="3" t="s">
        <v>145</v>
      </c>
      <c r="E12" s="3">
        <v>6092.63</v>
      </c>
      <c r="F12" s="3">
        <f t="shared" si="0"/>
        <v>51787.360000000001</v>
      </c>
    </row>
    <row r="13" spans="1:10" ht="120">
      <c r="A13" s="3" t="s">
        <v>241</v>
      </c>
      <c r="B13" s="3" t="s">
        <v>227</v>
      </c>
      <c r="C13" s="3">
        <v>0.371</v>
      </c>
      <c r="D13" s="3" t="s">
        <v>54</v>
      </c>
      <c r="E13" s="3">
        <v>79086.94</v>
      </c>
      <c r="F13" s="3">
        <f t="shared" ref="F13" si="1">C13*E13</f>
        <v>29341.25474</v>
      </c>
    </row>
    <row r="14" spans="1:10" ht="120">
      <c r="A14" s="3" t="s">
        <v>242</v>
      </c>
      <c r="B14" s="3" t="s">
        <v>53</v>
      </c>
      <c r="C14" s="3">
        <v>0.45400000000000001</v>
      </c>
      <c r="D14" s="3" t="s">
        <v>243</v>
      </c>
      <c r="E14" s="3">
        <v>77259.94</v>
      </c>
      <c r="F14" s="3">
        <f t="shared" si="0"/>
        <v>35076.01</v>
      </c>
    </row>
    <row r="15" spans="1:10" ht="45">
      <c r="A15" s="3" t="s">
        <v>205</v>
      </c>
      <c r="B15" s="3" t="s">
        <v>150</v>
      </c>
      <c r="C15" s="3">
        <v>55.76</v>
      </c>
      <c r="D15" s="3" t="s">
        <v>151</v>
      </c>
      <c r="E15" s="3">
        <v>184.61</v>
      </c>
      <c r="F15" s="3">
        <f t="shared" ref="F15" si="2">C15*E15</f>
        <v>10293.8536</v>
      </c>
    </row>
    <row r="16" spans="1:10">
      <c r="A16" s="4">
        <v>10</v>
      </c>
      <c r="B16" s="3" t="s">
        <v>57</v>
      </c>
      <c r="C16" s="3"/>
      <c r="D16" s="3"/>
      <c r="E16" s="3"/>
      <c r="F16" s="3"/>
    </row>
    <row r="17" spans="1:6">
      <c r="A17" s="3" t="s">
        <v>58</v>
      </c>
      <c r="B17" s="3" t="s">
        <v>173</v>
      </c>
      <c r="C17" s="3">
        <v>15.29</v>
      </c>
      <c r="D17" s="3" t="s">
        <v>145</v>
      </c>
      <c r="E17" s="3">
        <v>893.67</v>
      </c>
      <c r="F17" s="3">
        <f t="shared" si="0"/>
        <v>13664.21</v>
      </c>
    </row>
    <row r="18" spans="1:6">
      <c r="A18" s="3" t="s">
        <v>60</v>
      </c>
      <c r="B18" s="3" t="s">
        <v>221</v>
      </c>
      <c r="C18" s="3">
        <v>4.25</v>
      </c>
      <c r="D18" s="3" t="s">
        <v>145</v>
      </c>
      <c r="E18" s="3">
        <v>378.69</v>
      </c>
      <c r="F18" s="3">
        <f t="shared" si="0"/>
        <v>1609.43</v>
      </c>
    </row>
    <row r="19" spans="1:6">
      <c r="A19" s="3" t="s">
        <v>62</v>
      </c>
      <c r="B19" s="3" t="s">
        <v>176</v>
      </c>
      <c r="C19" s="3">
        <v>22.2</v>
      </c>
      <c r="D19" s="3" t="s">
        <v>145</v>
      </c>
      <c r="E19" s="3">
        <v>819.59</v>
      </c>
      <c r="F19" s="3">
        <f t="shared" si="0"/>
        <v>18194.900000000001</v>
      </c>
    </row>
    <row r="20" spans="1:6">
      <c r="A20" s="3" t="s">
        <v>64</v>
      </c>
      <c r="B20" s="3" t="s">
        <v>178</v>
      </c>
      <c r="C20" s="3">
        <v>12.86</v>
      </c>
      <c r="D20" s="3" t="s">
        <v>145</v>
      </c>
      <c r="E20" s="3">
        <v>496.4</v>
      </c>
      <c r="F20" s="3">
        <f t="shared" si="0"/>
        <v>6383.7</v>
      </c>
    </row>
    <row r="21" spans="1:6">
      <c r="A21" s="3" t="s">
        <v>66</v>
      </c>
      <c r="B21" s="3" t="s">
        <v>180</v>
      </c>
      <c r="C21" s="3">
        <v>41.12</v>
      </c>
      <c r="D21" s="3" t="s">
        <v>145</v>
      </c>
      <c r="E21" s="3">
        <v>177.1</v>
      </c>
      <c r="F21" s="3">
        <f t="shared" si="0"/>
        <v>7282.35</v>
      </c>
    </row>
    <row r="22" spans="1:6">
      <c r="A22" s="3"/>
      <c r="B22" s="3"/>
      <c r="C22" s="3"/>
      <c r="D22" s="3"/>
      <c r="E22" s="3" t="s">
        <v>157</v>
      </c>
      <c r="F22" s="3">
        <f>SUM(F5:F21)</f>
        <v>297074.80834000005</v>
      </c>
    </row>
    <row r="23" spans="1:6" ht="30">
      <c r="A23" s="5"/>
      <c r="B23" s="6"/>
      <c r="C23" s="7"/>
      <c r="D23" s="4"/>
      <c r="E23" s="3" t="s">
        <v>110</v>
      </c>
      <c r="F23" s="3">
        <f>F22*12/100</f>
        <v>35648.977000800005</v>
      </c>
    </row>
    <row r="24" spans="1:6">
      <c r="A24" s="5"/>
      <c r="B24" s="6"/>
      <c r="C24" s="7"/>
      <c r="D24" s="4"/>
      <c r="E24" s="3"/>
      <c r="F24" s="3">
        <f>F23+F22</f>
        <v>332723.78534080007</v>
      </c>
    </row>
    <row r="25" spans="1:6" ht="30">
      <c r="A25" s="5"/>
      <c r="B25" s="6"/>
      <c r="C25" s="7"/>
      <c r="D25" s="4"/>
      <c r="E25" s="3" t="s">
        <v>111</v>
      </c>
      <c r="F25" s="3">
        <f>F24*1/100</f>
        <v>3327.2378534080008</v>
      </c>
    </row>
    <row r="26" spans="1:6">
      <c r="A26" s="5"/>
      <c r="B26" s="6"/>
      <c r="C26" s="7"/>
      <c r="D26" s="4"/>
      <c r="E26" s="3" t="s">
        <v>157</v>
      </c>
      <c r="F26" s="3">
        <f>F25+F24</f>
        <v>336051.02319420804</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0"/>
  <sheetViews>
    <sheetView workbookViewId="0">
      <selection activeCell="A3" sqref="A3:F3"/>
    </sheetView>
  </sheetViews>
  <sheetFormatPr defaultColWidth="16.28515625" defaultRowHeight="15"/>
  <cols>
    <col min="1" max="1" width="10" style="18" customWidth="1"/>
    <col min="2" max="2" width="32.7109375" style="18" customWidth="1"/>
    <col min="3" max="3" width="14.28515625" style="18" customWidth="1"/>
    <col min="4" max="4" width="12.28515625" style="18" customWidth="1"/>
    <col min="5" max="16384" width="16.28515625" style="18"/>
  </cols>
  <sheetData>
    <row r="1" spans="1:6" ht="18.75">
      <c r="A1" s="23" t="s">
        <v>0</v>
      </c>
      <c r="B1" s="23"/>
      <c r="C1" s="23"/>
      <c r="D1" s="23"/>
      <c r="E1" s="23"/>
      <c r="F1" s="23"/>
    </row>
    <row r="2" spans="1:6" ht="18.75">
      <c r="A2" s="23" t="s">
        <v>1</v>
      </c>
      <c r="B2" s="23"/>
      <c r="C2" s="23"/>
      <c r="D2" s="23"/>
      <c r="E2" s="23"/>
      <c r="F2" s="23"/>
    </row>
    <row r="3" spans="1:6" ht="36.75" customHeight="1">
      <c r="A3" s="29" t="s">
        <v>246</v>
      </c>
      <c r="B3" s="29"/>
      <c r="C3" s="29"/>
      <c r="D3" s="29"/>
      <c r="E3" s="29"/>
      <c r="F3" s="29"/>
    </row>
    <row r="4" spans="1:6">
      <c r="A4" s="19" t="s">
        <v>247</v>
      </c>
      <c r="B4" s="19" t="s">
        <v>248</v>
      </c>
      <c r="C4" s="19" t="s">
        <v>249</v>
      </c>
      <c r="D4" s="19" t="s">
        <v>6</v>
      </c>
      <c r="E4" s="19" t="s">
        <v>7</v>
      </c>
      <c r="F4" s="19" t="s">
        <v>8</v>
      </c>
    </row>
    <row r="5" spans="1:6" ht="49.5" customHeight="1">
      <c r="A5" s="7">
        <v>1</v>
      </c>
      <c r="B5" s="6" t="s">
        <v>250</v>
      </c>
      <c r="C5" s="7">
        <v>80</v>
      </c>
      <c r="D5" s="7" t="s">
        <v>251</v>
      </c>
      <c r="E5" s="7">
        <v>9500</v>
      </c>
      <c r="F5" s="7">
        <f>C5*E5</f>
        <v>760000</v>
      </c>
    </row>
    <row r="6" spans="1:6" ht="24" customHeight="1">
      <c r="A6" s="20"/>
      <c r="B6" s="30" t="s">
        <v>109</v>
      </c>
      <c r="C6" s="30"/>
      <c r="D6" s="30"/>
      <c r="E6" s="30"/>
      <c r="F6" s="7">
        <v>760000</v>
      </c>
    </row>
    <row r="7" spans="1:6" s="1" customFormat="1" ht="18.75" customHeight="1">
      <c r="A7" s="3"/>
      <c r="B7" s="3"/>
      <c r="C7" s="3"/>
      <c r="D7" s="3"/>
      <c r="E7" s="3" t="s">
        <v>110</v>
      </c>
      <c r="F7" s="3">
        <f>F6*12/100</f>
        <v>91200</v>
      </c>
    </row>
    <row r="8" spans="1:6" s="1" customFormat="1" ht="18.75" customHeight="1">
      <c r="A8" s="3"/>
      <c r="B8" s="3"/>
      <c r="C8" s="3"/>
      <c r="D8" s="3"/>
      <c r="E8" s="3"/>
      <c r="F8" s="3">
        <f>F7+F6</f>
        <v>851200</v>
      </c>
    </row>
    <row r="9" spans="1:6" s="1" customFormat="1" ht="18.75" customHeight="1">
      <c r="A9" s="3"/>
      <c r="B9" s="3"/>
      <c r="C9" s="3"/>
      <c r="D9" s="3"/>
      <c r="E9" s="3" t="s">
        <v>111</v>
      </c>
      <c r="F9" s="3">
        <f>F8*1/100</f>
        <v>8512</v>
      </c>
    </row>
    <row r="10" spans="1:6" s="1" customFormat="1" ht="18.75" customHeight="1">
      <c r="A10" s="3"/>
      <c r="B10" s="3"/>
      <c r="C10" s="3"/>
      <c r="D10" s="3"/>
      <c r="E10" s="3" t="s">
        <v>109</v>
      </c>
      <c r="F10" s="3">
        <f>F9+F8</f>
        <v>859712</v>
      </c>
    </row>
  </sheetData>
  <mergeCells count="4">
    <mergeCell ref="A1:F1"/>
    <mergeCell ref="A2:F2"/>
    <mergeCell ref="A3:F3"/>
    <mergeCell ref="B6:E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252</v>
      </c>
      <c r="B3" s="24"/>
      <c r="C3" s="24"/>
      <c r="D3" s="24"/>
      <c r="E3" s="24"/>
      <c r="F3" s="24"/>
    </row>
    <row r="4" spans="1:6">
      <c r="A4" s="2" t="s">
        <v>3</v>
      </c>
      <c r="B4" s="2" t="s">
        <v>4</v>
      </c>
      <c r="C4" s="2" t="s">
        <v>5</v>
      </c>
      <c r="D4" s="2" t="s">
        <v>6</v>
      </c>
      <c r="E4" s="2" t="s">
        <v>7</v>
      </c>
      <c r="F4" s="2" t="s">
        <v>8</v>
      </c>
    </row>
    <row r="5" spans="1:6" ht="30">
      <c r="A5" s="4">
        <v>1</v>
      </c>
      <c r="B5" s="3" t="s">
        <v>159</v>
      </c>
      <c r="C5" s="13">
        <v>6</v>
      </c>
      <c r="D5" s="3" t="s">
        <v>122</v>
      </c>
      <c r="E5" s="3">
        <v>330.4</v>
      </c>
      <c r="F5" s="3">
        <f t="shared" ref="F5:F12" si="0">C5*E5</f>
        <v>1982.3999999999999</v>
      </c>
    </row>
    <row r="6" spans="1:6" ht="135">
      <c r="A6" s="14" t="s">
        <v>160</v>
      </c>
      <c r="B6" s="3" t="s">
        <v>161</v>
      </c>
      <c r="C6" s="13">
        <v>81.819999999999993</v>
      </c>
      <c r="D6" s="4" t="s">
        <v>145</v>
      </c>
      <c r="E6" s="13">
        <v>139.58000000000001</v>
      </c>
      <c r="F6" s="3">
        <f t="shared" si="0"/>
        <v>11420.435600000001</v>
      </c>
    </row>
    <row r="7" spans="1:6" ht="105">
      <c r="A7" s="3" t="s">
        <v>162</v>
      </c>
      <c r="B7" s="3" t="s">
        <v>163</v>
      </c>
      <c r="C7" s="3">
        <v>8.02</v>
      </c>
      <c r="D7" s="3" t="s">
        <v>145</v>
      </c>
      <c r="E7" s="3">
        <v>415.58</v>
      </c>
      <c r="F7" s="3">
        <f>C7*E7</f>
        <v>3332.9515999999999</v>
      </c>
    </row>
    <row r="8" spans="1:6" ht="90">
      <c r="A8" s="14" t="s">
        <v>164</v>
      </c>
      <c r="B8" s="3" t="s">
        <v>165</v>
      </c>
      <c r="C8" s="3">
        <v>13.48</v>
      </c>
      <c r="D8" s="3" t="s">
        <v>145</v>
      </c>
      <c r="E8" s="3">
        <v>1438.96</v>
      </c>
      <c r="F8" s="3">
        <f>C8*E8</f>
        <v>19397.180800000002</v>
      </c>
    </row>
    <row r="9" spans="1:6" ht="60">
      <c r="A9" s="14" t="s">
        <v>166</v>
      </c>
      <c r="B9" s="3" t="s">
        <v>167</v>
      </c>
      <c r="C9" s="13">
        <v>36.18</v>
      </c>
      <c r="D9" s="5" t="s">
        <v>145</v>
      </c>
      <c r="E9" s="13">
        <v>5891.97</v>
      </c>
      <c r="F9" s="3">
        <f t="shared" si="0"/>
        <v>213171.47460000002</v>
      </c>
    </row>
    <row r="10" spans="1:6" ht="105">
      <c r="A10" s="14" t="s">
        <v>168</v>
      </c>
      <c r="B10" s="3" t="s">
        <v>169</v>
      </c>
      <c r="C10" s="13">
        <v>16.45</v>
      </c>
      <c r="D10" s="4" t="s">
        <v>145</v>
      </c>
      <c r="E10" s="13">
        <v>6092.63</v>
      </c>
      <c r="F10" s="3">
        <f>C10*E10</f>
        <v>100223.7635</v>
      </c>
    </row>
    <row r="11" spans="1:6" ht="120">
      <c r="A11" s="3" t="s">
        <v>226</v>
      </c>
      <c r="B11" s="3" t="s">
        <v>227</v>
      </c>
      <c r="C11" s="3">
        <v>1.93</v>
      </c>
      <c r="D11" s="3" t="s">
        <v>54</v>
      </c>
      <c r="E11" s="3">
        <v>79086.94</v>
      </c>
      <c r="F11" s="3">
        <f t="shared" ref="F11" si="1">C11*E11</f>
        <v>152637.7942</v>
      </c>
    </row>
    <row r="12" spans="1:6" ht="120">
      <c r="A12" s="3" t="s">
        <v>189</v>
      </c>
      <c r="B12" s="3" t="s">
        <v>53</v>
      </c>
      <c r="C12" s="3">
        <v>2.9</v>
      </c>
      <c r="D12" s="3" t="s">
        <v>54</v>
      </c>
      <c r="E12" s="3">
        <v>77259.94</v>
      </c>
      <c r="F12" s="3">
        <f t="shared" si="0"/>
        <v>224053.826</v>
      </c>
    </row>
    <row r="13" spans="1:6" ht="45">
      <c r="A13" s="14" t="s">
        <v>172</v>
      </c>
      <c r="B13" s="15" t="s">
        <v>150</v>
      </c>
      <c r="C13" s="13">
        <v>356.58</v>
      </c>
      <c r="D13" s="14" t="s">
        <v>151</v>
      </c>
      <c r="E13" s="13">
        <v>184.61</v>
      </c>
      <c r="F13" s="3">
        <f>C13*E13</f>
        <v>65828.233800000002</v>
      </c>
    </row>
    <row r="14" spans="1:6">
      <c r="A14" s="5">
        <v>10</v>
      </c>
      <c r="B14" s="6" t="s">
        <v>152</v>
      </c>
      <c r="C14" s="7"/>
      <c r="D14" s="4"/>
      <c r="E14" s="7"/>
      <c r="F14" s="3"/>
    </row>
    <row r="15" spans="1:6">
      <c r="A15" s="5" t="s">
        <v>153</v>
      </c>
      <c r="B15" s="3" t="s">
        <v>173</v>
      </c>
      <c r="C15" s="3">
        <v>22.63</v>
      </c>
      <c r="D15" s="3" t="s">
        <v>145</v>
      </c>
      <c r="E15" s="3">
        <v>786.44</v>
      </c>
      <c r="F15" s="3">
        <f t="shared" ref="F15:F19" si="2">C15*E15</f>
        <v>17797.137200000001</v>
      </c>
    </row>
    <row r="16" spans="1:6">
      <c r="A16" s="5" t="s">
        <v>155</v>
      </c>
      <c r="B16" s="3" t="s">
        <v>174</v>
      </c>
      <c r="C16" s="3">
        <v>8.02</v>
      </c>
      <c r="D16" s="3" t="s">
        <v>145</v>
      </c>
      <c r="E16" s="3">
        <v>332.84</v>
      </c>
      <c r="F16" s="3">
        <f t="shared" si="2"/>
        <v>2669.3767999999995</v>
      </c>
    </row>
    <row r="17" spans="1:6">
      <c r="A17" s="5" t="s">
        <v>175</v>
      </c>
      <c r="B17" s="3" t="s">
        <v>176</v>
      </c>
      <c r="C17" s="3">
        <v>13.48</v>
      </c>
      <c r="D17" s="3" t="s">
        <v>145</v>
      </c>
      <c r="E17" s="3">
        <v>721.18</v>
      </c>
      <c r="F17" s="3">
        <f t="shared" si="2"/>
        <v>9721.5064000000002</v>
      </c>
    </row>
    <row r="18" spans="1:6">
      <c r="A18" s="5" t="s">
        <v>177</v>
      </c>
      <c r="B18" s="3" t="s">
        <v>178</v>
      </c>
      <c r="C18" s="3">
        <v>45.26</v>
      </c>
      <c r="D18" s="3" t="s">
        <v>145</v>
      </c>
      <c r="E18" s="3">
        <v>436.52</v>
      </c>
      <c r="F18" s="3">
        <f t="shared" si="2"/>
        <v>19756.895199999999</v>
      </c>
    </row>
    <row r="19" spans="1:6">
      <c r="A19" s="5" t="s">
        <v>179</v>
      </c>
      <c r="B19" s="3" t="s">
        <v>180</v>
      </c>
      <c r="C19" s="3">
        <v>81.819999999999993</v>
      </c>
      <c r="D19" s="3" t="s">
        <v>145</v>
      </c>
      <c r="E19" s="3">
        <v>177.1</v>
      </c>
      <c r="F19" s="3">
        <f t="shared" si="2"/>
        <v>14490.321999999998</v>
      </c>
    </row>
    <row r="20" spans="1:6">
      <c r="A20" s="5"/>
      <c r="B20" s="6"/>
      <c r="C20" s="7" t="s">
        <v>228</v>
      </c>
      <c r="D20" s="4"/>
      <c r="E20" s="7" t="s">
        <v>109</v>
      </c>
      <c r="F20" s="13">
        <f>SUM(F5:F19)</f>
        <v>856483.29770000011</v>
      </c>
    </row>
    <row r="21" spans="1:6" ht="30">
      <c r="A21" s="5"/>
      <c r="B21" s="6"/>
      <c r="C21" s="7"/>
      <c r="D21" s="4"/>
      <c r="E21" s="3" t="s">
        <v>110</v>
      </c>
      <c r="F21" s="17">
        <f>F20*12/100</f>
        <v>102777.99572400002</v>
      </c>
    </row>
    <row r="22" spans="1:6">
      <c r="A22" s="5"/>
      <c r="B22" s="6"/>
      <c r="C22" s="7"/>
      <c r="D22" s="4"/>
      <c r="E22" s="3"/>
      <c r="F22" s="17">
        <f>F21+F20</f>
        <v>959261.29342400015</v>
      </c>
    </row>
    <row r="23" spans="1:6" ht="30">
      <c r="A23" s="5"/>
      <c r="B23" s="6"/>
      <c r="C23" s="7"/>
      <c r="D23" s="4"/>
      <c r="E23" s="3" t="s">
        <v>111</v>
      </c>
      <c r="F23" s="17">
        <f>F22*1/100</f>
        <v>9592.6129342400018</v>
      </c>
    </row>
    <row r="24" spans="1:6">
      <c r="A24" s="5"/>
      <c r="B24" s="6"/>
      <c r="C24" s="7"/>
      <c r="D24" s="4"/>
      <c r="E24" s="3" t="s">
        <v>109</v>
      </c>
      <c r="F24" s="17">
        <f>F23+F22</f>
        <v>968853.90635824017</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62.25" customHeight="1">
      <c r="A3" s="24" t="s">
        <v>253</v>
      </c>
      <c r="B3" s="24"/>
      <c r="C3" s="24"/>
      <c r="D3" s="24"/>
      <c r="E3" s="24"/>
      <c r="F3" s="24"/>
    </row>
    <row r="4" spans="1:6">
      <c r="A4" s="2" t="s">
        <v>3</v>
      </c>
      <c r="B4" s="2" t="s">
        <v>4</v>
      </c>
      <c r="C4" s="2" t="s">
        <v>5</v>
      </c>
      <c r="D4" s="2" t="s">
        <v>6</v>
      </c>
      <c r="E4" s="2" t="s">
        <v>7</v>
      </c>
      <c r="F4" s="2" t="s">
        <v>8</v>
      </c>
    </row>
    <row r="5" spans="1:6" ht="30">
      <c r="A5" s="4">
        <v>1</v>
      </c>
      <c r="B5" s="3" t="s">
        <v>159</v>
      </c>
      <c r="C5" s="3">
        <v>7</v>
      </c>
      <c r="D5" s="3" t="s">
        <v>122</v>
      </c>
      <c r="E5" s="3">
        <v>330.4</v>
      </c>
      <c r="F5" s="3">
        <f>C5*E5</f>
        <v>2312.7999999999997</v>
      </c>
    </row>
    <row r="6" spans="1:6" ht="150">
      <c r="A6" s="14" t="s">
        <v>223</v>
      </c>
      <c r="B6" s="3" t="s">
        <v>144</v>
      </c>
      <c r="C6" s="3">
        <v>61.17</v>
      </c>
      <c r="D6" s="5" t="s">
        <v>145</v>
      </c>
      <c r="E6" s="13">
        <v>4858.76</v>
      </c>
      <c r="F6" s="3">
        <f t="shared" ref="F6:F7" si="0">C6*E6</f>
        <v>297210.3492</v>
      </c>
    </row>
    <row r="7" spans="1:6" ht="45">
      <c r="A7" s="14" t="s">
        <v>224</v>
      </c>
      <c r="B7" s="15" t="s">
        <v>150</v>
      </c>
      <c r="C7" s="3">
        <v>37.17</v>
      </c>
      <c r="D7" s="14" t="s">
        <v>151</v>
      </c>
      <c r="E7" s="13">
        <v>184.61</v>
      </c>
      <c r="F7" s="3">
        <f t="shared" si="0"/>
        <v>6861.9537000000009</v>
      </c>
    </row>
    <row r="8" spans="1:6">
      <c r="A8" s="5">
        <v>4</v>
      </c>
      <c r="B8" s="6" t="s">
        <v>152</v>
      </c>
      <c r="C8" s="3"/>
      <c r="D8" s="4"/>
      <c r="E8" s="7"/>
      <c r="F8" s="3"/>
    </row>
    <row r="9" spans="1:6">
      <c r="A9" s="5" t="s">
        <v>153</v>
      </c>
      <c r="B9" s="3" t="s">
        <v>173</v>
      </c>
      <c r="C9" s="3">
        <v>26.3</v>
      </c>
      <c r="D9" s="3" t="s">
        <v>145</v>
      </c>
      <c r="E9" s="3">
        <v>786.44</v>
      </c>
      <c r="F9" s="3">
        <f t="shared" ref="F9:F10" si="1">C9*E9</f>
        <v>20683.372000000003</v>
      </c>
    </row>
    <row r="10" spans="1:6">
      <c r="A10" s="5" t="s">
        <v>155</v>
      </c>
      <c r="B10" s="3" t="s">
        <v>178</v>
      </c>
      <c r="C10" s="3">
        <v>52.61</v>
      </c>
      <c r="D10" s="3" t="s">
        <v>145</v>
      </c>
      <c r="E10" s="3">
        <v>436.52</v>
      </c>
      <c r="F10" s="3">
        <f t="shared" si="1"/>
        <v>22965.317199999998</v>
      </c>
    </row>
    <row r="11" spans="1:6">
      <c r="A11" s="5"/>
      <c r="B11" s="6"/>
      <c r="C11" s="7"/>
      <c r="D11" s="4"/>
      <c r="E11" s="7" t="s">
        <v>109</v>
      </c>
      <c r="F11" s="13">
        <f>SUM(F5:F10)</f>
        <v>350033.79210000002</v>
      </c>
    </row>
    <row r="12" spans="1:6" ht="30">
      <c r="A12" s="5"/>
      <c r="B12" s="6"/>
      <c r="C12" s="7"/>
      <c r="D12" s="4"/>
      <c r="E12" s="3" t="s">
        <v>110</v>
      </c>
      <c r="F12" s="3">
        <f>F11*12/100</f>
        <v>42004.055052000003</v>
      </c>
    </row>
    <row r="13" spans="1:6">
      <c r="A13" s="5"/>
      <c r="B13" s="6"/>
      <c r="C13" s="7"/>
      <c r="D13" s="4"/>
      <c r="E13" s="3"/>
      <c r="F13" s="3">
        <f>F12+F11</f>
        <v>392037.847152</v>
      </c>
    </row>
    <row r="14" spans="1:6" ht="30">
      <c r="A14" s="5"/>
      <c r="B14" s="6"/>
      <c r="C14" s="7"/>
      <c r="D14" s="4"/>
      <c r="E14" s="3" t="s">
        <v>111</v>
      </c>
      <c r="F14" s="3">
        <f>F13*1/100</f>
        <v>3920.3784715199999</v>
      </c>
    </row>
    <row r="15" spans="1:6">
      <c r="A15" s="5"/>
      <c r="B15" s="6"/>
      <c r="C15" s="7"/>
      <c r="D15" s="4"/>
      <c r="E15" s="3" t="s">
        <v>112</v>
      </c>
      <c r="F15" s="3">
        <f>F14+F13</f>
        <v>395958.22562351997</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1"/>
  <sheetViews>
    <sheetView topLeftCell="A16"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67.5" customHeight="1">
      <c r="A3" s="24" t="s">
        <v>254</v>
      </c>
      <c r="B3" s="24"/>
      <c r="C3" s="24"/>
      <c r="D3" s="24"/>
      <c r="E3" s="24"/>
      <c r="F3" s="24"/>
    </row>
    <row r="4" spans="1:6">
      <c r="A4" s="2" t="s">
        <v>3</v>
      </c>
      <c r="B4" s="2" t="s">
        <v>4</v>
      </c>
      <c r="C4" s="2" t="s">
        <v>5</v>
      </c>
      <c r="D4" s="2" t="s">
        <v>6</v>
      </c>
      <c r="E4" s="2" t="s">
        <v>7</v>
      </c>
      <c r="F4" s="2" t="s">
        <v>8</v>
      </c>
    </row>
    <row r="5" spans="1:6" ht="30">
      <c r="A5" s="4">
        <v>1</v>
      </c>
      <c r="B5" s="3" t="s">
        <v>159</v>
      </c>
      <c r="C5" s="3">
        <v>6</v>
      </c>
      <c r="D5" s="3" t="s">
        <v>122</v>
      </c>
      <c r="E5" s="3">
        <v>330.4</v>
      </c>
      <c r="F5" s="3">
        <f>C5*E5</f>
        <v>1982.3999999999999</v>
      </c>
    </row>
    <row r="6" spans="1:6" ht="120">
      <c r="A6" s="14" t="s">
        <v>255</v>
      </c>
      <c r="B6" s="3" t="s">
        <v>218</v>
      </c>
      <c r="C6" s="13">
        <v>117.53</v>
      </c>
      <c r="D6" s="4" t="s">
        <v>145</v>
      </c>
      <c r="E6" s="13">
        <v>139.58000000000001</v>
      </c>
      <c r="F6" s="3">
        <f t="shared" ref="F6:F10" si="0">C6*E6</f>
        <v>16404.8374</v>
      </c>
    </row>
    <row r="7" spans="1:6" ht="105">
      <c r="A7" s="14" t="s">
        <v>162</v>
      </c>
      <c r="B7" s="3" t="s">
        <v>163</v>
      </c>
      <c r="C7" s="13">
        <v>35.4</v>
      </c>
      <c r="D7" s="4" t="s">
        <v>145</v>
      </c>
      <c r="E7" s="13">
        <v>415.84</v>
      </c>
      <c r="F7" s="3">
        <f t="shared" si="0"/>
        <v>14720.735999999999</v>
      </c>
    </row>
    <row r="8" spans="1:6" ht="90">
      <c r="A8" s="14" t="s">
        <v>164</v>
      </c>
      <c r="B8" s="3" t="s">
        <v>165</v>
      </c>
      <c r="C8" s="13">
        <v>59.47</v>
      </c>
      <c r="D8" s="5" t="s">
        <v>145</v>
      </c>
      <c r="E8" s="13">
        <v>1438.96</v>
      </c>
      <c r="F8" s="3">
        <f t="shared" si="0"/>
        <v>85574.951199999996</v>
      </c>
    </row>
    <row r="9" spans="1:6" ht="150">
      <c r="A9" s="14" t="s">
        <v>219</v>
      </c>
      <c r="B9" s="3" t="s">
        <v>144</v>
      </c>
      <c r="C9" s="13">
        <v>70.8</v>
      </c>
      <c r="D9" s="5" t="s">
        <v>145</v>
      </c>
      <c r="E9" s="13">
        <v>4858.76</v>
      </c>
      <c r="F9" s="3">
        <f t="shared" si="0"/>
        <v>344000.20799999998</v>
      </c>
    </row>
    <row r="10" spans="1:6" ht="45">
      <c r="A10" s="3" t="s">
        <v>220</v>
      </c>
      <c r="B10" s="3" t="s">
        <v>150</v>
      </c>
      <c r="C10" s="3">
        <v>46.47</v>
      </c>
      <c r="D10" s="3" t="s">
        <v>151</v>
      </c>
      <c r="E10" s="3">
        <v>184.61</v>
      </c>
      <c r="F10" s="3">
        <f t="shared" si="0"/>
        <v>8578.8266999999996</v>
      </c>
    </row>
    <row r="11" spans="1:6" ht="14.25" customHeight="1">
      <c r="A11" s="5">
        <v>7</v>
      </c>
      <c r="B11" s="6" t="s">
        <v>152</v>
      </c>
      <c r="C11" s="7"/>
      <c r="D11" s="4"/>
      <c r="E11" s="7"/>
      <c r="F11" s="3"/>
    </row>
    <row r="12" spans="1:6">
      <c r="A12" s="5" t="s">
        <v>153</v>
      </c>
      <c r="B12" s="3" t="s">
        <v>173</v>
      </c>
      <c r="C12" s="3">
        <v>30.44</v>
      </c>
      <c r="D12" s="3" t="s">
        <v>145</v>
      </c>
      <c r="E12" s="3">
        <v>786.44</v>
      </c>
      <c r="F12" s="3">
        <f t="shared" ref="F12:F16" si="1">C12*E12</f>
        <v>23939.233600000003</v>
      </c>
    </row>
    <row r="13" spans="1:6">
      <c r="A13" s="5" t="s">
        <v>155</v>
      </c>
      <c r="B13" s="3" t="s">
        <v>221</v>
      </c>
      <c r="C13" s="3">
        <v>35.4</v>
      </c>
      <c r="D13" s="3" t="s">
        <v>145</v>
      </c>
      <c r="E13" s="3">
        <v>332.84</v>
      </c>
      <c r="F13" s="3">
        <f t="shared" si="1"/>
        <v>11782.535999999998</v>
      </c>
    </row>
    <row r="14" spans="1:6">
      <c r="A14" s="5" t="s">
        <v>175</v>
      </c>
      <c r="B14" s="3" t="s">
        <v>176</v>
      </c>
      <c r="C14" s="3">
        <v>59.47</v>
      </c>
      <c r="D14" s="3" t="s">
        <v>145</v>
      </c>
      <c r="E14" s="3">
        <v>721.18</v>
      </c>
      <c r="F14" s="3">
        <f t="shared" si="1"/>
        <v>42888.574599999993</v>
      </c>
    </row>
    <row r="15" spans="1:6">
      <c r="A15" s="5" t="s">
        <v>177</v>
      </c>
      <c r="B15" s="3" t="s">
        <v>178</v>
      </c>
      <c r="C15" s="3">
        <v>60.89</v>
      </c>
      <c r="D15" s="3" t="s">
        <v>145</v>
      </c>
      <c r="E15" s="3">
        <v>436.52</v>
      </c>
      <c r="F15" s="3">
        <f t="shared" si="1"/>
        <v>26579.702799999999</v>
      </c>
    </row>
    <row r="16" spans="1:6">
      <c r="A16" s="5" t="s">
        <v>179</v>
      </c>
      <c r="B16" s="3" t="s">
        <v>180</v>
      </c>
      <c r="C16" s="3">
        <v>117.49</v>
      </c>
      <c r="D16" s="3" t="s">
        <v>145</v>
      </c>
      <c r="E16" s="3">
        <v>177.1</v>
      </c>
      <c r="F16" s="3">
        <f t="shared" si="1"/>
        <v>20807.478999999999</v>
      </c>
    </row>
    <row r="17" spans="1:6">
      <c r="A17" s="5"/>
      <c r="B17" s="6"/>
      <c r="C17" s="7"/>
      <c r="D17" s="4"/>
      <c r="E17" s="7" t="s">
        <v>109</v>
      </c>
      <c r="F17" s="13">
        <f>SUM(F5:F16)</f>
        <v>597259.48529999994</v>
      </c>
    </row>
    <row r="18" spans="1:6" ht="30">
      <c r="A18" s="5"/>
      <c r="B18" s="6"/>
      <c r="C18" s="7"/>
      <c r="D18" s="4"/>
      <c r="E18" s="3" t="s">
        <v>110</v>
      </c>
      <c r="F18" s="3">
        <f>F17*12/100</f>
        <v>71671.138235999999</v>
      </c>
    </row>
    <row r="19" spans="1:6">
      <c r="A19" s="5"/>
      <c r="B19" s="6"/>
      <c r="C19" s="7"/>
      <c r="D19" s="4"/>
      <c r="E19" s="3"/>
      <c r="F19" s="3">
        <f>F18+F17</f>
        <v>668930.62353599991</v>
      </c>
    </row>
    <row r="20" spans="1:6" ht="30">
      <c r="A20" s="5"/>
      <c r="B20" s="6"/>
      <c r="C20" s="7"/>
      <c r="D20" s="4"/>
      <c r="E20" s="3" t="s">
        <v>111</v>
      </c>
      <c r="F20" s="3">
        <f>F19*1/100</f>
        <v>6689.3062353599989</v>
      </c>
    </row>
    <row r="21" spans="1:6">
      <c r="A21" s="5"/>
      <c r="B21" s="6"/>
      <c r="C21" s="7"/>
      <c r="D21" s="4"/>
      <c r="E21" s="3" t="s">
        <v>112</v>
      </c>
      <c r="F21" s="3">
        <f>F20+F19</f>
        <v>675619.92977135989</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4"/>
  <sheetViews>
    <sheetView topLeftCell="A22" workbookViewId="0">
      <selection activeCell="F24" sqref="F24"/>
    </sheetView>
  </sheetViews>
  <sheetFormatPr defaultRowHeight="15"/>
  <cols>
    <col min="1" max="1" width="9.140625" style="9"/>
    <col min="2" max="2" width="44" style="10" customWidth="1"/>
    <col min="3" max="3" width="9.140625" style="1"/>
    <col min="4" max="4" width="9.140625" style="11"/>
    <col min="5" max="5" width="12.28515625" style="1" customWidth="1"/>
    <col min="6" max="6" width="16.42578125" style="12" customWidth="1"/>
    <col min="7" max="7" width="13.28515625" style="1" hidden="1" customWidth="1"/>
    <col min="8" max="16384" width="9.140625" style="1"/>
  </cols>
  <sheetData>
    <row r="1" spans="1:6" ht="18.75">
      <c r="A1" s="23" t="s">
        <v>0</v>
      </c>
      <c r="B1" s="23"/>
      <c r="C1" s="23"/>
      <c r="D1" s="23"/>
      <c r="E1" s="23"/>
      <c r="F1" s="23"/>
    </row>
    <row r="2" spans="1:6" ht="18.75">
      <c r="A2" s="23" t="s">
        <v>1</v>
      </c>
      <c r="B2" s="23"/>
      <c r="C2" s="23"/>
      <c r="D2" s="23"/>
      <c r="E2" s="23"/>
      <c r="F2" s="23"/>
    </row>
    <row r="3" spans="1:6" ht="57.75" customHeight="1">
      <c r="A3" s="24" t="s">
        <v>113</v>
      </c>
      <c r="B3" s="24"/>
      <c r="C3" s="24"/>
      <c r="D3" s="24"/>
      <c r="E3" s="24"/>
      <c r="F3" s="24"/>
    </row>
    <row r="4" spans="1:6">
      <c r="A4" s="2" t="s">
        <v>3</v>
      </c>
      <c r="B4" s="2" t="s">
        <v>4</v>
      </c>
      <c r="C4" s="2" t="s">
        <v>5</v>
      </c>
      <c r="D4" s="2" t="s">
        <v>6</v>
      </c>
      <c r="E4" s="2" t="s">
        <v>7</v>
      </c>
      <c r="F4" s="2" t="s">
        <v>8</v>
      </c>
    </row>
    <row r="5" spans="1:6" ht="165">
      <c r="A5" s="3" t="s">
        <v>114</v>
      </c>
      <c r="B5" s="3" t="s">
        <v>115</v>
      </c>
      <c r="C5" s="3">
        <v>52.87</v>
      </c>
      <c r="D5" s="3" t="s">
        <v>11</v>
      </c>
      <c r="E5" s="3">
        <v>153.84</v>
      </c>
      <c r="F5" s="3">
        <f>C5*E5</f>
        <v>8133.5208000000002</v>
      </c>
    </row>
    <row r="6" spans="1:6" ht="195">
      <c r="A6" s="3" t="s">
        <v>116</v>
      </c>
      <c r="B6" s="3" t="s">
        <v>117</v>
      </c>
      <c r="C6" s="3">
        <v>28.32</v>
      </c>
      <c r="D6" s="3" t="s">
        <v>11</v>
      </c>
      <c r="E6" s="3">
        <v>7404.66</v>
      </c>
      <c r="F6" s="3">
        <f t="shared" ref="F6:F19" si="0">C6*E6</f>
        <v>209699.9712</v>
      </c>
    </row>
    <row r="7" spans="1:6" ht="345">
      <c r="A7" s="3" t="s">
        <v>118</v>
      </c>
      <c r="B7" s="3" t="s">
        <v>119</v>
      </c>
      <c r="C7" s="3">
        <v>250.93</v>
      </c>
      <c r="D7" s="3" t="s">
        <v>16</v>
      </c>
      <c r="E7" s="3">
        <v>892.93</v>
      </c>
      <c r="F7" s="3">
        <f t="shared" si="0"/>
        <v>224062.92489999998</v>
      </c>
    </row>
    <row r="8" spans="1:6" ht="30">
      <c r="A8" s="3" t="s">
        <v>120</v>
      </c>
      <c r="B8" s="3" t="s">
        <v>121</v>
      </c>
      <c r="C8" s="3">
        <v>2</v>
      </c>
      <c r="D8" s="3" t="s">
        <v>122</v>
      </c>
      <c r="E8" s="3">
        <v>25400</v>
      </c>
      <c r="F8" s="3">
        <f t="shared" si="0"/>
        <v>50800</v>
      </c>
    </row>
    <row r="9" spans="1:6" ht="30">
      <c r="A9" s="3" t="s">
        <v>123</v>
      </c>
      <c r="B9" s="3" t="s">
        <v>124</v>
      </c>
      <c r="C9" s="3">
        <v>2</v>
      </c>
      <c r="D9" s="3" t="s">
        <v>122</v>
      </c>
      <c r="E9" s="3">
        <v>51400</v>
      </c>
      <c r="F9" s="3">
        <f t="shared" si="0"/>
        <v>102800</v>
      </c>
    </row>
    <row r="10" spans="1:6" ht="60">
      <c r="A10" s="3" t="s">
        <v>125</v>
      </c>
      <c r="B10" s="3" t="s">
        <v>126</v>
      </c>
      <c r="C10" s="3">
        <v>6</v>
      </c>
      <c r="D10" s="3" t="s">
        <v>122</v>
      </c>
      <c r="E10" s="3">
        <v>13800</v>
      </c>
      <c r="F10" s="3">
        <f t="shared" si="0"/>
        <v>82800</v>
      </c>
    </row>
    <row r="11" spans="1:6" ht="75">
      <c r="A11" s="3" t="s">
        <v>127</v>
      </c>
      <c r="B11" s="3" t="s">
        <v>128</v>
      </c>
      <c r="C11" s="3">
        <v>2</v>
      </c>
      <c r="D11" s="3" t="s">
        <v>122</v>
      </c>
      <c r="E11" s="3">
        <v>1183.9000000000001</v>
      </c>
      <c r="F11" s="3">
        <f t="shared" si="0"/>
        <v>2367.8000000000002</v>
      </c>
    </row>
    <row r="12" spans="1:6" ht="60">
      <c r="A12" s="3" t="s">
        <v>129</v>
      </c>
      <c r="B12" s="3" t="s">
        <v>130</v>
      </c>
      <c r="C12" s="3">
        <v>2</v>
      </c>
      <c r="D12" s="3" t="s">
        <v>122</v>
      </c>
      <c r="E12" s="3">
        <v>550</v>
      </c>
      <c r="F12" s="3">
        <f t="shared" si="0"/>
        <v>1100</v>
      </c>
    </row>
    <row r="13" spans="1:6" ht="75">
      <c r="A13" s="3" t="s">
        <v>131</v>
      </c>
      <c r="B13" s="3" t="s">
        <v>132</v>
      </c>
      <c r="C13" s="3">
        <v>15</v>
      </c>
      <c r="D13" s="3" t="s">
        <v>122</v>
      </c>
      <c r="E13" s="3">
        <v>250</v>
      </c>
      <c r="F13" s="3">
        <f t="shared" si="0"/>
        <v>3750</v>
      </c>
    </row>
    <row r="14" spans="1:6" ht="45">
      <c r="A14" s="3" t="s">
        <v>133</v>
      </c>
      <c r="B14" s="3" t="s">
        <v>134</v>
      </c>
      <c r="C14" s="3">
        <v>4</v>
      </c>
      <c r="D14" s="3" t="s">
        <v>122</v>
      </c>
      <c r="E14" s="3">
        <v>100</v>
      </c>
      <c r="F14" s="3">
        <f t="shared" si="0"/>
        <v>400</v>
      </c>
    </row>
    <row r="15" spans="1:6" ht="45">
      <c r="A15" s="3" t="s">
        <v>135</v>
      </c>
      <c r="B15" s="3" t="s">
        <v>136</v>
      </c>
      <c r="C15" s="3">
        <v>10</v>
      </c>
      <c r="D15" s="3" t="s">
        <v>122</v>
      </c>
      <c r="E15" s="3">
        <v>15</v>
      </c>
      <c r="F15" s="3">
        <f t="shared" si="0"/>
        <v>150</v>
      </c>
    </row>
    <row r="16" spans="1:6" ht="105">
      <c r="A16" s="3" t="s">
        <v>137</v>
      </c>
      <c r="B16" s="3" t="s">
        <v>138</v>
      </c>
      <c r="C16" s="3">
        <v>6</v>
      </c>
      <c r="D16" s="3" t="s">
        <v>122</v>
      </c>
      <c r="E16" s="3">
        <v>538.15</v>
      </c>
      <c r="F16" s="3">
        <f t="shared" si="0"/>
        <v>3228.8999999999996</v>
      </c>
    </row>
    <row r="17" spans="1:6" ht="90">
      <c r="A17" s="3" t="s">
        <v>139</v>
      </c>
      <c r="B17" s="3" t="s">
        <v>140</v>
      </c>
      <c r="C17" s="3">
        <v>35</v>
      </c>
      <c r="D17" s="3" t="s">
        <v>122</v>
      </c>
      <c r="E17" s="3">
        <v>377.2</v>
      </c>
      <c r="F17" s="3">
        <f t="shared" si="0"/>
        <v>13202</v>
      </c>
    </row>
    <row r="18" spans="1:6">
      <c r="A18" s="3">
        <v>14</v>
      </c>
      <c r="B18" s="3" t="s">
        <v>57</v>
      </c>
      <c r="C18" s="3"/>
      <c r="D18" s="3"/>
      <c r="E18" s="3"/>
      <c r="F18" s="3"/>
    </row>
    <row r="19" spans="1:6" ht="16.5">
      <c r="A19" s="3" t="s">
        <v>58</v>
      </c>
      <c r="B19" s="3" t="s">
        <v>67</v>
      </c>
      <c r="C19" s="3">
        <v>52.87</v>
      </c>
      <c r="D19" s="3" t="s">
        <v>141</v>
      </c>
      <c r="E19" s="3">
        <v>177.1</v>
      </c>
      <c r="F19" s="3">
        <f t="shared" si="0"/>
        <v>9363.277</v>
      </c>
    </row>
    <row r="20" spans="1:6" ht="15.75">
      <c r="A20" s="5"/>
      <c r="B20" s="6"/>
      <c r="C20" s="7"/>
      <c r="D20" s="4"/>
      <c r="E20" s="7" t="s">
        <v>109</v>
      </c>
      <c r="F20" s="8">
        <f>SUM(F5:F19)</f>
        <v>711858.39390000002</v>
      </c>
    </row>
    <row r="21" spans="1:6">
      <c r="A21" s="5"/>
      <c r="B21" s="6"/>
      <c r="C21" s="7"/>
      <c r="D21" s="4"/>
      <c r="E21" s="3" t="s">
        <v>110</v>
      </c>
      <c r="F21" s="3">
        <f>F20*12/100</f>
        <v>85423.007268000001</v>
      </c>
    </row>
    <row r="22" spans="1:6">
      <c r="A22" s="5"/>
      <c r="B22" s="6"/>
      <c r="C22" s="7"/>
      <c r="D22" s="4"/>
      <c r="E22" s="3"/>
      <c r="F22" s="3">
        <f>F21+F20</f>
        <v>797281.40116800007</v>
      </c>
    </row>
    <row r="23" spans="1:6">
      <c r="A23" s="5"/>
      <c r="B23" s="6"/>
      <c r="C23" s="7"/>
      <c r="D23" s="4"/>
      <c r="E23" s="3" t="s">
        <v>111</v>
      </c>
      <c r="F23" s="3">
        <f>F22*1/100</f>
        <v>7972.8140116800005</v>
      </c>
    </row>
    <row r="24" spans="1:6">
      <c r="A24" s="5"/>
      <c r="B24" s="6"/>
      <c r="C24" s="7"/>
      <c r="D24" s="4"/>
      <c r="E24" s="3" t="s">
        <v>109</v>
      </c>
      <c r="F24" s="3">
        <f>F23+F22</f>
        <v>805254.21517968003</v>
      </c>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15"/>
  <sheetViews>
    <sheetView topLeftCell="A7" workbookViewId="0">
      <selection sqref="A1:XFD1048576"/>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62.25" customHeight="1">
      <c r="A3" s="24" t="s">
        <v>256</v>
      </c>
      <c r="B3" s="24"/>
      <c r="C3" s="24"/>
      <c r="D3" s="24"/>
      <c r="E3" s="24"/>
      <c r="F3" s="24"/>
    </row>
    <row r="4" spans="1:6">
      <c r="A4" s="2" t="s">
        <v>3</v>
      </c>
      <c r="B4" s="2" t="s">
        <v>4</v>
      </c>
      <c r="C4" s="2" t="s">
        <v>5</v>
      </c>
      <c r="D4" s="2" t="s">
        <v>6</v>
      </c>
      <c r="E4" s="2" t="s">
        <v>7</v>
      </c>
      <c r="F4" s="2" t="s">
        <v>8</v>
      </c>
    </row>
    <row r="5" spans="1:6" ht="30">
      <c r="A5" s="4">
        <v>1</v>
      </c>
      <c r="B5" s="3" t="s">
        <v>159</v>
      </c>
      <c r="C5" s="3">
        <v>3</v>
      </c>
      <c r="D5" s="3" t="s">
        <v>122</v>
      </c>
      <c r="E5" s="3">
        <v>330.4</v>
      </c>
      <c r="F5" s="3">
        <f>C5*E5</f>
        <v>991.19999999999993</v>
      </c>
    </row>
    <row r="6" spans="1:6" ht="150">
      <c r="A6" s="14" t="s">
        <v>223</v>
      </c>
      <c r="B6" s="3" t="s">
        <v>144</v>
      </c>
      <c r="C6" s="3">
        <v>22.94</v>
      </c>
      <c r="D6" s="5" t="s">
        <v>145</v>
      </c>
      <c r="E6" s="13">
        <v>4858.76</v>
      </c>
      <c r="F6" s="3">
        <f t="shared" ref="F6:F7" si="0">C6*E6</f>
        <v>111459.95440000002</v>
      </c>
    </row>
    <row r="7" spans="1:6" ht="45">
      <c r="A7" s="14" t="s">
        <v>224</v>
      </c>
      <c r="B7" s="15" t="s">
        <v>150</v>
      </c>
      <c r="C7" s="3">
        <v>13.94</v>
      </c>
      <c r="D7" s="14" t="s">
        <v>151</v>
      </c>
      <c r="E7" s="13">
        <v>184.61</v>
      </c>
      <c r="F7" s="3">
        <f t="shared" si="0"/>
        <v>2573.4634000000001</v>
      </c>
    </row>
    <row r="8" spans="1:6">
      <c r="A8" s="5">
        <v>4</v>
      </c>
      <c r="B8" s="6" t="s">
        <v>152</v>
      </c>
      <c r="C8" s="3"/>
      <c r="D8" s="4"/>
      <c r="E8" s="7"/>
      <c r="F8" s="3"/>
    </row>
    <row r="9" spans="1:6">
      <c r="A9" s="5" t="s">
        <v>153</v>
      </c>
      <c r="B9" s="3" t="s">
        <v>173</v>
      </c>
      <c r="C9" s="3">
        <v>9.86</v>
      </c>
      <c r="D9" s="3" t="s">
        <v>145</v>
      </c>
      <c r="E9" s="3">
        <v>786.44</v>
      </c>
      <c r="F9" s="3">
        <f t="shared" ref="F9:F10" si="1">C9*E9</f>
        <v>7754.2983999999997</v>
      </c>
    </row>
    <row r="10" spans="1:6">
      <c r="A10" s="5" t="s">
        <v>155</v>
      </c>
      <c r="B10" s="3" t="s">
        <v>178</v>
      </c>
      <c r="C10" s="3">
        <v>19.73</v>
      </c>
      <c r="D10" s="3" t="s">
        <v>145</v>
      </c>
      <c r="E10" s="3">
        <v>436.52</v>
      </c>
      <c r="F10" s="3">
        <f t="shared" si="1"/>
        <v>8612.5396000000001</v>
      </c>
    </row>
    <row r="11" spans="1:6">
      <c r="A11" s="5"/>
      <c r="B11" s="6"/>
      <c r="C11" s="7"/>
      <c r="D11" s="4"/>
      <c r="E11" s="7" t="s">
        <v>109</v>
      </c>
      <c r="F11" s="13">
        <f>SUM(F5:F10)</f>
        <v>131391.4558</v>
      </c>
    </row>
    <row r="12" spans="1:6" ht="30">
      <c r="A12" s="5"/>
      <c r="B12" s="6"/>
      <c r="C12" s="7"/>
      <c r="D12" s="4"/>
      <c r="E12" s="3" t="s">
        <v>110</v>
      </c>
      <c r="F12" s="3">
        <f>F11*12/100</f>
        <v>15766.974695999999</v>
      </c>
    </row>
    <row r="13" spans="1:6">
      <c r="A13" s="5"/>
      <c r="B13" s="6"/>
      <c r="C13" s="7"/>
      <c r="D13" s="4"/>
      <c r="E13" s="3"/>
      <c r="F13" s="3">
        <f>F12+F11</f>
        <v>147158.43049599999</v>
      </c>
    </row>
    <row r="14" spans="1:6" ht="30">
      <c r="A14" s="5"/>
      <c r="B14" s="6"/>
      <c r="C14" s="7"/>
      <c r="D14" s="4"/>
      <c r="E14" s="3" t="s">
        <v>111</v>
      </c>
      <c r="F14" s="3">
        <f>F13*1/100</f>
        <v>1471.5843049599998</v>
      </c>
    </row>
    <row r="15" spans="1:6">
      <c r="A15" s="5"/>
      <c r="B15" s="6"/>
      <c r="C15" s="7"/>
      <c r="D15" s="4"/>
      <c r="E15" s="3" t="s">
        <v>112</v>
      </c>
      <c r="F15" s="3">
        <f>F14+F13</f>
        <v>148630.01480095999</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75.75" customHeight="1">
      <c r="A3" s="24" t="s">
        <v>257</v>
      </c>
      <c r="B3" s="24"/>
      <c r="C3" s="24"/>
      <c r="D3" s="24"/>
      <c r="E3" s="24"/>
      <c r="F3" s="24"/>
    </row>
    <row r="4" spans="1:6">
      <c r="A4" s="2" t="s">
        <v>3</v>
      </c>
      <c r="B4" s="2" t="s">
        <v>4</v>
      </c>
      <c r="C4" s="2" t="s">
        <v>5</v>
      </c>
      <c r="D4" s="2" t="s">
        <v>6</v>
      </c>
      <c r="E4" s="2" t="s">
        <v>7</v>
      </c>
      <c r="F4" s="2" t="s">
        <v>8</v>
      </c>
    </row>
    <row r="5" spans="1:6" ht="30">
      <c r="A5" s="4">
        <v>1</v>
      </c>
      <c r="B5" s="3" t="s">
        <v>159</v>
      </c>
      <c r="C5" s="3">
        <v>4</v>
      </c>
      <c r="D5" s="3" t="s">
        <v>122</v>
      </c>
      <c r="E5" s="3">
        <v>330.4</v>
      </c>
      <c r="F5" s="3">
        <f>C5*E5</f>
        <v>1321.6</v>
      </c>
    </row>
    <row r="6" spans="1:6" ht="120">
      <c r="A6" s="14" t="s">
        <v>255</v>
      </c>
      <c r="B6" s="3" t="s">
        <v>218</v>
      </c>
      <c r="C6" s="13">
        <v>58.77</v>
      </c>
      <c r="D6" s="4" t="s">
        <v>145</v>
      </c>
      <c r="E6" s="13">
        <v>139.58000000000001</v>
      </c>
      <c r="F6" s="3">
        <f t="shared" ref="F6:F10" si="0">C6*E6</f>
        <v>8203.1166000000012</v>
      </c>
    </row>
    <row r="7" spans="1:6" ht="105">
      <c r="A7" s="14" t="s">
        <v>162</v>
      </c>
      <c r="B7" s="3" t="s">
        <v>163</v>
      </c>
      <c r="C7" s="13">
        <v>17.7</v>
      </c>
      <c r="D7" s="4" t="s">
        <v>145</v>
      </c>
      <c r="E7" s="13">
        <v>415.84</v>
      </c>
      <c r="F7" s="3">
        <f t="shared" si="0"/>
        <v>7360.3679999999995</v>
      </c>
    </row>
    <row r="8" spans="1:6" ht="90">
      <c r="A8" s="14" t="s">
        <v>164</v>
      </c>
      <c r="B8" s="3" t="s">
        <v>165</v>
      </c>
      <c r="C8" s="13">
        <v>29.74</v>
      </c>
      <c r="D8" s="5" t="s">
        <v>145</v>
      </c>
      <c r="E8" s="13">
        <v>1438.96</v>
      </c>
      <c r="F8" s="3">
        <f t="shared" si="0"/>
        <v>42794.670399999995</v>
      </c>
    </row>
    <row r="9" spans="1:6" ht="150">
      <c r="A9" s="14" t="s">
        <v>219</v>
      </c>
      <c r="B9" s="3" t="s">
        <v>144</v>
      </c>
      <c r="C9" s="13">
        <v>35.4</v>
      </c>
      <c r="D9" s="5" t="s">
        <v>145</v>
      </c>
      <c r="E9" s="13">
        <v>4858.76</v>
      </c>
      <c r="F9" s="3">
        <f t="shared" si="0"/>
        <v>172000.10399999999</v>
      </c>
    </row>
    <row r="10" spans="1:6" ht="45">
      <c r="A10" s="3" t="s">
        <v>220</v>
      </c>
      <c r="B10" s="3" t="s">
        <v>150</v>
      </c>
      <c r="C10" s="3">
        <v>23.23</v>
      </c>
      <c r="D10" s="3" t="s">
        <v>151</v>
      </c>
      <c r="E10" s="3">
        <v>184.61</v>
      </c>
      <c r="F10" s="3">
        <f t="shared" si="0"/>
        <v>4288.4903000000004</v>
      </c>
    </row>
    <row r="11" spans="1:6" ht="14.25" customHeight="1">
      <c r="A11" s="5">
        <v>7</v>
      </c>
      <c r="B11" s="6" t="s">
        <v>152</v>
      </c>
      <c r="C11" s="7"/>
      <c r="D11" s="4"/>
      <c r="E11" s="7"/>
      <c r="F11" s="3"/>
    </row>
    <row r="12" spans="1:6">
      <c r="A12" s="5" t="s">
        <v>153</v>
      </c>
      <c r="B12" s="3" t="s">
        <v>173</v>
      </c>
      <c r="C12" s="3">
        <v>15.22</v>
      </c>
      <c r="D12" s="3" t="s">
        <v>145</v>
      </c>
      <c r="E12" s="3">
        <v>786.44</v>
      </c>
      <c r="F12" s="3">
        <f t="shared" ref="F12:F16" si="1">C12*E12</f>
        <v>11969.616800000002</v>
      </c>
    </row>
    <row r="13" spans="1:6">
      <c r="A13" s="5" t="s">
        <v>155</v>
      </c>
      <c r="B13" s="3" t="s">
        <v>221</v>
      </c>
      <c r="C13" s="3">
        <v>17.7</v>
      </c>
      <c r="D13" s="3" t="s">
        <v>145</v>
      </c>
      <c r="E13" s="3">
        <v>332.84</v>
      </c>
      <c r="F13" s="3">
        <f t="shared" si="1"/>
        <v>5891.2679999999991</v>
      </c>
    </row>
    <row r="14" spans="1:6">
      <c r="A14" s="5" t="s">
        <v>175</v>
      </c>
      <c r="B14" s="3" t="s">
        <v>176</v>
      </c>
      <c r="C14" s="3">
        <v>29.74</v>
      </c>
      <c r="D14" s="3" t="s">
        <v>145</v>
      </c>
      <c r="E14" s="3">
        <v>721.18</v>
      </c>
      <c r="F14" s="3">
        <f t="shared" si="1"/>
        <v>21447.893199999999</v>
      </c>
    </row>
    <row r="15" spans="1:6">
      <c r="A15" s="5" t="s">
        <v>177</v>
      </c>
      <c r="B15" s="3" t="s">
        <v>178</v>
      </c>
      <c r="C15" s="3">
        <v>30.44</v>
      </c>
      <c r="D15" s="3" t="s">
        <v>145</v>
      </c>
      <c r="E15" s="3">
        <v>436.52</v>
      </c>
      <c r="F15" s="3">
        <f t="shared" si="1"/>
        <v>13287.668799999999</v>
      </c>
    </row>
    <row r="16" spans="1:6">
      <c r="A16" s="5" t="s">
        <v>179</v>
      </c>
      <c r="B16" s="3" t="s">
        <v>180</v>
      </c>
      <c r="C16" s="3">
        <v>15.35</v>
      </c>
      <c r="D16" s="3" t="s">
        <v>145</v>
      </c>
      <c r="E16" s="3">
        <v>177.1</v>
      </c>
      <c r="F16" s="3">
        <f t="shared" si="1"/>
        <v>2718.4849999999997</v>
      </c>
    </row>
    <row r="17" spans="1:6">
      <c r="A17" s="5"/>
      <c r="B17" s="6"/>
      <c r="C17" s="7"/>
      <c r="D17" s="4"/>
      <c r="E17" s="7" t="s">
        <v>109</v>
      </c>
      <c r="F17" s="13">
        <f>SUM(F5:F16)</f>
        <v>291283.28109999996</v>
      </c>
    </row>
    <row r="18" spans="1:6" ht="30">
      <c r="A18" s="5"/>
      <c r="B18" s="6"/>
      <c r="C18" s="7"/>
      <c r="D18" s="4"/>
      <c r="E18" s="3" t="s">
        <v>110</v>
      </c>
      <c r="F18" s="3">
        <f>F17*12/100</f>
        <v>34953.993731999995</v>
      </c>
    </row>
    <row r="19" spans="1:6">
      <c r="A19" s="5"/>
      <c r="B19" s="6"/>
      <c r="C19" s="7"/>
      <c r="D19" s="4"/>
      <c r="E19" s="3"/>
      <c r="F19" s="3">
        <f>F18+F17</f>
        <v>326237.27483199997</v>
      </c>
    </row>
    <row r="20" spans="1:6" ht="30">
      <c r="A20" s="5"/>
      <c r="B20" s="6"/>
      <c r="C20" s="7"/>
      <c r="D20" s="4"/>
      <c r="E20" s="3" t="s">
        <v>111</v>
      </c>
      <c r="F20" s="3">
        <f>F19*1/100</f>
        <v>3262.3727483199996</v>
      </c>
    </row>
    <row r="21" spans="1:6">
      <c r="A21" s="5"/>
      <c r="B21" s="6"/>
      <c r="C21" s="7"/>
      <c r="D21" s="4"/>
      <c r="E21" s="3" t="s">
        <v>112</v>
      </c>
      <c r="F21" s="3">
        <f>F20+F19</f>
        <v>329499.64758031996</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75.75" customHeight="1">
      <c r="A3" s="24" t="s">
        <v>258</v>
      </c>
      <c r="B3" s="24"/>
      <c r="C3" s="24"/>
      <c r="D3" s="24"/>
      <c r="E3" s="24"/>
      <c r="F3" s="24"/>
    </row>
    <row r="4" spans="1:6">
      <c r="A4" s="2" t="s">
        <v>3</v>
      </c>
      <c r="B4" s="2" t="s">
        <v>4</v>
      </c>
      <c r="C4" s="2" t="s">
        <v>5</v>
      </c>
      <c r="D4" s="2" t="s">
        <v>6</v>
      </c>
      <c r="E4" s="2" t="s">
        <v>7</v>
      </c>
      <c r="F4" s="2" t="s">
        <v>8</v>
      </c>
    </row>
    <row r="5" spans="1:6" ht="30">
      <c r="A5" s="4">
        <v>1</v>
      </c>
      <c r="B5" s="3" t="s">
        <v>159</v>
      </c>
      <c r="C5" s="3">
        <v>4</v>
      </c>
      <c r="D5" s="3" t="s">
        <v>122</v>
      </c>
      <c r="E5" s="3">
        <v>330.4</v>
      </c>
      <c r="F5" s="3">
        <f>C5*E5</f>
        <v>1321.6</v>
      </c>
    </row>
    <row r="6" spans="1:6" ht="120">
      <c r="A6" s="14" t="s">
        <v>255</v>
      </c>
      <c r="B6" s="3" t="s">
        <v>218</v>
      </c>
      <c r="C6" s="13">
        <v>70.52</v>
      </c>
      <c r="D6" s="4" t="s">
        <v>145</v>
      </c>
      <c r="E6" s="13">
        <v>139.58000000000001</v>
      </c>
      <c r="F6" s="3">
        <f t="shared" ref="F6:F10" si="0">C6*E6</f>
        <v>9843.1815999999999</v>
      </c>
    </row>
    <row r="7" spans="1:6" ht="105">
      <c r="A7" s="14" t="s">
        <v>162</v>
      </c>
      <c r="B7" s="3" t="s">
        <v>163</v>
      </c>
      <c r="C7" s="13">
        <v>21.26</v>
      </c>
      <c r="D7" s="4" t="s">
        <v>145</v>
      </c>
      <c r="E7" s="13">
        <v>415.84</v>
      </c>
      <c r="F7" s="3">
        <f t="shared" si="0"/>
        <v>8840.7584000000006</v>
      </c>
    </row>
    <row r="8" spans="1:6" ht="90">
      <c r="A8" s="14" t="s">
        <v>164</v>
      </c>
      <c r="B8" s="3" t="s">
        <v>165</v>
      </c>
      <c r="C8" s="13">
        <v>35.68</v>
      </c>
      <c r="D8" s="5" t="s">
        <v>145</v>
      </c>
      <c r="E8" s="13">
        <v>1438.96</v>
      </c>
      <c r="F8" s="3">
        <f t="shared" si="0"/>
        <v>51342.092799999999</v>
      </c>
    </row>
    <row r="9" spans="1:6" ht="150">
      <c r="A9" s="14" t="s">
        <v>219</v>
      </c>
      <c r="B9" s="3" t="s">
        <v>144</v>
      </c>
      <c r="C9" s="13">
        <v>42.48</v>
      </c>
      <c r="D9" s="5" t="s">
        <v>145</v>
      </c>
      <c r="E9" s="13">
        <v>4858.76</v>
      </c>
      <c r="F9" s="3">
        <f t="shared" si="0"/>
        <v>206400.12479999999</v>
      </c>
    </row>
    <row r="10" spans="1:6" ht="45">
      <c r="A10" s="3" t="s">
        <v>220</v>
      </c>
      <c r="B10" s="3" t="s">
        <v>150</v>
      </c>
      <c r="C10" s="3">
        <v>27.88</v>
      </c>
      <c r="D10" s="3" t="s">
        <v>151</v>
      </c>
      <c r="E10" s="3">
        <v>184.61</v>
      </c>
      <c r="F10" s="3">
        <f t="shared" si="0"/>
        <v>5146.9268000000002</v>
      </c>
    </row>
    <row r="11" spans="1:6" ht="14.25" customHeight="1">
      <c r="A11" s="5">
        <v>7</v>
      </c>
      <c r="B11" s="6" t="s">
        <v>152</v>
      </c>
      <c r="C11" s="7"/>
      <c r="D11" s="4"/>
      <c r="E11" s="7"/>
      <c r="F11" s="3"/>
    </row>
    <row r="12" spans="1:6">
      <c r="A12" s="5" t="s">
        <v>153</v>
      </c>
      <c r="B12" s="3" t="s">
        <v>173</v>
      </c>
      <c r="C12" s="3">
        <v>18.27</v>
      </c>
      <c r="D12" s="3" t="s">
        <v>145</v>
      </c>
      <c r="E12" s="3">
        <v>786.44</v>
      </c>
      <c r="F12" s="3">
        <f t="shared" ref="F12:F16" si="1">C12*E12</f>
        <v>14368.258800000001</v>
      </c>
    </row>
    <row r="13" spans="1:6">
      <c r="A13" s="5" t="s">
        <v>155</v>
      </c>
      <c r="B13" s="3" t="s">
        <v>221</v>
      </c>
      <c r="C13" s="3">
        <v>21.24</v>
      </c>
      <c r="D13" s="3" t="s">
        <v>145</v>
      </c>
      <c r="E13" s="3">
        <v>332.84</v>
      </c>
      <c r="F13" s="3">
        <f t="shared" si="1"/>
        <v>7069.5215999999991</v>
      </c>
    </row>
    <row r="14" spans="1:6">
      <c r="A14" s="5" t="s">
        <v>175</v>
      </c>
      <c r="B14" s="3" t="s">
        <v>176</v>
      </c>
      <c r="C14" s="3">
        <v>35.68</v>
      </c>
      <c r="D14" s="3" t="s">
        <v>145</v>
      </c>
      <c r="E14" s="3">
        <v>721.18</v>
      </c>
      <c r="F14" s="3">
        <f t="shared" si="1"/>
        <v>25731.702399999998</v>
      </c>
    </row>
    <row r="15" spans="1:6">
      <c r="A15" s="5" t="s">
        <v>177</v>
      </c>
      <c r="B15" s="3" t="s">
        <v>178</v>
      </c>
      <c r="C15" s="3">
        <v>36.53</v>
      </c>
      <c r="D15" s="3" t="s">
        <v>145</v>
      </c>
      <c r="E15" s="3">
        <v>436.52</v>
      </c>
      <c r="F15" s="3">
        <f t="shared" si="1"/>
        <v>15946.0756</v>
      </c>
    </row>
    <row r="16" spans="1:6">
      <c r="A16" s="5" t="s">
        <v>179</v>
      </c>
      <c r="B16" s="3" t="s">
        <v>180</v>
      </c>
      <c r="C16" s="3">
        <v>70.44</v>
      </c>
      <c r="D16" s="3" t="s">
        <v>145</v>
      </c>
      <c r="E16" s="3">
        <v>177.1</v>
      </c>
      <c r="F16" s="3">
        <f t="shared" si="1"/>
        <v>12474.923999999999</v>
      </c>
    </row>
    <row r="17" spans="1:6">
      <c r="A17" s="5"/>
      <c r="B17" s="6"/>
      <c r="C17" s="7"/>
      <c r="D17" s="4"/>
      <c r="E17" s="7" t="s">
        <v>109</v>
      </c>
      <c r="F17" s="13">
        <f>SUM(F5:F16)</f>
        <v>358485.16680000001</v>
      </c>
    </row>
    <row r="18" spans="1:6" ht="30">
      <c r="A18" s="5"/>
      <c r="B18" s="6"/>
      <c r="C18" s="7"/>
      <c r="D18" s="4"/>
      <c r="E18" s="3" t="s">
        <v>110</v>
      </c>
      <c r="F18" s="3">
        <f>F17*12/100</f>
        <v>43018.220015999999</v>
      </c>
    </row>
    <row r="19" spans="1:6">
      <c r="A19" s="5"/>
      <c r="B19" s="6"/>
      <c r="C19" s="7"/>
      <c r="D19" s="4"/>
      <c r="E19" s="3"/>
      <c r="F19" s="3">
        <f>F18+F17</f>
        <v>401503.38681599998</v>
      </c>
    </row>
    <row r="20" spans="1:6" ht="30">
      <c r="A20" s="5"/>
      <c r="B20" s="6"/>
      <c r="C20" s="7"/>
      <c r="D20" s="4"/>
      <c r="E20" s="3" t="s">
        <v>111</v>
      </c>
      <c r="F20" s="3">
        <f>F19*1/100</f>
        <v>4015.0338681599997</v>
      </c>
    </row>
    <row r="21" spans="1:6">
      <c r="A21" s="5"/>
      <c r="B21" s="6"/>
      <c r="C21" s="7"/>
      <c r="D21" s="4"/>
      <c r="E21" s="3" t="s">
        <v>112</v>
      </c>
      <c r="F21" s="3">
        <f>F20+F19</f>
        <v>405518.42068415997</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9.140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75.75" customHeight="1">
      <c r="A3" s="31" t="s">
        <v>259</v>
      </c>
      <c r="B3" s="32"/>
      <c r="C3" s="32"/>
      <c r="D3" s="32"/>
      <c r="E3" s="32"/>
      <c r="F3" s="33"/>
    </row>
    <row r="4" spans="1:6">
      <c r="A4" s="2" t="s">
        <v>3</v>
      </c>
      <c r="B4" s="2" t="s">
        <v>4</v>
      </c>
      <c r="C4" s="2" t="s">
        <v>5</v>
      </c>
      <c r="D4" s="2" t="s">
        <v>6</v>
      </c>
      <c r="E4" s="2" t="s">
        <v>7</v>
      </c>
      <c r="F4" s="2" t="s">
        <v>8</v>
      </c>
    </row>
    <row r="5" spans="1:6" ht="75">
      <c r="A5" s="14" t="s">
        <v>260</v>
      </c>
      <c r="B5" s="14" t="s">
        <v>261</v>
      </c>
      <c r="C5" s="15">
        <v>49.36</v>
      </c>
      <c r="D5" s="15" t="s">
        <v>145</v>
      </c>
      <c r="E5" s="15">
        <v>153.84</v>
      </c>
      <c r="F5" s="15">
        <f t="shared" ref="F5:F9" si="0">C5*E5</f>
        <v>7593.5424000000003</v>
      </c>
    </row>
    <row r="6" spans="1:6" ht="90">
      <c r="A6" s="14" t="s">
        <v>160</v>
      </c>
      <c r="B6" s="14" t="s">
        <v>163</v>
      </c>
      <c r="C6" s="15">
        <v>14.87</v>
      </c>
      <c r="D6" s="15" t="s">
        <v>145</v>
      </c>
      <c r="E6" s="15">
        <v>415.58</v>
      </c>
      <c r="F6" s="15">
        <f t="shared" si="0"/>
        <v>6179.6745999999994</v>
      </c>
    </row>
    <row r="7" spans="1:6" ht="75">
      <c r="A7" s="14" t="s">
        <v>262</v>
      </c>
      <c r="B7" s="14" t="s">
        <v>165</v>
      </c>
      <c r="C7" s="15">
        <v>24.74</v>
      </c>
      <c r="D7" s="15" t="s">
        <v>145</v>
      </c>
      <c r="E7" s="15">
        <v>1336.28</v>
      </c>
      <c r="F7" s="15">
        <f t="shared" si="0"/>
        <v>33059.567199999998</v>
      </c>
    </row>
    <row r="8" spans="1:6" ht="120">
      <c r="A8" s="14" t="s">
        <v>263</v>
      </c>
      <c r="B8" s="14" t="s">
        <v>144</v>
      </c>
      <c r="C8" s="15">
        <v>29.74</v>
      </c>
      <c r="D8" s="15" t="s">
        <v>145</v>
      </c>
      <c r="E8" s="15">
        <v>4858.76</v>
      </c>
      <c r="F8" s="15">
        <f t="shared" si="0"/>
        <v>144499.52239999999</v>
      </c>
    </row>
    <row r="9" spans="1:6" ht="45">
      <c r="A9" s="14" t="s">
        <v>264</v>
      </c>
      <c r="B9" s="14" t="s">
        <v>150</v>
      </c>
      <c r="C9" s="15">
        <v>19.52</v>
      </c>
      <c r="D9" s="15" t="s">
        <v>151</v>
      </c>
      <c r="E9" s="15">
        <v>184.61</v>
      </c>
      <c r="F9" s="15">
        <f t="shared" si="0"/>
        <v>3603.5872000000004</v>
      </c>
    </row>
    <row r="10" spans="1:6">
      <c r="A10" s="14">
        <v>6</v>
      </c>
      <c r="B10" s="14" t="s">
        <v>152</v>
      </c>
      <c r="C10" s="15"/>
      <c r="D10" s="15"/>
      <c r="E10" s="15"/>
      <c r="F10" s="15"/>
    </row>
    <row r="11" spans="1:6">
      <c r="A11" s="14" t="s">
        <v>153</v>
      </c>
      <c r="B11" s="14" t="s">
        <v>173</v>
      </c>
      <c r="C11" s="15">
        <v>12.79</v>
      </c>
      <c r="D11" s="15" t="s">
        <v>145</v>
      </c>
      <c r="E11" s="15">
        <v>893.67</v>
      </c>
      <c r="F11" s="15">
        <f t="shared" ref="F11:F15" si="1">C11*E11</f>
        <v>11430.039299999999</v>
      </c>
    </row>
    <row r="12" spans="1:6">
      <c r="A12" s="14" t="s">
        <v>155</v>
      </c>
      <c r="B12" s="14" t="s">
        <v>265</v>
      </c>
      <c r="C12" s="15">
        <v>14.87</v>
      </c>
      <c r="D12" s="15" t="s">
        <v>145</v>
      </c>
      <c r="E12" s="15">
        <v>378.69</v>
      </c>
      <c r="F12" s="15">
        <f t="shared" si="1"/>
        <v>5631.1202999999996</v>
      </c>
    </row>
    <row r="13" spans="1:6">
      <c r="A13" s="14" t="s">
        <v>175</v>
      </c>
      <c r="B13" s="14" t="s">
        <v>176</v>
      </c>
      <c r="C13" s="15">
        <v>24.74</v>
      </c>
      <c r="D13" s="15" t="s">
        <v>145</v>
      </c>
      <c r="E13" s="15">
        <v>819.59</v>
      </c>
      <c r="F13" s="15">
        <f t="shared" si="1"/>
        <v>20276.656599999998</v>
      </c>
    </row>
    <row r="14" spans="1:6">
      <c r="A14" s="14" t="s">
        <v>177</v>
      </c>
      <c r="B14" s="14" t="s">
        <v>178</v>
      </c>
      <c r="C14" s="15">
        <v>25.58</v>
      </c>
      <c r="D14" s="15" t="s">
        <v>145</v>
      </c>
      <c r="E14" s="15">
        <v>469.4</v>
      </c>
      <c r="F14" s="15">
        <f t="shared" si="1"/>
        <v>12007.251999999999</v>
      </c>
    </row>
    <row r="15" spans="1:6">
      <c r="A15" s="14" t="s">
        <v>179</v>
      </c>
      <c r="B15" s="14" t="s">
        <v>180</v>
      </c>
      <c r="C15" s="15">
        <v>49.36</v>
      </c>
      <c r="D15" s="15" t="s">
        <v>145</v>
      </c>
      <c r="E15" s="15">
        <v>177.1</v>
      </c>
      <c r="F15" s="15">
        <f t="shared" si="1"/>
        <v>8741.655999999999</v>
      </c>
    </row>
    <row r="16" spans="1:6">
      <c r="A16" s="4"/>
      <c r="B16" s="4"/>
      <c r="C16" s="4"/>
      <c r="D16" s="4"/>
      <c r="E16" s="4" t="s">
        <v>109</v>
      </c>
      <c r="F16" s="3">
        <f>SUM(F5:F15)</f>
        <v>253022.61799999999</v>
      </c>
    </row>
    <row r="17" spans="1:6" ht="30">
      <c r="A17" s="5"/>
      <c r="B17" s="6"/>
      <c r="C17" s="7"/>
      <c r="D17" s="4"/>
      <c r="E17" s="3" t="s">
        <v>110</v>
      </c>
      <c r="F17" s="3">
        <f>F16*12/100</f>
        <v>30362.714159999996</v>
      </c>
    </row>
    <row r="18" spans="1:6">
      <c r="A18" s="5"/>
      <c r="B18" s="6"/>
      <c r="C18" s="7"/>
      <c r="D18" s="4"/>
      <c r="E18" s="3"/>
      <c r="F18" s="3">
        <f>F17+F16</f>
        <v>283385.33215999999</v>
      </c>
    </row>
    <row r="19" spans="1:6" ht="30">
      <c r="A19" s="5"/>
      <c r="B19" s="6"/>
      <c r="C19" s="7"/>
      <c r="D19" s="4"/>
      <c r="E19" s="3" t="s">
        <v>111</v>
      </c>
      <c r="F19" s="3">
        <f>F18*1/100</f>
        <v>2833.8533216000001</v>
      </c>
    </row>
    <row r="20" spans="1:6">
      <c r="A20" s="5"/>
      <c r="B20" s="6"/>
      <c r="C20" s="7"/>
      <c r="D20" s="4"/>
      <c r="E20" s="3" t="s">
        <v>112</v>
      </c>
      <c r="F20" s="3">
        <f>F19+F18</f>
        <v>286219.1854816</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9.140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0.25" customHeight="1">
      <c r="A3" s="24" t="s">
        <v>266</v>
      </c>
      <c r="B3" s="24"/>
      <c r="C3" s="24"/>
      <c r="D3" s="24"/>
      <c r="E3" s="24"/>
      <c r="F3" s="24"/>
    </row>
    <row r="4" spans="1:6">
      <c r="A4" s="2" t="s">
        <v>3</v>
      </c>
      <c r="B4" s="2" t="s">
        <v>4</v>
      </c>
      <c r="C4" s="2" t="s">
        <v>5</v>
      </c>
      <c r="D4" s="2" t="s">
        <v>6</v>
      </c>
      <c r="E4" s="2" t="s">
        <v>7</v>
      </c>
      <c r="F4" s="2" t="s">
        <v>8</v>
      </c>
    </row>
    <row r="5" spans="1:6" ht="75">
      <c r="A5" s="14" t="s">
        <v>260</v>
      </c>
      <c r="B5" s="14" t="s">
        <v>261</v>
      </c>
      <c r="C5" s="15">
        <v>117.53</v>
      </c>
      <c r="D5" s="15" t="s">
        <v>145</v>
      </c>
      <c r="E5" s="15">
        <v>153.84</v>
      </c>
      <c r="F5" s="15">
        <f t="shared" ref="F5:F9" si="0">C5*E5</f>
        <v>18080.815200000001</v>
      </c>
    </row>
    <row r="6" spans="1:6" ht="90">
      <c r="A6" s="14" t="s">
        <v>160</v>
      </c>
      <c r="B6" s="14" t="s">
        <v>163</v>
      </c>
      <c r="C6" s="15">
        <v>60.18</v>
      </c>
      <c r="D6" s="15" t="s">
        <v>145</v>
      </c>
      <c r="E6" s="15">
        <v>415.58</v>
      </c>
      <c r="F6" s="15">
        <f t="shared" si="0"/>
        <v>25009.6044</v>
      </c>
    </row>
    <row r="7" spans="1:6" ht="75">
      <c r="A7" s="14" t="s">
        <v>262</v>
      </c>
      <c r="B7" s="14" t="s">
        <v>165</v>
      </c>
      <c r="C7" s="15">
        <v>58.91</v>
      </c>
      <c r="D7" s="15" t="s">
        <v>145</v>
      </c>
      <c r="E7" s="15">
        <v>1336.28</v>
      </c>
      <c r="F7" s="15">
        <f t="shared" si="0"/>
        <v>78720.254799999995</v>
      </c>
    </row>
    <row r="8" spans="1:6" ht="120">
      <c r="A8" s="14" t="s">
        <v>263</v>
      </c>
      <c r="B8" s="14" t="s">
        <v>144</v>
      </c>
      <c r="C8" s="15">
        <v>70.8</v>
      </c>
      <c r="D8" s="15" t="s">
        <v>145</v>
      </c>
      <c r="E8" s="15">
        <v>4858.76</v>
      </c>
      <c r="F8" s="15">
        <f t="shared" si="0"/>
        <v>344000.20799999998</v>
      </c>
    </row>
    <row r="9" spans="1:6" ht="45">
      <c r="A9" s="14" t="s">
        <v>264</v>
      </c>
      <c r="B9" s="14" t="s">
        <v>150</v>
      </c>
      <c r="C9" s="15">
        <v>46.47</v>
      </c>
      <c r="D9" s="15" t="s">
        <v>151</v>
      </c>
      <c r="E9" s="15">
        <v>184.61</v>
      </c>
      <c r="F9" s="15">
        <f t="shared" si="0"/>
        <v>8578.8266999999996</v>
      </c>
    </row>
    <row r="10" spans="1:6">
      <c r="A10" s="14">
        <v>6</v>
      </c>
      <c r="B10" s="14" t="s">
        <v>152</v>
      </c>
      <c r="C10" s="15"/>
      <c r="D10" s="15"/>
      <c r="E10" s="15"/>
      <c r="F10" s="15"/>
    </row>
    <row r="11" spans="1:6">
      <c r="A11" s="14" t="s">
        <v>153</v>
      </c>
      <c r="B11" s="14" t="s">
        <v>173</v>
      </c>
      <c r="C11" s="15">
        <v>30.44</v>
      </c>
      <c r="D11" s="15" t="s">
        <v>145</v>
      </c>
      <c r="E11" s="15">
        <v>893.67</v>
      </c>
      <c r="F11" s="15">
        <f t="shared" ref="F11:F15" si="1">C11*E11</f>
        <v>27203.3148</v>
      </c>
    </row>
    <row r="12" spans="1:6">
      <c r="A12" s="14" t="s">
        <v>155</v>
      </c>
      <c r="B12" s="14" t="s">
        <v>265</v>
      </c>
      <c r="C12" s="15">
        <v>60.18</v>
      </c>
      <c r="D12" s="15" t="s">
        <v>145</v>
      </c>
      <c r="E12" s="15">
        <v>378.69</v>
      </c>
      <c r="F12" s="15">
        <f t="shared" si="1"/>
        <v>22789.564200000001</v>
      </c>
    </row>
    <row r="13" spans="1:6">
      <c r="A13" s="14" t="s">
        <v>175</v>
      </c>
      <c r="B13" s="14" t="s">
        <v>176</v>
      </c>
      <c r="C13" s="15">
        <v>58.91</v>
      </c>
      <c r="D13" s="15" t="s">
        <v>145</v>
      </c>
      <c r="E13" s="15">
        <v>819.59</v>
      </c>
      <c r="F13" s="15">
        <f t="shared" si="1"/>
        <v>48282.046900000001</v>
      </c>
    </row>
    <row r="14" spans="1:6">
      <c r="A14" s="14" t="s">
        <v>177</v>
      </c>
      <c r="B14" s="14" t="s">
        <v>178</v>
      </c>
      <c r="C14" s="15">
        <v>60.89</v>
      </c>
      <c r="D14" s="15" t="s">
        <v>145</v>
      </c>
      <c r="E14" s="15">
        <v>469.4</v>
      </c>
      <c r="F14" s="15">
        <f t="shared" si="1"/>
        <v>28581.766</v>
      </c>
    </row>
    <row r="15" spans="1:6">
      <c r="A15" s="14" t="s">
        <v>179</v>
      </c>
      <c r="B15" s="14" t="s">
        <v>180</v>
      </c>
      <c r="C15" s="15">
        <v>117.53</v>
      </c>
      <c r="D15" s="15" t="s">
        <v>145</v>
      </c>
      <c r="E15" s="15">
        <v>177.1</v>
      </c>
      <c r="F15" s="15">
        <f t="shared" si="1"/>
        <v>20814.562999999998</v>
      </c>
    </row>
    <row r="16" spans="1:6">
      <c r="A16" s="4"/>
      <c r="B16" s="4"/>
      <c r="C16" s="4"/>
      <c r="D16" s="4"/>
      <c r="E16" s="4" t="s">
        <v>109</v>
      </c>
      <c r="F16" s="3">
        <f>SUM(F5:F15)</f>
        <v>622060.9639999998</v>
      </c>
    </row>
    <row r="17" spans="1:6" ht="30">
      <c r="A17" s="5"/>
      <c r="B17" s="6"/>
      <c r="C17" s="7"/>
      <c r="D17" s="4"/>
      <c r="E17" s="3" t="s">
        <v>110</v>
      </c>
      <c r="F17" s="3">
        <f>F16*12/100</f>
        <v>74647.315679999985</v>
      </c>
    </row>
    <row r="18" spans="1:6">
      <c r="A18" s="5"/>
      <c r="B18" s="6"/>
      <c r="C18" s="7"/>
      <c r="D18" s="4"/>
      <c r="E18" s="3"/>
      <c r="F18" s="3">
        <f>F17+F16</f>
        <v>696708.2796799998</v>
      </c>
    </row>
    <row r="19" spans="1:6" ht="30">
      <c r="A19" s="5"/>
      <c r="B19" s="6"/>
      <c r="C19" s="7"/>
      <c r="D19" s="4"/>
      <c r="E19" s="3" t="s">
        <v>111</v>
      </c>
      <c r="F19" s="3">
        <f>F18*1/100</f>
        <v>6967.0827967999976</v>
      </c>
    </row>
    <row r="20" spans="1:6">
      <c r="A20" s="5"/>
      <c r="B20" s="6"/>
      <c r="C20" s="7"/>
      <c r="D20" s="4"/>
      <c r="E20" s="3" t="s">
        <v>112</v>
      </c>
      <c r="F20" s="3">
        <f>F19+F18</f>
        <v>703675.36247679975</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63.75" customHeight="1">
      <c r="A3" s="24" t="s">
        <v>267</v>
      </c>
      <c r="B3" s="24"/>
      <c r="C3" s="24"/>
      <c r="D3" s="24"/>
      <c r="E3" s="24"/>
      <c r="F3" s="24"/>
    </row>
    <row r="4" spans="1:6">
      <c r="A4" s="2" t="s">
        <v>3</v>
      </c>
      <c r="B4" s="2" t="s">
        <v>4</v>
      </c>
      <c r="C4" s="2" t="s">
        <v>5</v>
      </c>
      <c r="D4" s="2" t="s">
        <v>6</v>
      </c>
      <c r="E4" s="2" t="s">
        <v>7</v>
      </c>
      <c r="F4" s="2" t="s">
        <v>8</v>
      </c>
    </row>
    <row r="5" spans="1:6" ht="30">
      <c r="A5" s="4">
        <v>1</v>
      </c>
      <c r="B5" s="3" t="s">
        <v>159</v>
      </c>
      <c r="C5" s="3">
        <v>5</v>
      </c>
      <c r="D5" s="3" t="s">
        <v>122</v>
      </c>
      <c r="E5" s="3">
        <v>330.4</v>
      </c>
      <c r="F5" s="3">
        <f>C5*E5</f>
        <v>1652</v>
      </c>
    </row>
    <row r="6" spans="1:6" ht="120">
      <c r="A6" s="14" t="s">
        <v>255</v>
      </c>
      <c r="B6" s="3" t="s">
        <v>218</v>
      </c>
      <c r="C6" s="13">
        <v>15.39</v>
      </c>
      <c r="D6" s="4" t="s">
        <v>145</v>
      </c>
      <c r="E6" s="13">
        <v>139.58000000000001</v>
      </c>
      <c r="F6" s="3">
        <f t="shared" ref="F6:F10" si="0">C6*E6</f>
        <v>2148.1362000000004</v>
      </c>
    </row>
    <row r="7" spans="1:6" ht="105">
      <c r="A7" s="14" t="s">
        <v>162</v>
      </c>
      <c r="B7" s="3" t="s">
        <v>163</v>
      </c>
      <c r="C7" s="13">
        <v>33.979999999999997</v>
      </c>
      <c r="D7" s="4" t="s">
        <v>145</v>
      </c>
      <c r="E7" s="13">
        <v>415.84</v>
      </c>
      <c r="F7" s="3">
        <f t="shared" si="0"/>
        <v>14130.243199999997</v>
      </c>
    </row>
    <row r="8" spans="1:6" ht="90">
      <c r="A8" s="14" t="s">
        <v>164</v>
      </c>
      <c r="B8" s="3" t="s">
        <v>165</v>
      </c>
      <c r="C8" s="13">
        <v>57.09</v>
      </c>
      <c r="D8" s="5" t="s">
        <v>145</v>
      </c>
      <c r="E8" s="13">
        <v>1438.96</v>
      </c>
      <c r="F8" s="3">
        <f t="shared" si="0"/>
        <v>82150.226400000014</v>
      </c>
    </row>
    <row r="9" spans="1:6" ht="150">
      <c r="A9" s="14" t="s">
        <v>219</v>
      </c>
      <c r="B9" s="3" t="s">
        <v>144</v>
      </c>
      <c r="C9" s="13">
        <v>56.64</v>
      </c>
      <c r="D9" s="5" t="s">
        <v>145</v>
      </c>
      <c r="E9" s="13">
        <v>4858.76</v>
      </c>
      <c r="F9" s="3">
        <f t="shared" si="0"/>
        <v>275200.16639999999</v>
      </c>
    </row>
    <row r="10" spans="1:6" ht="45">
      <c r="A10" s="3" t="s">
        <v>220</v>
      </c>
      <c r="B10" s="3" t="s">
        <v>150</v>
      </c>
      <c r="C10" s="3">
        <v>37.17</v>
      </c>
      <c r="D10" s="3" t="s">
        <v>151</v>
      </c>
      <c r="E10" s="3">
        <v>184.61</v>
      </c>
      <c r="F10" s="3">
        <f t="shared" si="0"/>
        <v>6861.9537000000009</v>
      </c>
    </row>
    <row r="11" spans="1:6" ht="14.25" customHeight="1">
      <c r="A11" s="5">
        <v>7</v>
      </c>
      <c r="B11" s="6" t="s">
        <v>152</v>
      </c>
      <c r="C11" s="7"/>
      <c r="D11" s="4"/>
      <c r="E11" s="7"/>
      <c r="F11" s="3"/>
    </row>
    <row r="12" spans="1:6">
      <c r="A12" s="5" t="s">
        <v>153</v>
      </c>
      <c r="B12" s="3" t="s">
        <v>173</v>
      </c>
      <c r="C12" s="15">
        <v>24.36</v>
      </c>
      <c r="D12" s="3" t="s">
        <v>145</v>
      </c>
      <c r="E12" s="15">
        <v>893.67</v>
      </c>
      <c r="F12" s="3">
        <f t="shared" ref="F12:F16" si="1">C12*E12</f>
        <v>21769.801199999998</v>
      </c>
    </row>
    <row r="13" spans="1:6">
      <c r="A13" s="5" t="s">
        <v>155</v>
      </c>
      <c r="B13" s="3" t="s">
        <v>221</v>
      </c>
      <c r="C13" s="15">
        <v>33.979999999999997</v>
      </c>
      <c r="D13" s="3" t="s">
        <v>145</v>
      </c>
      <c r="E13" s="15">
        <v>378.69</v>
      </c>
      <c r="F13" s="3">
        <f t="shared" si="1"/>
        <v>12867.886199999999</v>
      </c>
    </row>
    <row r="14" spans="1:6">
      <c r="A14" s="5" t="s">
        <v>175</v>
      </c>
      <c r="B14" s="3" t="s">
        <v>176</v>
      </c>
      <c r="C14" s="15">
        <v>57.09</v>
      </c>
      <c r="D14" s="3" t="s">
        <v>145</v>
      </c>
      <c r="E14" s="15">
        <v>819.59</v>
      </c>
      <c r="F14" s="3">
        <f t="shared" si="1"/>
        <v>46790.393100000001</v>
      </c>
    </row>
    <row r="15" spans="1:6">
      <c r="A15" s="5" t="s">
        <v>177</v>
      </c>
      <c r="B15" s="3" t="s">
        <v>178</v>
      </c>
      <c r="C15" s="15">
        <v>48.71</v>
      </c>
      <c r="D15" s="3" t="s">
        <v>145</v>
      </c>
      <c r="E15" s="15">
        <v>496.4</v>
      </c>
      <c r="F15" s="3">
        <f t="shared" si="1"/>
        <v>24179.644</v>
      </c>
    </row>
    <row r="16" spans="1:6">
      <c r="A16" s="5" t="s">
        <v>179</v>
      </c>
      <c r="B16" s="3" t="s">
        <v>180</v>
      </c>
      <c r="C16" s="15">
        <v>15.4</v>
      </c>
      <c r="D16" s="3" t="s">
        <v>145</v>
      </c>
      <c r="E16" s="15">
        <v>177.1</v>
      </c>
      <c r="F16" s="3">
        <f t="shared" si="1"/>
        <v>2727.34</v>
      </c>
    </row>
    <row r="17" spans="1:6">
      <c r="A17" s="5"/>
      <c r="B17" s="6"/>
      <c r="C17" s="7"/>
      <c r="D17" s="4"/>
      <c r="E17" s="7" t="s">
        <v>109</v>
      </c>
      <c r="F17" s="13">
        <f>SUM(F5:F16)</f>
        <v>490477.7904</v>
      </c>
    </row>
    <row r="18" spans="1:6" ht="30">
      <c r="A18" s="5"/>
      <c r="B18" s="6"/>
      <c r="C18" s="7"/>
      <c r="D18" s="4"/>
      <c r="E18" s="3" t="s">
        <v>110</v>
      </c>
      <c r="F18" s="3">
        <f>F17*12/100</f>
        <v>58857.334847999999</v>
      </c>
    </row>
    <row r="19" spans="1:6">
      <c r="A19" s="5"/>
      <c r="B19" s="6"/>
      <c r="C19" s="7"/>
      <c r="D19" s="4"/>
      <c r="E19" s="3"/>
      <c r="F19" s="3">
        <f>F18+F17</f>
        <v>549335.12524800003</v>
      </c>
    </row>
    <row r="20" spans="1:6" ht="30">
      <c r="A20" s="5"/>
      <c r="B20" s="6"/>
      <c r="C20" s="7"/>
      <c r="D20" s="4"/>
      <c r="E20" s="3" t="s">
        <v>111</v>
      </c>
      <c r="F20" s="3">
        <f>F19*1/100</f>
        <v>5493.3512524799999</v>
      </c>
    </row>
    <row r="21" spans="1:6">
      <c r="A21" s="5"/>
      <c r="B21" s="6"/>
      <c r="C21" s="7"/>
      <c r="D21" s="4"/>
      <c r="E21" s="3" t="s">
        <v>112</v>
      </c>
      <c r="F21" s="3">
        <f>F20+F19</f>
        <v>554828.47650047997</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1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8" ht="18.75">
      <c r="A1" s="23" t="s">
        <v>0</v>
      </c>
      <c r="B1" s="23"/>
      <c r="C1" s="23"/>
      <c r="D1" s="23"/>
      <c r="E1" s="23"/>
      <c r="F1" s="23"/>
    </row>
    <row r="2" spans="1:8" ht="18.75">
      <c r="A2" s="23" t="s">
        <v>1</v>
      </c>
      <c r="B2" s="23"/>
      <c r="C2" s="23"/>
      <c r="D2" s="23"/>
      <c r="E2" s="23"/>
      <c r="F2" s="23"/>
    </row>
    <row r="3" spans="1:8" ht="42.75" customHeight="1">
      <c r="A3" s="24" t="s">
        <v>268</v>
      </c>
      <c r="B3" s="24"/>
      <c r="C3" s="24"/>
      <c r="D3" s="24"/>
      <c r="E3" s="24"/>
      <c r="F3" s="24"/>
    </row>
    <row r="4" spans="1:8">
      <c r="A4" s="2" t="s">
        <v>3</v>
      </c>
      <c r="B4" s="2" t="s">
        <v>4</v>
      </c>
      <c r="C4" s="2" t="s">
        <v>5</v>
      </c>
      <c r="D4" s="2" t="s">
        <v>6</v>
      </c>
      <c r="E4" s="2" t="s">
        <v>7</v>
      </c>
      <c r="F4" s="2" t="s">
        <v>8</v>
      </c>
    </row>
    <row r="5" spans="1:8" ht="150">
      <c r="A5" s="14" t="s">
        <v>269</v>
      </c>
      <c r="B5" s="3" t="s">
        <v>144</v>
      </c>
      <c r="C5" s="3">
        <v>40.5</v>
      </c>
      <c r="D5" s="5" t="s">
        <v>145</v>
      </c>
      <c r="E5" s="13">
        <v>4858.76</v>
      </c>
      <c r="F5" s="3">
        <f t="shared" ref="F5:F6" si="0">C5*E5</f>
        <v>196779.78</v>
      </c>
      <c r="H5" s="1" t="s">
        <v>228</v>
      </c>
    </row>
    <row r="6" spans="1:8" ht="45">
      <c r="A6" s="14" t="s">
        <v>270</v>
      </c>
      <c r="B6" s="15" t="s">
        <v>150</v>
      </c>
      <c r="C6" s="3">
        <v>24.17</v>
      </c>
      <c r="D6" s="14" t="s">
        <v>151</v>
      </c>
      <c r="E6" s="13">
        <v>184.61</v>
      </c>
      <c r="F6" s="3">
        <f t="shared" si="0"/>
        <v>4462.0237000000006</v>
      </c>
    </row>
    <row r="7" spans="1:8">
      <c r="A7" s="5">
        <v>3</v>
      </c>
      <c r="B7" s="6" t="s">
        <v>152</v>
      </c>
      <c r="C7" s="3"/>
      <c r="D7" s="4"/>
      <c r="E7" s="7"/>
      <c r="F7" s="3"/>
    </row>
    <row r="8" spans="1:8">
      <c r="A8" s="5" t="s">
        <v>153</v>
      </c>
      <c r="B8" s="3" t="s">
        <v>154</v>
      </c>
      <c r="C8" s="6">
        <v>17.39</v>
      </c>
      <c r="D8" s="3" t="s">
        <v>145</v>
      </c>
      <c r="E8" s="3">
        <v>864.24</v>
      </c>
      <c r="F8" s="3">
        <f t="shared" ref="F8:F9" si="1">C8*E8</f>
        <v>15029.133600000001</v>
      </c>
    </row>
    <row r="9" spans="1:8">
      <c r="A9" s="5" t="s">
        <v>155</v>
      </c>
      <c r="B9" s="3" t="s">
        <v>156</v>
      </c>
      <c r="C9" s="3">
        <v>34.746000000000002</v>
      </c>
      <c r="D9" s="3" t="s">
        <v>145</v>
      </c>
      <c r="E9" s="3">
        <v>466.97</v>
      </c>
      <c r="F9" s="3">
        <f t="shared" si="1"/>
        <v>16225.339620000002</v>
      </c>
    </row>
    <row r="10" spans="1:8">
      <c r="A10" s="5"/>
      <c r="B10" s="6"/>
      <c r="C10" s="7"/>
      <c r="D10" s="4"/>
      <c r="E10" s="7" t="s">
        <v>109</v>
      </c>
      <c r="F10" s="13">
        <f>SUM(F5:F9)</f>
        <v>232496.27692</v>
      </c>
    </row>
    <row r="11" spans="1:8" ht="30">
      <c r="A11" s="5"/>
      <c r="B11" s="6"/>
      <c r="C11" s="7"/>
      <c r="D11" s="4"/>
      <c r="E11" s="3" t="s">
        <v>110</v>
      </c>
      <c r="F11" s="3">
        <f>F10*12/100</f>
        <v>27899.553230400001</v>
      </c>
    </row>
    <row r="12" spans="1:8">
      <c r="A12" s="5"/>
      <c r="B12" s="6"/>
      <c r="C12" s="7"/>
      <c r="D12" s="4"/>
      <c r="E12" s="3"/>
      <c r="F12" s="3">
        <f>F11+F10</f>
        <v>260395.8301504</v>
      </c>
    </row>
    <row r="13" spans="1:8" ht="30">
      <c r="A13" s="5"/>
      <c r="B13" s="6"/>
      <c r="C13" s="7"/>
      <c r="D13" s="4"/>
      <c r="E13" s="3" t="s">
        <v>111</v>
      </c>
      <c r="F13" s="3">
        <f>F12*1/100</f>
        <v>2603.9583015039998</v>
      </c>
    </row>
    <row r="14" spans="1:8">
      <c r="A14" s="5"/>
      <c r="B14" s="6"/>
      <c r="C14" s="7"/>
      <c r="D14" s="4"/>
      <c r="E14" s="3" t="s">
        <v>109</v>
      </c>
      <c r="F14" s="3">
        <f>F13+F12</f>
        <v>262999.78845190402</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3"/>
  <sheetViews>
    <sheetView tabSelected="1" workbookViewId="0">
      <selection activeCell="A3" sqref="A3:F3"/>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43.5" customHeight="1">
      <c r="A3" s="24" t="s">
        <v>271</v>
      </c>
      <c r="B3" s="24"/>
      <c r="C3" s="24"/>
      <c r="D3" s="24"/>
      <c r="E3" s="24"/>
      <c r="F3" s="24"/>
    </row>
    <row r="4" spans="1:6">
      <c r="A4" s="2" t="s">
        <v>3</v>
      </c>
      <c r="B4" s="2" t="s">
        <v>4</v>
      </c>
      <c r="C4" s="2" t="s">
        <v>5</v>
      </c>
      <c r="D4" s="2" t="s">
        <v>6</v>
      </c>
      <c r="E4" s="2" t="s">
        <v>7</v>
      </c>
      <c r="F4" s="2" t="s">
        <v>8</v>
      </c>
    </row>
    <row r="5" spans="1:6" ht="120">
      <c r="A5" s="14" t="s">
        <v>272</v>
      </c>
      <c r="B5" s="3" t="s">
        <v>218</v>
      </c>
      <c r="C5" s="13">
        <v>120.35</v>
      </c>
      <c r="D5" s="4" t="s">
        <v>145</v>
      </c>
      <c r="E5" s="7">
        <v>139.58000000000001</v>
      </c>
      <c r="F5" s="13">
        <f t="shared" ref="F5:F18" si="0">C5*E5</f>
        <v>16798.453000000001</v>
      </c>
    </row>
    <row r="6" spans="1:6" ht="105">
      <c r="A6" s="14" t="s">
        <v>12</v>
      </c>
      <c r="B6" s="3" t="s">
        <v>163</v>
      </c>
      <c r="C6" s="13">
        <v>6.44</v>
      </c>
      <c r="D6" s="4" t="s">
        <v>145</v>
      </c>
      <c r="E6" s="7">
        <v>415.58</v>
      </c>
      <c r="F6" s="13">
        <f t="shared" si="0"/>
        <v>2676.3352</v>
      </c>
    </row>
    <row r="7" spans="1:6" ht="90">
      <c r="A7" s="14" t="s">
        <v>273</v>
      </c>
      <c r="B7" s="3" t="s">
        <v>165</v>
      </c>
      <c r="C7" s="13">
        <v>10.82</v>
      </c>
      <c r="D7" s="4" t="s">
        <v>145</v>
      </c>
      <c r="E7" s="7">
        <v>1438.96</v>
      </c>
      <c r="F7" s="13">
        <f t="shared" si="0"/>
        <v>15569.547200000001</v>
      </c>
    </row>
    <row r="8" spans="1:6" ht="60">
      <c r="A8" s="21" t="s">
        <v>274</v>
      </c>
      <c r="B8" s="3" t="s">
        <v>275</v>
      </c>
      <c r="C8" s="13">
        <v>31.29</v>
      </c>
      <c r="D8" s="4" t="s">
        <v>145</v>
      </c>
      <c r="E8" s="7">
        <v>5891.97</v>
      </c>
      <c r="F8" s="13">
        <f t="shared" si="0"/>
        <v>184359.74129999999</v>
      </c>
    </row>
    <row r="9" spans="1:6" ht="135">
      <c r="A9" s="21" t="s">
        <v>276</v>
      </c>
      <c r="B9" s="3" t="s">
        <v>277</v>
      </c>
      <c r="C9" s="13">
        <v>12.89</v>
      </c>
      <c r="D9" s="4" t="s">
        <v>145</v>
      </c>
      <c r="E9" s="7">
        <v>6092.63</v>
      </c>
      <c r="F9" s="13">
        <f t="shared" si="0"/>
        <v>78534.000700000004</v>
      </c>
    </row>
    <row r="10" spans="1:6" ht="120">
      <c r="A10" s="3" t="s">
        <v>278</v>
      </c>
      <c r="B10" s="3" t="s">
        <v>227</v>
      </c>
      <c r="C10" s="3">
        <v>1.93</v>
      </c>
      <c r="D10" s="3" t="s">
        <v>54</v>
      </c>
      <c r="E10" s="3">
        <v>79086.94</v>
      </c>
      <c r="F10" s="3">
        <f t="shared" si="0"/>
        <v>152637.7942</v>
      </c>
    </row>
    <row r="11" spans="1:6" ht="120">
      <c r="A11" s="21" t="s">
        <v>279</v>
      </c>
      <c r="B11" s="3" t="s">
        <v>280</v>
      </c>
      <c r="C11" s="13">
        <v>2.36</v>
      </c>
      <c r="D11" s="4" t="s">
        <v>54</v>
      </c>
      <c r="E11" s="7">
        <v>77259.94</v>
      </c>
      <c r="F11" s="13">
        <f t="shared" si="0"/>
        <v>182333.4584</v>
      </c>
    </row>
    <row r="12" spans="1:6" ht="60">
      <c r="A12" s="3" t="s">
        <v>281</v>
      </c>
      <c r="B12" s="3" t="s">
        <v>282</v>
      </c>
      <c r="C12" s="13">
        <v>72.489999999999995</v>
      </c>
      <c r="D12" s="3" t="s">
        <v>151</v>
      </c>
      <c r="E12" s="22">
        <v>184.61</v>
      </c>
      <c r="F12" s="13">
        <f t="shared" si="0"/>
        <v>13382.3789</v>
      </c>
    </row>
    <row r="13" spans="1:6">
      <c r="A13" s="5">
        <v>9</v>
      </c>
      <c r="B13" s="6" t="s">
        <v>152</v>
      </c>
      <c r="C13" s="13"/>
      <c r="D13" s="4"/>
      <c r="E13" s="7"/>
      <c r="F13" s="13"/>
    </row>
    <row r="14" spans="1:6">
      <c r="A14" s="5" t="s">
        <v>283</v>
      </c>
      <c r="B14" s="3" t="s">
        <v>284</v>
      </c>
      <c r="C14" s="3">
        <v>19</v>
      </c>
      <c r="D14" s="3" t="s">
        <v>145</v>
      </c>
      <c r="E14" s="3">
        <v>695.72</v>
      </c>
      <c r="F14" s="13">
        <f t="shared" si="0"/>
        <v>13218.68</v>
      </c>
    </row>
    <row r="15" spans="1:6">
      <c r="A15" s="5" t="s">
        <v>285</v>
      </c>
      <c r="B15" s="3" t="s">
        <v>286</v>
      </c>
      <c r="C15" s="3">
        <v>6.44</v>
      </c>
      <c r="D15" s="3" t="s">
        <v>145</v>
      </c>
      <c r="E15" s="3">
        <v>384.68</v>
      </c>
      <c r="F15" s="13">
        <f t="shared" si="0"/>
        <v>2477.3392000000003</v>
      </c>
    </row>
    <row r="16" spans="1:6">
      <c r="A16" s="5" t="s">
        <v>287</v>
      </c>
      <c r="B16" s="3" t="s">
        <v>288</v>
      </c>
      <c r="C16" s="3">
        <v>10.82</v>
      </c>
      <c r="D16" s="3" t="s">
        <v>145</v>
      </c>
      <c r="E16" s="3">
        <v>626.49</v>
      </c>
      <c r="F16" s="13">
        <f t="shared" si="0"/>
        <v>6778.6217999999999</v>
      </c>
    </row>
    <row r="17" spans="1:6">
      <c r="A17" s="5" t="s">
        <v>289</v>
      </c>
      <c r="B17" s="3" t="s">
        <v>290</v>
      </c>
      <c r="C17" s="3">
        <v>37.99</v>
      </c>
      <c r="D17" s="3" t="s">
        <v>145</v>
      </c>
      <c r="E17" s="3">
        <v>345.8</v>
      </c>
      <c r="F17" s="13">
        <f t="shared" si="0"/>
        <v>13136.942000000001</v>
      </c>
    </row>
    <row r="18" spans="1:6">
      <c r="A18" s="5" t="s">
        <v>291</v>
      </c>
      <c r="B18" s="3" t="s">
        <v>180</v>
      </c>
      <c r="C18" s="3">
        <v>120.35</v>
      </c>
      <c r="D18" s="3" t="s">
        <v>145</v>
      </c>
      <c r="E18" s="3">
        <v>177.1</v>
      </c>
      <c r="F18" s="13">
        <f t="shared" si="0"/>
        <v>21313.984999999997</v>
      </c>
    </row>
    <row r="19" spans="1:6">
      <c r="A19" s="5"/>
      <c r="B19" s="6"/>
      <c r="C19" s="7"/>
      <c r="D19" s="4"/>
      <c r="E19" s="7" t="s">
        <v>109</v>
      </c>
      <c r="F19" s="13">
        <f>SUM(F5:F18)</f>
        <v>703217.27690000017</v>
      </c>
    </row>
    <row r="20" spans="1:6" ht="30">
      <c r="A20" s="5"/>
      <c r="B20" s="6"/>
      <c r="C20" s="7"/>
      <c r="D20" s="4"/>
      <c r="E20" s="3" t="s">
        <v>110</v>
      </c>
      <c r="F20" s="3">
        <f>F19*12/100</f>
        <v>84386.073228000023</v>
      </c>
    </row>
    <row r="21" spans="1:6">
      <c r="A21" s="5"/>
      <c r="B21" s="6"/>
      <c r="C21" s="7"/>
      <c r="D21" s="4"/>
      <c r="E21" s="3"/>
      <c r="F21" s="3">
        <f>F20+F19</f>
        <v>787603.35012800014</v>
      </c>
    </row>
    <row r="22" spans="1:6" ht="30">
      <c r="A22" s="5"/>
      <c r="B22" s="6"/>
      <c r="C22" s="7"/>
      <c r="D22" s="4"/>
      <c r="E22" s="3" t="s">
        <v>111</v>
      </c>
      <c r="F22" s="3">
        <f>F21*1/100</f>
        <v>7876.0335012800015</v>
      </c>
    </row>
    <row r="23" spans="1:6">
      <c r="A23" s="5"/>
      <c r="B23" s="6"/>
      <c r="C23" s="7"/>
      <c r="D23" s="4"/>
      <c r="E23" s="3" t="s">
        <v>109</v>
      </c>
      <c r="F23" s="3">
        <f>F22+F21</f>
        <v>795479.38362928014</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8"/>
  <sheetViews>
    <sheetView topLeftCell="A19" workbookViewId="0">
      <selection activeCell="F16" sqref="F16"/>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7" customHeight="1">
      <c r="A3" s="24" t="s">
        <v>142</v>
      </c>
      <c r="B3" s="24"/>
      <c r="C3" s="24"/>
      <c r="D3" s="24"/>
      <c r="E3" s="24"/>
      <c r="F3" s="24"/>
    </row>
    <row r="4" spans="1:6">
      <c r="A4" s="2" t="s">
        <v>3</v>
      </c>
      <c r="B4" s="2" t="s">
        <v>4</v>
      </c>
      <c r="C4" s="2" t="s">
        <v>5</v>
      </c>
      <c r="D4" s="2" t="s">
        <v>6</v>
      </c>
      <c r="E4" s="2" t="s">
        <v>7</v>
      </c>
      <c r="F4" s="2" t="s">
        <v>8</v>
      </c>
    </row>
    <row r="5" spans="1:6" ht="150">
      <c r="A5" s="3" t="s">
        <v>143</v>
      </c>
      <c r="B5" s="3" t="s">
        <v>144</v>
      </c>
      <c r="C5" s="13">
        <v>49.85</v>
      </c>
      <c r="D5" s="5" t="s">
        <v>145</v>
      </c>
      <c r="E5" s="13">
        <v>4858.76</v>
      </c>
      <c r="F5" s="3">
        <f t="shared" ref="F5" si="0">C5*E5</f>
        <v>242209.18600000002</v>
      </c>
    </row>
    <row r="6" spans="1:6" ht="45">
      <c r="A6" s="3" t="s">
        <v>146</v>
      </c>
      <c r="B6" s="3" t="s">
        <v>147</v>
      </c>
      <c r="C6" s="13">
        <v>21.24</v>
      </c>
      <c r="D6" s="3" t="s">
        <v>145</v>
      </c>
      <c r="E6" s="13">
        <v>6092.63</v>
      </c>
      <c r="F6" s="3">
        <f t="shared" ref="F6" si="1">ROUND(E6*C6,2)</f>
        <v>129407.46</v>
      </c>
    </row>
    <row r="7" spans="1:6" ht="120">
      <c r="A7" s="3" t="s">
        <v>148</v>
      </c>
      <c r="B7" s="3" t="s">
        <v>53</v>
      </c>
      <c r="C7" s="3">
        <v>1.95</v>
      </c>
      <c r="D7" s="3" t="s">
        <v>54</v>
      </c>
      <c r="E7" s="3">
        <v>77259.94</v>
      </c>
      <c r="F7" s="3">
        <f t="shared" ref="F7:F8" si="2">C7*E7</f>
        <v>150656.883</v>
      </c>
    </row>
    <row r="8" spans="1:6" ht="45">
      <c r="A8" s="14" t="s">
        <v>149</v>
      </c>
      <c r="B8" s="15" t="s">
        <v>150</v>
      </c>
      <c r="C8" s="3">
        <v>85.51</v>
      </c>
      <c r="D8" s="14" t="s">
        <v>151</v>
      </c>
      <c r="E8" s="13">
        <v>184.61</v>
      </c>
      <c r="F8" s="3">
        <f t="shared" si="2"/>
        <v>15786.001100000001</v>
      </c>
    </row>
    <row r="9" spans="1:6">
      <c r="A9" s="4">
        <v>5</v>
      </c>
      <c r="B9" s="16" t="s">
        <v>152</v>
      </c>
      <c r="C9" s="16"/>
      <c r="D9" s="16"/>
      <c r="E9" s="16"/>
      <c r="F9" s="3"/>
    </row>
    <row r="10" spans="1:6">
      <c r="A10" s="5" t="s">
        <v>153</v>
      </c>
      <c r="B10" s="3" t="s">
        <v>154</v>
      </c>
      <c r="C10" s="6">
        <v>30.51</v>
      </c>
      <c r="D10" s="3" t="s">
        <v>145</v>
      </c>
      <c r="E10" s="3">
        <v>864.24</v>
      </c>
      <c r="F10" s="3">
        <f t="shared" ref="F10:F11" si="3">C10*E10</f>
        <v>26367.9624</v>
      </c>
    </row>
    <row r="11" spans="1:6">
      <c r="A11" s="5" t="s">
        <v>155</v>
      </c>
      <c r="B11" s="3" t="s">
        <v>156</v>
      </c>
      <c r="C11" s="6">
        <v>61</v>
      </c>
      <c r="D11" s="3" t="s">
        <v>145</v>
      </c>
      <c r="E11" s="3">
        <v>466.97</v>
      </c>
      <c r="F11" s="3">
        <f t="shared" si="3"/>
        <v>28485.170000000002</v>
      </c>
    </row>
    <row r="12" spans="1:6" ht="15.75">
      <c r="A12" s="25" t="s">
        <v>157</v>
      </c>
      <c r="B12" s="25"/>
      <c r="C12" s="25"/>
      <c r="D12" s="25"/>
      <c r="E12" s="25"/>
      <c r="F12" s="8">
        <f>SUM(F5:F11)</f>
        <v>592912.66249999998</v>
      </c>
    </row>
    <row r="13" spans="1:6" ht="30">
      <c r="A13" s="5"/>
      <c r="B13" s="6"/>
      <c r="C13" s="7"/>
      <c r="D13" s="4"/>
      <c r="E13" s="3" t="s">
        <v>110</v>
      </c>
      <c r="F13" s="3">
        <f>F12*12/100</f>
        <v>71149.519499999995</v>
      </c>
    </row>
    <row r="14" spans="1:6">
      <c r="A14" s="5"/>
      <c r="B14" s="6"/>
      <c r="C14" s="7"/>
      <c r="D14" s="4"/>
      <c r="E14" s="3"/>
      <c r="F14" s="3">
        <f>F13+F12</f>
        <v>664062.18200000003</v>
      </c>
    </row>
    <row r="15" spans="1:6" ht="30">
      <c r="A15" s="5"/>
      <c r="B15" s="6"/>
      <c r="C15" s="7"/>
      <c r="D15" s="4"/>
      <c r="E15" s="3" t="s">
        <v>111</v>
      </c>
      <c r="F15" s="3">
        <f>F14*1/100</f>
        <v>6640.6218200000003</v>
      </c>
    </row>
    <row r="16" spans="1:6">
      <c r="A16" s="5"/>
      <c r="B16" s="6"/>
      <c r="C16" s="7"/>
      <c r="D16" s="4"/>
      <c r="E16" s="3" t="s">
        <v>112</v>
      </c>
      <c r="F16" s="3">
        <f>F15+F14</f>
        <v>670702.80382000003</v>
      </c>
    </row>
    <row r="18" ht="19.5" customHeight="1"/>
  </sheetData>
  <mergeCells count="4">
    <mergeCell ref="A1:F1"/>
    <mergeCell ref="A2:F2"/>
    <mergeCell ref="A3:F3"/>
    <mergeCell ref="A12: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4"/>
  <sheetViews>
    <sheetView topLeftCell="A19" workbookViewId="0">
      <selection activeCell="F25" sqref="F25"/>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158</v>
      </c>
      <c r="B3" s="24"/>
      <c r="C3" s="24"/>
      <c r="D3" s="24"/>
      <c r="E3" s="24"/>
      <c r="F3" s="24"/>
    </row>
    <row r="4" spans="1:6">
      <c r="A4" s="2" t="s">
        <v>3</v>
      </c>
      <c r="B4" s="2" t="s">
        <v>4</v>
      </c>
      <c r="C4" s="2" t="s">
        <v>5</v>
      </c>
      <c r="D4" s="2" t="s">
        <v>6</v>
      </c>
      <c r="E4" s="2" t="s">
        <v>7</v>
      </c>
      <c r="F4" s="2" t="s">
        <v>8</v>
      </c>
    </row>
    <row r="5" spans="1:6" ht="30">
      <c r="A5" s="4">
        <v>1</v>
      </c>
      <c r="B5" s="3" t="s">
        <v>159</v>
      </c>
      <c r="C5" s="13">
        <v>2</v>
      </c>
      <c r="D5" s="3" t="s">
        <v>122</v>
      </c>
      <c r="E5" s="3">
        <v>330.4</v>
      </c>
      <c r="F5" s="3">
        <f t="shared" ref="F5:F12" si="0">C5*E5</f>
        <v>660.8</v>
      </c>
    </row>
    <row r="6" spans="1:6" ht="135">
      <c r="A6" s="14" t="s">
        <v>160</v>
      </c>
      <c r="B6" s="3" t="s">
        <v>161</v>
      </c>
      <c r="C6" s="13">
        <v>15.4</v>
      </c>
      <c r="D6" s="4" t="s">
        <v>145</v>
      </c>
      <c r="E6" s="13">
        <v>139.58000000000001</v>
      </c>
      <c r="F6" s="3">
        <f t="shared" si="0"/>
        <v>2149.5320000000002</v>
      </c>
    </row>
    <row r="7" spans="1:6" ht="105">
      <c r="A7" s="3" t="s">
        <v>162</v>
      </c>
      <c r="B7" s="3" t="s">
        <v>163</v>
      </c>
      <c r="C7" s="3">
        <v>1.77</v>
      </c>
      <c r="D7" s="3" t="s">
        <v>145</v>
      </c>
      <c r="E7" s="3">
        <v>415.58</v>
      </c>
      <c r="F7" s="3">
        <f>C7*E7</f>
        <v>735.57659999999998</v>
      </c>
    </row>
    <row r="8" spans="1:6" ht="90">
      <c r="A8" s="14" t="s">
        <v>164</v>
      </c>
      <c r="B8" s="3" t="s">
        <v>165</v>
      </c>
      <c r="C8" s="3">
        <v>2.98</v>
      </c>
      <c r="D8" s="3" t="s">
        <v>145</v>
      </c>
      <c r="E8" s="3">
        <v>1438.96</v>
      </c>
      <c r="F8" s="3">
        <f>C8*E8</f>
        <v>4288.1008000000002</v>
      </c>
    </row>
    <row r="9" spans="1:6" ht="60">
      <c r="A9" s="14" t="s">
        <v>166</v>
      </c>
      <c r="B9" s="3" t="s">
        <v>167</v>
      </c>
      <c r="C9" s="13">
        <v>5.2</v>
      </c>
      <c r="D9" s="5" t="s">
        <v>145</v>
      </c>
      <c r="E9" s="13">
        <v>5891.97</v>
      </c>
      <c r="F9" s="3">
        <f t="shared" si="0"/>
        <v>30638.244000000002</v>
      </c>
    </row>
    <row r="10" spans="1:6" ht="105">
      <c r="A10" s="14" t="s">
        <v>168</v>
      </c>
      <c r="B10" s="3" t="s">
        <v>169</v>
      </c>
      <c r="C10" s="13">
        <v>2.37</v>
      </c>
      <c r="D10" s="4" t="s">
        <v>145</v>
      </c>
      <c r="E10" s="13">
        <v>6092.63</v>
      </c>
      <c r="F10" s="3">
        <f>C10*E10</f>
        <v>14439.533100000001</v>
      </c>
    </row>
    <row r="11" spans="1:6" ht="120">
      <c r="A11" s="3" t="s">
        <v>170</v>
      </c>
      <c r="B11" s="3" t="s">
        <v>53</v>
      </c>
      <c r="C11" s="3">
        <v>0.60068250000000001</v>
      </c>
      <c r="D11" s="3" t="s">
        <v>54</v>
      </c>
      <c r="E11" s="3">
        <v>77259.94</v>
      </c>
      <c r="F11" s="3">
        <f t="shared" si="0"/>
        <v>46408.693909050002</v>
      </c>
    </row>
    <row r="12" spans="1:6" ht="135">
      <c r="A12" s="3" t="s">
        <v>171</v>
      </c>
      <c r="B12" s="3" t="s">
        <v>18</v>
      </c>
      <c r="C12" s="3">
        <v>32.58</v>
      </c>
      <c r="D12" s="3" t="s">
        <v>11</v>
      </c>
      <c r="E12" s="3">
        <v>4858.76</v>
      </c>
      <c r="F12" s="3">
        <f t="shared" si="0"/>
        <v>158298.4008</v>
      </c>
    </row>
    <row r="13" spans="1:6" ht="45">
      <c r="A13" s="14" t="s">
        <v>172</v>
      </c>
      <c r="B13" s="15" t="s">
        <v>150</v>
      </c>
      <c r="C13" s="13">
        <v>86.43</v>
      </c>
      <c r="D13" s="14" t="s">
        <v>151</v>
      </c>
      <c r="E13" s="13">
        <v>184.61</v>
      </c>
      <c r="F13" s="3">
        <f>C13*E13</f>
        <v>15955.842300000002</v>
      </c>
    </row>
    <row r="14" spans="1:6">
      <c r="A14" s="5">
        <v>10</v>
      </c>
      <c r="B14" s="6" t="s">
        <v>152</v>
      </c>
      <c r="C14" s="7"/>
      <c r="D14" s="4"/>
      <c r="E14" s="7"/>
      <c r="F14" s="3"/>
    </row>
    <row r="15" spans="1:6">
      <c r="A15" s="5" t="s">
        <v>153</v>
      </c>
      <c r="B15" s="3" t="s">
        <v>173</v>
      </c>
      <c r="C15" s="3">
        <v>17.22</v>
      </c>
      <c r="D15" s="3" t="s">
        <v>145</v>
      </c>
      <c r="E15" s="3">
        <v>893.67</v>
      </c>
      <c r="F15" s="3">
        <f t="shared" ref="F15:F19" si="1">C15*E15</f>
        <v>15388.997399999998</v>
      </c>
    </row>
    <row r="16" spans="1:6">
      <c r="A16" s="5" t="s">
        <v>155</v>
      </c>
      <c r="B16" s="3" t="s">
        <v>174</v>
      </c>
      <c r="C16" s="3">
        <v>1.77</v>
      </c>
      <c r="D16" s="3" t="s">
        <v>145</v>
      </c>
      <c r="E16" s="3">
        <v>378.69</v>
      </c>
      <c r="F16" s="3">
        <f t="shared" si="1"/>
        <v>670.28129999999999</v>
      </c>
    </row>
    <row r="17" spans="1:6">
      <c r="A17" s="5" t="s">
        <v>175</v>
      </c>
      <c r="B17" s="3" t="s">
        <v>176</v>
      </c>
      <c r="C17" s="3">
        <v>2.98</v>
      </c>
      <c r="D17" s="3" t="s">
        <v>145</v>
      </c>
      <c r="E17" s="3">
        <v>819.59</v>
      </c>
      <c r="F17" s="3">
        <f t="shared" si="1"/>
        <v>2442.3782000000001</v>
      </c>
    </row>
    <row r="18" spans="1:6">
      <c r="A18" s="5" t="s">
        <v>177</v>
      </c>
      <c r="B18" s="3" t="s">
        <v>178</v>
      </c>
      <c r="C18" s="3">
        <v>34.450000000000003</v>
      </c>
      <c r="D18" s="3" t="s">
        <v>145</v>
      </c>
      <c r="E18" s="3">
        <v>496.4</v>
      </c>
      <c r="F18" s="3">
        <f t="shared" si="1"/>
        <v>17100.98</v>
      </c>
    </row>
    <row r="19" spans="1:6">
      <c r="A19" s="5" t="s">
        <v>179</v>
      </c>
      <c r="B19" s="3" t="s">
        <v>180</v>
      </c>
      <c r="C19" s="3">
        <v>15.266999999999999</v>
      </c>
      <c r="D19" s="3" t="s">
        <v>145</v>
      </c>
      <c r="E19" s="3">
        <v>177.1</v>
      </c>
      <c r="F19" s="3">
        <f t="shared" si="1"/>
        <v>2703.7856999999999</v>
      </c>
    </row>
    <row r="20" spans="1:6">
      <c r="A20" s="5"/>
      <c r="B20" s="6"/>
      <c r="C20" s="7"/>
      <c r="D20" s="4"/>
      <c r="E20" s="7" t="s">
        <v>109</v>
      </c>
      <c r="F20" s="13">
        <f>SUM(F5:F19)</f>
        <v>311881.14610904997</v>
      </c>
    </row>
    <row r="21" spans="1:6" ht="30">
      <c r="A21" s="5"/>
      <c r="B21" s="6"/>
      <c r="C21" s="7"/>
      <c r="D21" s="4"/>
      <c r="E21" s="3" t="s">
        <v>110</v>
      </c>
      <c r="F21" s="17">
        <f>F20*12/100</f>
        <v>37425.737533086001</v>
      </c>
    </row>
    <row r="22" spans="1:6">
      <c r="A22" s="5"/>
      <c r="B22" s="6"/>
      <c r="C22" s="7"/>
      <c r="D22" s="4"/>
      <c r="E22" s="3"/>
      <c r="F22" s="17">
        <f>F21+F20</f>
        <v>349306.88364213594</v>
      </c>
    </row>
    <row r="23" spans="1:6" ht="30">
      <c r="A23" s="5"/>
      <c r="B23" s="6"/>
      <c r="C23" s="7"/>
      <c r="D23" s="4"/>
      <c r="E23" s="3" t="s">
        <v>111</v>
      </c>
      <c r="F23" s="17">
        <f>F22*1/100</f>
        <v>3493.0688364213593</v>
      </c>
    </row>
    <row r="24" spans="1:6">
      <c r="A24" s="5"/>
      <c r="B24" s="6"/>
      <c r="C24" s="7"/>
      <c r="D24" s="4"/>
      <c r="E24" s="3" t="s">
        <v>109</v>
      </c>
      <c r="F24" s="17">
        <f>F23+F22</f>
        <v>352799.9524785573</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5"/>
  <sheetViews>
    <sheetView topLeftCell="A19" workbookViewId="0">
      <selection activeCell="F25" sqref="F25"/>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181</v>
      </c>
      <c r="B3" s="24"/>
      <c r="C3" s="24"/>
      <c r="D3" s="24"/>
      <c r="E3" s="24"/>
      <c r="F3" s="24"/>
    </row>
    <row r="4" spans="1:6">
      <c r="A4" s="2" t="s">
        <v>3</v>
      </c>
      <c r="B4" s="2" t="s">
        <v>4</v>
      </c>
      <c r="C4" s="2" t="s">
        <v>5</v>
      </c>
      <c r="D4" s="2" t="s">
        <v>6</v>
      </c>
      <c r="E4" s="2" t="s">
        <v>7</v>
      </c>
      <c r="F4" s="2" t="s">
        <v>8</v>
      </c>
    </row>
    <row r="5" spans="1:6" ht="30">
      <c r="A5" s="4">
        <v>1</v>
      </c>
      <c r="B5" s="3" t="s">
        <v>159</v>
      </c>
      <c r="C5" s="13">
        <v>4</v>
      </c>
      <c r="D5" s="3" t="s">
        <v>122</v>
      </c>
      <c r="E5" s="3">
        <v>330.4</v>
      </c>
      <c r="F5" s="3">
        <f t="shared" ref="F5:F13" si="0">C5*E5</f>
        <v>1321.6</v>
      </c>
    </row>
    <row r="6" spans="1:6" ht="30">
      <c r="A6" s="3" t="s">
        <v>182</v>
      </c>
      <c r="B6" s="3" t="s">
        <v>183</v>
      </c>
      <c r="C6" s="3">
        <v>1.42</v>
      </c>
      <c r="D6" s="3" t="s">
        <v>11</v>
      </c>
      <c r="E6" s="3">
        <v>878.79</v>
      </c>
      <c r="F6" s="3">
        <f>ROUND(E6*C6,2)</f>
        <v>1247.8800000000001</v>
      </c>
    </row>
    <row r="7" spans="1:6" ht="135">
      <c r="A7" s="14" t="s">
        <v>184</v>
      </c>
      <c r="B7" s="3" t="s">
        <v>161</v>
      </c>
      <c r="C7" s="13">
        <v>57.58</v>
      </c>
      <c r="D7" s="4" t="s">
        <v>145</v>
      </c>
      <c r="E7" s="13">
        <v>139.58000000000001</v>
      </c>
      <c r="F7" s="3">
        <f t="shared" si="0"/>
        <v>8037.0164000000004</v>
      </c>
    </row>
    <row r="8" spans="1:6" ht="105">
      <c r="A8" s="3" t="s">
        <v>185</v>
      </c>
      <c r="B8" s="3" t="s">
        <v>163</v>
      </c>
      <c r="C8" s="3">
        <v>4.21</v>
      </c>
      <c r="D8" s="3" t="s">
        <v>145</v>
      </c>
      <c r="E8" s="3">
        <v>415.58</v>
      </c>
      <c r="F8" s="3">
        <f>C8*E8</f>
        <v>1749.5917999999999</v>
      </c>
    </row>
    <row r="9" spans="1:6" ht="90">
      <c r="A9" s="14" t="s">
        <v>186</v>
      </c>
      <c r="B9" s="3" t="s">
        <v>165</v>
      </c>
      <c r="C9" s="3">
        <v>7.08</v>
      </c>
      <c r="D9" s="3" t="s">
        <v>145</v>
      </c>
      <c r="E9" s="3">
        <v>1438.96</v>
      </c>
      <c r="F9" s="3">
        <f>C9*E9</f>
        <v>10187.836800000001</v>
      </c>
    </row>
    <row r="10" spans="1:6" ht="60">
      <c r="A10" s="14" t="s">
        <v>187</v>
      </c>
      <c r="B10" s="3" t="s">
        <v>167</v>
      </c>
      <c r="C10" s="13">
        <v>20.05</v>
      </c>
      <c r="D10" s="5" t="s">
        <v>145</v>
      </c>
      <c r="E10" s="13">
        <v>5891.97</v>
      </c>
      <c r="F10" s="3">
        <f t="shared" si="0"/>
        <v>118133.99850000002</v>
      </c>
    </row>
    <row r="11" spans="1:6" ht="105">
      <c r="A11" s="14" t="s">
        <v>188</v>
      </c>
      <c r="B11" s="3" t="s">
        <v>169</v>
      </c>
      <c r="C11" s="13">
        <v>8.91</v>
      </c>
      <c r="D11" s="4" t="s">
        <v>145</v>
      </c>
      <c r="E11" s="13">
        <v>6092.63</v>
      </c>
      <c r="F11" s="3">
        <f>C11*E11</f>
        <v>54285.333299999998</v>
      </c>
    </row>
    <row r="12" spans="1:6" ht="120">
      <c r="A12" s="3" t="s">
        <v>189</v>
      </c>
      <c r="B12" s="3" t="s">
        <v>53</v>
      </c>
      <c r="C12" s="3">
        <v>1.27</v>
      </c>
      <c r="D12" s="3" t="s">
        <v>54</v>
      </c>
      <c r="E12" s="3">
        <v>77259.94</v>
      </c>
      <c r="F12" s="3">
        <f t="shared" si="0"/>
        <v>98120.123800000001</v>
      </c>
    </row>
    <row r="13" spans="1:6">
      <c r="A13" s="4" t="s">
        <v>153</v>
      </c>
      <c r="B13" s="3" t="s">
        <v>190</v>
      </c>
      <c r="C13" s="13">
        <v>1.55</v>
      </c>
      <c r="D13" s="4" t="s">
        <v>54</v>
      </c>
      <c r="E13" s="13">
        <v>76041.94</v>
      </c>
      <c r="F13" s="3">
        <f t="shared" si="0"/>
        <v>117865.00700000001</v>
      </c>
    </row>
    <row r="14" spans="1:6" ht="45">
      <c r="A14" s="14" t="s">
        <v>172</v>
      </c>
      <c r="B14" s="15" t="s">
        <v>150</v>
      </c>
      <c r="C14" s="13">
        <v>164.05204000000001</v>
      </c>
      <c r="D14" s="14" t="s">
        <v>151</v>
      </c>
      <c r="E14" s="13">
        <v>184.61</v>
      </c>
      <c r="F14" s="3">
        <f>C14*E14</f>
        <v>30285.647104400003</v>
      </c>
    </row>
    <row r="15" spans="1:6">
      <c r="A15" s="5">
        <v>10</v>
      </c>
      <c r="B15" s="6" t="s">
        <v>152</v>
      </c>
      <c r="C15" s="7"/>
      <c r="D15" s="4"/>
      <c r="E15" s="7"/>
      <c r="F15" s="3"/>
    </row>
    <row r="16" spans="1:6">
      <c r="A16" s="5" t="s">
        <v>153</v>
      </c>
      <c r="B16" s="3" t="s">
        <v>173</v>
      </c>
      <c r="C16" s="3">
        <v>12.42</v>
      </c>
      <c r="D16" s="3" t="s">
        <v>145</v>
      </c>
      <c r="E16" s="3">
        <v>893.67</v>
      </c>
      <c r="F16" s="3">
        <f t="shared" ref="F16:F20" si="1">C16*E16</f>
        <v>11099.3814</v>
      </c>
    </row>
    <row r="17" spans="1:6">
      <c r="A17" s="5" t="s">
        <v>155</v>
      </c>
      <c r="B17" s="3" t="s">
        <v>174</v>
      </c>
      <c r="C17" s="3">
        <v>4.21</v>
      </c>
      <c r="D17" s="3" t="s">
        <v>145</v>
      </c>
      <c r="E17" s="3">
        <v>378.69</v>
      </c>
      <c r="F17" s="3">
        <f t="shared" si="1"/>
        <v>1594.2848999999999</v>
      </c>
    </row>
    <row r="18" spans="1:6">
      <c r="A18" s="5" t="s">
        <v>175</v>
      </c>
      <c r="B18" s="3" t="s">
        <v>176</v>
      </c>
      <c r="C18" s="3">
        <v>7.08</v>
      </c>
      <c r="D18" s="3" t="s">
        <v>145</v>
      </c>
      <c r="E18" s="3">
        <v>819.59</v>
      </c>
      <c r="F18" s="3">
        <f t="shared" si="1"/>
        <v>5802.6972000000005</v>
      </c>
    </row>
    <row r="19" spans="1:6">
      <c r="A19" s="5" t="s">
        <v>177</v>
      </c>
      <c r="B19" s="3" t="s">
        <v>178</v>
      </c>
      <c r="C19" s="3">
        <v>24.85</v>
      </c>
      <c r="D19" s="3" t="s">
        <v>145</v>
      </c>
      <c r="E19" s="3">
        <v>496.4</v>
      </c>
      <c r="F19" s="3">
        <f t="shared" si="1"/>
        <v>12335.54</v>
      </c>
    </row>
    <row r="20" spans="1:6">
      <c r="A20" s="5" t="s">
        <v>179</v>
      </c>
      <c r="B20" s="3" t="s">
        <v>180</v>
      </c>
      <c r="C20" s="3">
        <v>57.4</v>
      </c>
      <c r="D20" s="3" t="s">
        <v>145</v>
      </c>
      <c r="E20" s="3">
        <v>177.1</v>
      </c>
      <c r="F20" s="3">
        <f t="shared" si="1"/>
        <v>10165.539999999999</v>
      </c>
    </row>
    <row r="21" spans="1:6">
      <c r="A21" s="5"/>
      <c r="B21" s="6"/>
      <c r="C21" s="7"/>
      <c r="D21" s="4"/>
      <c r="E21" s="7" t="s">
        <v>109</v>
      </c>
      <c r="F21" s="13">
        <f>SUM(F5:F20)</f>
        <v>482231.47820439999</v>
      </c>
    </row>
    <row r="22" spans="1:6" ht="30">
      <c r="A22" s="5"/>
      <c r="B22" s="6"/>
      <c r="C22" s="7"/>
      <c r="D22" s="4"/>
      <c r="E22" s="3" t="s">
        <v>110</v>
      </c>
      <c r="F22" s="17">
        <f>F21*12/100</f>
        <v>57867.777384527995</v>
      </c>
    </row>
    <row r="23" spans="1:6">
      <c r="A23" s="5"/>
      <c r="B23" s="6"/>
      <c r="C23" s="7"/>
      <c r="D23" s="4"/>
      <c r="E23" s="3"/>
      <c r="F23" s="17">
        <f>F22+F21</f>
        <v>540099.255588928</v>
      </c>
    </row>
    <row r="24" spans="1:6" ht="30">
      <c r="A24" s="5"/>
      <c r="B24" s="6"/>
      <c r="C24" s="7"/>
      <c r="D24" s="4"/>
      <c r="E24" s="3" t="s">
        <v>111</v>
      </c>
      <c r="F24" s="17">
        <f>F23*1/100</f>
        <v>5400.9925558892801</v>
      </c>
    </row>
    <row r="25" spans="1:6">
      <c r="A25" s="5"/>
      <c r="B25" s="6"/>
      <c r="C25" s="7"/>
      <c r="D25" s="4"/>
      <c r="E25" s="3" t="s">
        <v>109</v>
      </c>
      <c r="F25" s="17">
        <f>F24+F23</f>
        <v>545500.24814481731</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4"/>
  <sheetViews>
    <sheetView topLeftCell="A13" workbookViewId="0">
      <selection activeCell="F24" sqref="F24"/>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31" t="s">
        <v>191</v>
      </c>
      <c r="B3" s="32"/>
      <c r="C3" s="32"/>
      <c r="D3" s="32"/>
      <c r="E3" s="32"/>
      <c r="F3" s="33"/>
    </row>
    <row r="4" spans="1:6">
      <c r="A4" s="2" t="s">
        <v>3</v>
      </c>
      <c r="B4" s="2" t="s">
        <v>4</v>
      </c>
      <c r="C4" s="2" t="s">
        <v>5</v>
      </c>
      <c r="D4" s="2" t="s">
        <v>6</v>
      </c>
      <c r="E4" s="2" t="s">
        <v>7</v>
      </c>
      <c r="F4" s="2" t="s">
        <v>8</v>
      </c>
    </row>
    <row r="5" spans="1:6" ht="30">
      <c r="A5" s="4">
        <v>1</v>
      </c>
      <c r="B5" s="3" t="s">
        <v>159</v>
      </c>
      <c r="C5" s="13">
        <v>5</v>
      </c>
      <c r="D5" s="3" t="s">
        <v>122</v>
      </c>
      <c r="E5" s="3">
        <v>330.4</v>
      </c>
      <c r="F5" s="3">
        <f t="shared" ref="F5:F12" si="0">C5*E5</f>
        <v>1652</v>
      </c>
    </row>
    <row r="6" spans="1:6" ht="30">
      <c r="A6" s="3" t="s">
        <v>192</v>
      </c>
      <c r="B6" s="3" t="s">
        <v>193</v>
      </c>
      <c r="C6" s="3">
        <v>9.92</v>
      </c>
      <c r="D6" s="3" t="s">
        <v>11</v>
      </c>
      <c r="E6" s="3">
        <v>497.98</v>
      </c>
      <c r="F6" s="3">
        <f>+C6*E6</f>
        <v>4939.9616000000005</v>
      </c>
    </row>
    <row r="7" spans="1:6" ht="135">
      <c r="A7" s="14" t="s">
        <v>184</v>
      </c>
      <c r="B7" s="3" t="s">
        <v>161</v>
      </c>
      <c r="C7" s="13">
        <v>52.95</v>
      </c>
      <c r="D7" s="4" t="s">
        <v>145</v>
      </c>
      <c r="E7" s="13">
        <v>153.84</v>
      </c>
      <c r="F7" s="3">
        <f t="shared" si="0"/>
        <v>8145.8280000000004</v>
      </c>
    </row>
    <row r="8" spans="1:6" ht="105">
      <c r="A8" s="3" t="s">
        <v>185</v>
      </c>
      <c r="B8" s="3" t="s">
        <v>163</v>
      </c>
      <c r="C8" s="3">
        <v>4.96</v>
      </c>
      <c r="D8" s="3" t="s">
        <v>145</v>
      </c>
      <c r="E8" s="3">
        <v>415.58</v>
      </c>
      <c r="F8" s="3">
        <f>C8*E8</f>
        <v>2061.2768000000001</v>
      </c>
    </row>
    <row r="9" spans="1:6" ht="90">
      <c r="A9" s="14" t="s">
        <v>186</v>
      </c>
      <c r="B9" s="3" t="s">
        <v>165</v>
      </c>
      <c r="C9" s="3">
        <v>8.3286119000000003</v>
      </c>
      <c r="D9" s="3" t="s">
        <v>145</v>
      </c>
      <c r="E9" s="3">
        <v>1336.28</v>
      </c>
      <c r="F9" s="3">
        <f>C9*E9</f>
        <v>11129.357509732001</v>
      </c>
    </row>
    <row r="10" spans="1:6" ht="60">
      <c r="A10" s="14" t="s">
        <v>187</v>
      </c>
      <c r="B10" s="3" t="s">
        <v>167</v>
      </c>
      <c r="C10" s="13">
        <v>24.787534999999998</v>
      </c>
      <c r="D10" s="5" t="s">
        <v>145</v>
      </c>
      <c r="E10" s="13">
        <v>5891.97</v>
      </c>
      <c r="F10" s="3">
        <f t="shared" si="0"/>
        <v>146047.41259394999</v>
      </c>
    </row>
    <row r="11" spans="1:6" ht="105">
      <c r="A11" s="14" t="s">
        <v>188</v>
      </c>
      <c r="B11" s="3" t="s">
        <v>169</v>
      </c>
      <c r="C11" s="13">
        <v>9.9150141999999999</v>
      </c>
      <c r="D11" s="4" t="s">
        <v>145</v>
      </c>
      <c r="E11" s="13">
        <v>6092.63</v>
      </c>
      <c r="F11" s="3">
        <f>C11*E11</f>
        <v>60408.512965346003</v>
      </c>
    </row>
    <row r="12" spans="1:6" ht="120">
      <c r="A12" s="3" t="s">
        <v>189</v>
      </c>
      <c r="B12" s="3" t="s">
        <v>53</v>
      </c>
      <c r="C12" s="3">
        <v>3.37</v>
      </c>
      <c r="D12" s="3" t="s">
        <v>54</v>
      </c>
      <c r="E12" s="3">
        <v>77259.94</v>
      </c>
      <c r="F12" s="3">
        <f t="shared" si="0"/>
        <v>260365.99780000001</v>
      </c>
    </row>
    <row r="13" spans="1:6" ht="45">
      <c r="A13" s="14" t="s">
        <v>172</v>
      </c>
      <c r="B13" s="15" t="s">
        <v>150</v>
      </c>
      <c r="C13" s="13">
        <v>227.69516999999999</v>
      </c>
      <c r="D13" s="14" t="s">
        <v>151</v>
      </c>
      <c r="E13" s="13">
        <v>184.61</v>
      </c>
      <c r="F13" s="3">
        <f>C13*E13</f>
        <v>42034.805333700002</v>
      </c>
    </row>
    <row r="14" spans="1:6">
      <c r="A14" s="5">
        <v>10</v>
      </c>
      <c r="B14" s="6" t="s">
        <v>152</v>
      </c>
      <c r="C14" s="7"/>
      <c r="D14" s="4"/>
      <c r="E14" s="7"/>
      <c r="F14" s="3"/>
    </row>
    <row r="15" spans="1:6">
      <c r="A15" s="5" t="s">
        <v>153</v>
      </c>
      <c r="B15" s="3" t="s">
        <v>194</v>
      </c>
      <c r="C15" s="6">
        <v>14.89</v>
      </c>
      <c r="D15" s="3" t="s">
        <v>145</v>
      </c>
      <c r="E15" s="3">
        <v>864.24</v>
      </c>
      <c r="F15" s="3">
        <f t="shared" ref="F15:F19" si="1">C15*E15</f>
        <v>12868.533600000001</v>
      </c>
    </row>
    <row r="16" spans="1:6">
      <c r="A16" s="5" t="s">
        <v>155</v>
      </c>
      <c r="B16" s="3" t="s">
        <v>195</v>
      </c>
      <c r="C16" s="6">
        <v>4.96</v>
      </c>
      <c r="D16" s="3" t="s">
        <v>145</v>
      </c>
      <c r="E16" s="3">
        <v>408.24</v>
      </c>
      <c r="F16" s="3">
        <f t="shared" si="1"/>
        <v>2024.8704</v>
      </c>
    </row>
    <row r="17" spans="1:6">
      <c r="A17" s="5" t="s">
        <v>175</v>
      </c>
      <c r="B17" s="3" t="s">
        <v>196</v>
      </c>
      <c r="C17" s="6">
        <v>8.33</v>
      </c>
      <c r="D17" s="3" t="s">
        <v>145</v>
      </c>
      <c r="E17" s="3">
        <v>788.88</v>
      </c>
      <c r="F17" s="3">
        <f t="shared" si="1"/>
        <v>6571.3703999999998</v>
      </c>
    </row>
    <row r="18" spans="1:6">
      <c r="A18" s="5" t="s">
        <v>177</v>
      </c>
      <c r="B18" s="3" t="s">
        <v>197</v>
      </c>
      <c r="C18" s="6">
        <v>29.77</v>
      </c>
      <c r="D18" s="3" t="s">
        <v>145</v>
      </c>
      <c r="E18" s="3">
        <v>466.97</v>
      </c>
      <c r="F18" s="3">
        <f t="shared" si="1"/>
        <v>13901.696900000001</v>
      </c>
    </row>
    <row r="19" spans="1:6">
      <c r="A19" s="5" t="s">
        <v>179</v>
      </c>
      <c r="B19" s="3" t="s">
        <v>67</v>
      </c>
      <c r="C19" s="6">
        <v>52.3</v>
      </c>
      <c r="D19" s="3" t="s">
        <v>145</v>
      </c>
      <c r="E19" s="3">
        <v>177.1</v>
      </c>
      <c r="F19" s="3">
        <f t="shared" si="1"/>
        <v>9262.33</v>
      </c>
    </row>
    <row r="20" spans="1:6">
      <c r="A20" s="5"/>
      <c r="B20" s="6"/>
      <c r="C20" s="7"/>
      <c r="D20" s="4"/>
      <c r="E20" s="7" t="s">
        <v>109</v>
      </c>
      <c r="F20" s="13">
        <f>SUM(F5:F19)</f>
        <v>581413.95390272792</v>
      </c>
    </row>
    <row r="21" spans="1:6" ht="30">
      <c r="A21" s="5"/>
      <c r="B21" s="6"/>
      <c r="C21" s="7"/>
      <c r="D21" s="4"/>
      <c r="E21" s="3" t="s">
        <v>110</v>
      </c>
      <c r="F21" s="17">
        <f>F20*12/100</f>
        <v>69769.674468327357</v>
      </c>
    </row>
    <row r="22" spans="1:6">
      <c r="A22" s="5"/>
      <c r="B22" s="6"/>
      <c r="C22" s="7"/>
      <c r="D22" s="4"/>
      <c r="E22" s="3"/>
      <c r="F22" s="17">
        <f>F21+F20</f>
        <v>651183.62837105524</v>
      </c>
    </row>
    <row r="23" spans="1:6" ht="30">
      <c r="A23" s="5"/>
      <c r="B23" s="6"/>
      <c r="C23" s="7"/>
      <c r="D23" s="4"/>
      <c r="E23" s="3" t="s">
        <v>111</v>
      </c>
      <c r="F23" s="17">
        <f>F22*1/100</f>
        <v>6511.8362837105524</v>
      </c>
    </row>
    <row r="24" spans="1:6">
      <c r="A24" s="5"/>
      <c r="B24" s="6"/>
      <c r="C24" s="7"/>
      <c r="D24" s="4"/>
      <c r="E24" s="3" t="s">
        <v>109</v>
      </c>
      <c r="F24" s="17">
        <f>F23+F22</f>
        <v>657695.46465476579</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292</v>
      </c>
      <c r="B3" s="24"/>
      <c r="C3" s="24"/>
      <c r="D3" s="24"/>
      <c r="E3" s="24"/>
      <c r="F3" s="24"/>
    </row>
    <row r="4" spans="1:6">
      <c r="A4" s="2" t="s">
        <v>3</v>
      </c>
      <c r="B4" s="2" t="s">
        <v>4</v>
      </c>
      <c r="C4" s="2" t="s">
        <v>5</v>
      </c>
      <c r="D4" s="2" t="s">
        <v>6</v>
      </c>
      <c r="E4" s="2" t="s">
        <v>7</v>
      </c>
      <c r="F4" s="2" t="s">
        <v>8</v>
      </c>
    </row>
    <row r="5" spans="1:6" ht="30">
      <c r="A5" s="4">
        <v>1</v>
      </c>
      <c r="B5" s="3" t="s">
        <v>159</v>
      </c>
      <c r="C5" s="13">
        <v>2</v>
      </c>
      <c r="D5" s="3" t="s">
        <v>122</v>
      </c>
      <c r="E5" s="3">
        <v>330.4</v>
      </c>
      <c r="F5" s="3">
        <f t="shared" ref="F5:F14" si="0">C5*E5</f>
        <v>660.8</v>
      </c>
    </row>
    <row r="6" spans="1:6" ht="30">
      <c r="A6" s="3" t="s">
        <v>182</v>
      </c>
      <c r="B6" s="3" t="s">
        <v>183</v>
      </c>
      <c r="C6" s="3">
        <v>0.34</v>
      </c>
      <c r="D6" s="3" t="s">
        <v>11</v>
      </c>
      <c r="E6" s="3">
        <v>878.79</v>
      </c>
      <c r="F6" s="3">
        <f>ROUND(E6*C6,2)</f>
        <v>298.79000000000002</v>
      </c>
    </row>
    <row r="7" spans="1:6" ht="30">
      <c r="A7" s="3" t="s">
        <v>198</v>
      </c>
      <c r="B7" s="3" t="s">
        <v>193</v>
      </c>
      <c r="C7" s="3">
        <v>0.76</v>
      </c>
      <c r="D7" s="3" t="s">
        <v>11</v>
      </c>
      <c r="E7" s="3">
        <v>497.98</v>
      </c>
      <c r="F7" s="3">
        <f>+C7*E7</f>
        <v>378.46480000000003</v>
      </c>
    </row>
    <row r="8" spans="1:6" ht="75">
      <c r="A8" s="4" t="s">
        <v>199</v>
      </c>
      <c r="B8" s="3" t="s">
        <v>200</v>
      </c>
      <c r="C8" s="3">
        <v>0.51</v>
      </c>
      <c r="D8" s="4" t="s">
        <v>145</v>
      </c>
      <c r="E8" s="3">
        <v>1832.28</v>
      </c>
      <c r="F8" s="3">
        <f t="shared" ref="F8" si="1">+C8*E8</f>
        <v>934.46280000000002</v>
      </c>
    </row>
    <row r="9" spans="1:6" ht="135">
      <c r="A9" s="14" t="s">
        <v>201</v>
      </c>
      <c r="B9" s="3" t="s">
        <v>161</v>
      </c>
      <c r="C9" s="13">
        <v>4.33</v>
      </c>
      <c r="D9" s="4" t="s">
        <v>145</v>
      </c>
      <c r="E9" s="13">
        <v>153.84</v>
      </c>
      <c r="F9" s="3">
        <f t="shared" si="0"/>
        <v>666.12720000000002</v>
      </c>
    </row>
    <row r="10" spans="1:6" ht="105">
      <c r="A10" s="3" t="s">
        <v>202</v>
      </c>
      <c r="B10" s="3" t="s">
        <v>163</v>
      </c>
      <c r="C10" s="3">
        <v>0.42</v>
      </c>
      <c r="D10" s="3" t="s">
        <v>145</v>
      </c>
      <c r="E10" s="3">
        <v>415.58</v>
      </c>
      <c r="F10" s="3">
        <f>C10*E10</f>
        <v>174.5436</v>
      </c>
    </row>
    <row r="11" spans="1:6" ht="90">
      <c r="A11" s="14" t="s">
        <v>203</v>
      </c>
      <c r="B11" s="3" t="s">
        <v>165</v>
      </c>
      <c r="C11" s="3">
        <v>0.71</v>
      </c>
      <c r="D11" s="3" t="s">
        <v>145</v>
      </c>
      <c r="E11" s="3">
        <v>1336.28</v>
      </c>
      <c r="F11" s="3">
        <f>C11*E11</f>
        <v>948.75879999999995</v>
      </c>
    </row>
    <row r="12" spans="1:6" ht="60">
      <c r="A12" s="14" t="s">
        <v>25</v>
      </c>
      <c r="B12" s="3" t="s">
        <v>167</v>
      </c>
      <c r="C12" s="13">
        <v>2.2164221</v>
      </c>
      <c r="D12" s="5" t="s">
        <v>145</v>
      </c>
      <c r="E12" s="13">
        <v>5891.97</v>
      </c>
      <c r="F12" s="3">
        <f t="shared" si="0"/>
        <v>13059.092520537</v>
      </c>
    </row>
    <row r="13" spans="1:6" ht="105">
      <c r="A13" s="14" t="s">
        <v>27</v>
      </c>
      <c r="B13" s="3" t="s">
        <v>169</v>
      </c>
      <c r="C13" s="13">
        <v>3.2634447</v>
      </c>
      <c r="D13" s="4" t="s">
        <v>145</v>
      </c>
      <c r="E13" s="13">
        <v>6092.63</v>
      </c>
      <c r="F13" s="3">
        <f>C13*E13</f>
        <v>19882.961082561</v>
      </c>
    </row>
    <row r="14" spans="1:6" ht="120">
      <c r="A14" s="3" t="s">
        <v>204</v>
      </c>
      <c r="B14" s="3" t="s">
        <v>53</v>
      </c>
      <c r="C14" s="3">
        <v>0.53</v>
      </c>
      <c r="D14" s="3" t="s">
        <v>54</v>
      </c>
      <c r="E14" s="3">
        <v>77259.94</v>
      </c>
      <c r="F14" s="3">
        <f t="shared" si="0"/>
        <v>40947.768200000006</v>
      </c>
    </row>
    <row r="15" spans="1:6" ht="45">
      <c r="A15" s="14" t="s">
        <v>205</v>
      </c>
      <c r="B15" s="15" t="s">
        <v>150</v>
      </c>
      <c r="C15" s="13">
        <v>20.271374999999999</v>
      </c>
      <c r="D15" s="14" t="s">
        <v>151</v>
      </c>
      <c r="E15" s="13">
        <v>184.61</v>
      </c>
      <c r="F15" s="3">
        <f>C15*E15</f>
        <v>3742.2985387500003</v>
      </c>
    </row>
    <row r="16" spans="1:6">
      <c r="A16" s="5">
        <v>12</v>
      </c>
      <c r="B16" s="6" t="s">
        <v>152</v>
      </c>
      <c r="C16" s="7"/>
      <c r="D16" s="4"/>
      <c r="E16" s="7"/>
      <c r="F16" s="3"/>
    </row>
    <row r="17" spans="1:6">
      <c r="A17" s="5" t="s">
        <v>153</v>
      </c>
      <c r="B17" s="3" t="s">
        <v>194</v>
      </c>
      <c r="C17" s="6">
        <v>2.35</v>
      </c>
      <c r="D17" s="3" t="s">
        <v>145</v>
      </c>
      <c r="E17" s="3">
        <v>864.24</v>
      </c>
      <c r="F17" s="3">
        <f t="shared" ref="F17:F21" si="2">C17*E17</f>
        <v>2030.9640000000002</v>
      </c>
    </row>
    <row r="18" spans="1:6">
      <c r="A18" s="5" t="s">
        <v>155</v>
      </c>
      <c r="B18" s="3" t="s">
        <v>195</v>
      </c>
      <c r="C18" s="6">
        <v>0.42</v>
      </c>
      <c r="D18" s="3" t="s">
        <v>145</v>
      </c>
      <c r="E18" s="3">
        <v>408.24</v>
      </c>
      <c r="F18" s="3">
        <f t="shared" si="2"/>
        <v>171.46080000000001</v>
      </c>
    </row>
    <row r="19" spans="1:6">
      <c r="A19" s="5" t="s">
        <v>175</v>
      </c>
      <c r="B19" s="3" t="s">
        <v>196</v>
      </c>
      <c r="C19" s="6">
        <v>0.71</v>
      </c>
      <c r="D19" s="3" t="s">
        <v>145</v>
      </c>
      <c r="E19" s="3">
        <v>788.88</v>
      </c>
      <c r="F19" s="3">
        <f t="shared" si="2"/>
        <v>560.10479999999995</v>
      </c>
    </row>
    <row r="20" spans="1:6">
      <c r="A20" s="5" t="s">
        <v>177</v>
      </c>
      <c r="B20" s="3" t="s">
        <v>197</v>
      </c>
      <c r="C20" s="6">
        <v>4.7</v>
      </c>
      <c r="D20" s="3" t="s">
        <v>145</v>
      </c>
      <c r="E20" s="3">
        <v>466.97</v>
      </c>
      <c r="F20" s="3">
        <f t="shared" si="2"/>
        <v>2194.759</v>
      </c>
    </row>
    <row r="21" spans="1:6">
      <c r="A21" s="5" t="s">
        <v>179</v>
      </c>
      <c r="B21" s="3" t="s">
        <v>67</v>
      </c>
      <c r="C21" s="6">
        <v>4.33</v>
      </c>
      <c r="D21" s="3" t="s">
        <v>145</v>
      </c>
      <c r="E21" s="3">
        <v>177.1</v>
      </c>
      <c r="F21" s="3">
        <f t="shared" si="2"/>
        <v>766.84299999999996</v>
      </c>
    </row>
    <row r="22" spans="1:6">
      <c r="A22" s="5"/>
      <c r="B22" s="6"/>
      <c r="C22" s="7"/>
      <c r="D22" s="4"/>
      <c r="E22" s="7" t="s">
        <v>109</v>
      </c>
      <c r="F22" s="13">
        <f>SUM(F5:F21)</f>
        <v>87418.199141848003</v>
      </c>
    </row>
    <row r="23" spans="1:6" ht="30">
      <c r="A23" s="5"/>
      <c r="B23" s="6"/>
      <c r="C23" s="7"/>
      <c r="D23" s="4"/>
      <c r="E23" s="3" t="s">
        <v>110</v>
      </c>
      <c r="F23" s="17">
        <f>F22*12/100</f>
        <v>10490.18389702176</v>
      </c>
    </row>
    <row r="24" spans="1:6">
      <c r="A24" s="5"/>
      <c r="B24" s="6"/>
      <c r="C24" s="7"/>
      <c r="D24" s="4"/>
      <c r="E24" s="3"/>
      <c r="F24" s="17">
        <f>F23+F22</f>
        <v>97908.383038869768</v>
      </c>
    </row>
    <row r="25" spans="1:6" ht="30">
      <c r="A25" s="5"/>
      <c r="B25" s="6"/>
      <c r="C25" s="7"/>
      <c r="D25" s="4"/>
      <c r="E25" s="3" t="s">
        <v>111</v>
      </c>
      <c r="F25" s="17">
        <f>F24*1/100</f>
        <v>979.08383038869772</v>
      </c>
    </row>
    <row r="26" spans="1:6">
      <c r="A26" s="5"/>
      <c r="B26" s="6"/>
      <c r="C26" s="7"/>
      <c r="D26" s="4"/>
      <c r="E26" s="3" t="s">
        <v>109</v>
      </c>
      <c r="F26" s="17">
        <f>F25+F24</f>
        <v>98887.466869258467</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4"/>
  <sheetViews>
    <sheetView topLeftCell="A19"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207</v>
      </c>
      <c r="B1" s="23"/>
      <c r="C1" s="23"/>
      <c r="D1" s="23"/>
      <c r="E1" s="23"/>
      <c r="F1" s="23"/>
    </row>
    <row r="2" spans="1:6" ht="18.75">
      <c r="A2" s="23" t="s">
        <v>1</v>
      </c>
      <c r="B2" s="23"/>
      <c r="C2" s="23"/>
      <c r="D2" s="23"/>
      <c r="E2" s="23"/>
      <c r="F2" s="23"/>
    </row>
    <row r="3" spans="1:6" ht="59.25" customHeight="1">
      <c r="A3" s="24" t="s">
        <v>206</v>
      </c>
      <c r="B3" s="24"/>
      <c r="C3" s="24"/>
      <c r="D3" s="24"/>
      <c r="E3" s="24"/>
      <c r="F3" s="24"/>
    </row>
    <row r="4" spans="1:6">
      <c r="A4" s="2" t="s">
        <v>3</v>
      </c>
      <c r="B4" s="2" t="s">
        <v>4</v>
      </c>
      <c r="C4" s="2" t="s">
        <v>5</v>
      </c>
      <c r="D4" s="2" t="s">
        <v>6</v>
      </c>
      <c r="E4" s="2" t="s">
        <v>7</v>
      </c>
      <c r="F4" s="2" t="s">
        <v>8</v>
      </c>
    </row>
    <row r="5" spans="1:6" ht="30">
      <c r="A5" s="4">
        <v>1</v>
      </c>
      <c r="B5" s="3" t="s">
        <v>159</v>
      </c>
      <c r="C5" s="13">
        <v>5</v>
      </c>
      <c r="D5" s="3" t="s">
        <v>122</v>
      </c>
      <c r="E5" s="3">
        <v>330.4</v>
      </c>
      <c r="F5" s="3">
        <f t="shared" ref="F5:F12" si="0">C5*E5</f>
        <v>1652</v>
      </c>
    </row>
    <row r="6" spans="1:6" ht="135">
      <c r="A6" s="14" t="s">
        <v>160</v>
      </c>
      <c r="B6" s="3" t="s">
        <v>161</v>
      </c>
      <c r="C6" s="13">
        <v>73.52</v>
      </c>
      <c r="D6" s="4" t="s">
        <v>145</v>
      </c>
      <c r="E6" s="13">
        <v>139.58000000000001</v>
      </c>
      <c r="F6" s="3">
        <f t="shared" si="0"/>
        <v>10261.9216</v>
      </c>
    </row>
    <row r="7" spans="1:6" ht="105">
      <c r="A7" s="3" t="s">
        <v>162</v>
      </c>
      <c r="B7" s="3" t="s">
        <v>163</v>
      </c>
      <c r="C7" s="3">
        <v>17.920000000000002</v>
      </c>
      <c r="D7" s="3" t="s">
        <v>145</v>
      </c>
      <c r="E7" s="3">
        <v>415.58</v>
      </c>
      <c r="F7" s="3">
        <f>C7*E7</f>
        <v>7447.1936000000005</v>
      </c>
    </row>
    <row r="8" spans="1:6" ht="90">
      <c r="A8" s="14" t="s">
        <v>164</v>
      </c>
      <c r="B8" s="3" t="s">
        <v>165</v>
      </c>
      <c r="C8" s="3">
        <v>30.1</v>
      </c>
      <c r="D8" s="3" t="s">
        <v>145</v>
      </c>
      <c r="E8" s="3">
        <v>1438.96</v>
      </c>
      <c r="F8" s="3">
        <f>C8*E8</f>
        <v>43312.696000000004</v>
      </c>
    </row>
    <row r="9" spans="1:6" ht="60">
      <c r="A9" s="14" t="s">
        <v>166</v>
      </c>
      <c r="B9" s="3" t="s">
        <v>167</v>
      </c>
      <c r="C9" s="13">
        <v>0.93</v>
      </c>
      <c r="D9" s="5" t="s">
        <v>145</v>
      </c>
      <c r="E9" s="13">
        <v>5891.97</v>
      </c>
      <c r="F9" s="3">
        <f t="shared" si="0"/>
        <v>5479.5321000000004</v>
      </c>
    </row>
    <row r="10" spans="1:6" ht="105">
      <c r="A10" s="14" t="s">
        <v>168</v>
      </c>
      <c r="B10" s="3" t="s">
        <v>169</v>
      </c>
      <c r="C10" s="13">
        <v>0.42499999999999999</v>
      </c>
      <c r="D10" s="4" t="s">
        <v>145</v>
      </c>
      <c r="E10" s="13">
        <v>6092.63</v>
      </c>
      <c r="F10" s="3">
        <f>C10*E10</f>
        <v>2589.3677499999999</v>
      </c>
    </row>
    <row r="11" spans="1:6" ht="120">
      <c r="A11" s="3" t="s">
        <v>170</v>
      </c>
      <c r="B11" s="3" t="s">
        <v>53</v>
      </c>
      <c r="C11" s="3">
        <v>0.13200000000000001</v>
      </c>
      <c r="D11" s="3" t="s">
        <v>54</v>
      </c>
      <c r="E11" s="3">
        <v>77259.94</v>
      </c>
      <c r="F11" s="3">
        <f t="shared" si="0"/>
        <v>10198.312080000002</v>
      </c>
    </row>
    <row r="12" spans="1:6" ht="135">
      <c r="A12" s="3" t="s">
        <v>171</v>
      </c>
      <c r="B12" s="3" t="s">
        <v>18</v>
      </c>
      <c r="C12" s="3">
        <v>77.900000000000006</v>
      </c>
      <c r="D12" s="3" t="s">
        <v>11</v>
      </c>
      <c r="E12" s="3">
        <v>4858.76</v>
      </c>
      <c r="F12" s="3">
        <f t="shared" si="0"/>
        <v>378497.40400000004</v>
      </c>
    </row>
    <row r="13" spans="1:6" ht="45">
      <c r="A13" s="14" t="s">
        <v>172</v>
      </c>
      <c r="B13" s="15" t="s">
        <v>150</v>
      </c>
      <c r="C13" s="13">
        <v>54.28</v>
      </c>
      <c r="D13" s="14" t="s">
        <v>151</v>
      </c>
      <c r="E13" s="13">
        <v>184.61</v>
      </c>
      <c r="F13" s="3">
        <f>C13*E13</f>
        <v>10020.630800000001</v>
      </c>
    </row>
    <row r="14" spans="1:6">
      <c r="A14" s="5">
        <v>10</v>
      </c>
      <c r="B14" s="6" t="s">
        <v>152</v>
      </c>
      <c r="C14" s="7"/>
      <c r="D14" s="4"/>
      <c r="E14" s="7"/>
      <c r="F14" s="3"/>
    </row>
    <row r="15" spans="1:6">
      <c r="A15" s="5" t="s">
        <v>153</v>
      </c>
      <c r="B15" s="3" t="s">
        <v>173</v>
      </c>
      <c r="C15" s="3">
        <v>34</v>
      </c>
      <c r="D15" s="3" t="s">
        <v>145</v>
      </c>
      <c r="E15" s="3">
        <v>893.67</v>
      </c>
      <c r="F15" s="3">
        <f t="shared" ref="F15:F19" si="1">C15*E15</f>
        <v>30384.78</v>
      </c>
    </row>
    <row r="16" spans="1:6">
      <c r="A16" s="5" t="s">
        <v>155</v>
      </c>
      <c r="B16" s="3" t="s">
        <v>174</v>
      </c>
      <c r="C16" s="3">
        <v>17.920000000000002</v>
      </c>
      <c r="D16" s="3" t="s">
        <v>145</v>
      </c>
      <c r="E16" s="3">
        <v>378.69</v>
      </c>
      <c r="F16" s="3">
        <f t="shared" si="1"/>
        <v>6786.1248000000005</v>
      </c>
    </row>
    <row r="17" spans="1:6">
      <c r="A17" s="5" t="s">
        <v>175</v>
      </c>
      <c r="B17" s="3" t="s">
        <v>176</v>
      </c>
      <c r="C17" s="3">
        <v>30.1</v>
      </c>
      <c r="D17" s="3" t="s">
        <v>145</v>
      </c>
      <c r="E17" s="3">
        <v>819.59</v>
      </c>
      <c r="F17" s="3">
        <f t="shared" si="1"/>
        <v>24669.659000000003</v>
      </c>
    </row>
    <row r="18" spans="1:6">
      <c r="A18" s="5" t="s">
        <v>177</v>
      </c>
      <c r="B18" s="3" t="s">
        <v>178</v>
      </c>
      <c r="C18" s="3">
        <v>68</v>
      </c>
      <c r="D18" s="3" t="s">
        <v>145</v>
      </c>
      <c r="E18" s="3">
        <v>496.4</v>
      </c>
      <c r="F18" s="3">
        <f t="shared" si="1"/>
        <v>33755.199999999997</v>
      </c>
    </row>
    <row r="19" spans="1:6">
      <c r="A19" s="5" t="s">
        <v>179</v>
      </c>
      <c r="B19" s="3" t="s">
        <v>180</v>
      </c>
      <c r="C19" s="3">
        <v>73.52</v>
      </c>
      <c r="D19" s="3" t="s">
        <v>145</v>
      </c>
      <c r="E19" s="3">
        <v>177.1</v>
      </c>
      <c r="F19" s="3">
        <f t="shared" si="1"/>
        <v>13020.391999999998</v>
      </c>
    </row>
    <row r="20" spans="1:6">
      <c r="A20" s="5"/>
      <c r="B20" s="6"/>
      <c r="C20" s="7"/>
      <c r="D20" s="4"/>
      <c r="E20" s="7" t="s">
        <v>109</v>
      </c>
      <c r="F20" s="13">
        <f>SUM(F5:F19)</f>
        <v>578075.21372999996</v>
      </c>
    </row>
    <row r="21" spans="1:6" ht="30">
      <c r="A21" s="5"/>
      <c r="B21" s="6"/>
      <c r="C21" s="7"/>
      <c r="D21" s="4"/>
      <c r="E21" s="3" t="s">
        <v>110</v>
      </c>
      <c r="F21" s="17">
        <f>F20*12/100</f>
        <v>69369.025647599992</v>
      </c>
    </row>
    <row r="22" spans="1:6">
      <c r="A22" s="5"/>
      <c r="B22" s="6"/>
      <c r="C22" s="7"/>
      <c r="D22" s="4"/>
      <c r="E22" s="3"/>
      <c r="F22" s="17">
        <f>F21+F20</f>
        <v>647444.23937759991</v>
      </c>
    </row>
    <row r="23" spans="1:6" ht="30">
      <c r="A23" s="5"/>
      <c r="B23" s="6"/>
      <c r="C23" s="7"/>
      <c r="D23" s="4"/>
      <c r="E23" s="3" t="s">
        <v>111</v>
      </c>
      <c r="F23" s="17">
        <f>F22*1/100</f>
        <v>6474.4423937759993</v>
      </c>
    </row>
    <row r="24" spans="1:6">
      <c r="A24" s="5"/>
      <c r="B24" s="6"/>
      <c r="C24" s="7"/>
      <c r="D24" s="4"/>
      <c r="E24" s="3" t="s">
        <v>109</v>
      </c>
      <c r="F24" s="17">
        <f>F23+F22</f>
        <v>653918.68177137594</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11.42578125" style="9" customWidth="1"/>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23" t="s">
        <v>0</v>
      </c>
      <c r="B1" s="23"/>
      <c r="C1" s="23"/>
      <c r="D1" s="23"/>
      <c r="E1" s="23"/>
      <c r="F1" s="23"/>
    </row>
    <row r="2" spans="1:6" ht="18.75">
      <c r="A2" s="23" t="s">
        <v>1</v>
      </c>
      <c r="B2" s="23"/>
      <c r="C2" s="23"/>
      <c r="D2" s="23"/>
      <c r="E2" s="23"/>
      <c r="F2" s="23"/>
    </row>
    <row r="3" spans="1:6" ht="59.25" customHeight="1">
      <c r="A3" s="24" t="s">
        <v>208</v>
      </c>
      <c r="B3" s="24"/>
      <c r="C3" s="24"/>
      <c r="D3" s="24"/>
      <c r="E3" s="24"/>
      <c r="F3" s="24"/>
    </row>
    <row r="4" spans="1:6">
      <c r="A4" s="2" t="s">
        <v>3</v>
      </c>
      <c r="B4" s="2" t="s">
        <v>4</v>
      </c>
      <c r="C4" s="2" t="s">
        <v>5</v>
      </c>
      <c r="D4" s="2" t="s">
        <v>6</v>
      </c>
      <c r="E4" s="2" t="s">
        <v>7</v>
      </c>
      <c r="F4" s="2" t="s">
        <v>8</v>
      </c>
    </row>
    <row r="5" spans="1:6" ht="30">
      <c r="A5" s="4">
        <v>1</v>
      </c>
      <c r="B5" s="3" t="s">
        <v>159</v>
      </c>
      <c r="C5" s="13">
        <v>4</v>
      </c>
      <c r="D5" s="3" t="s">
        <v>122</v>
      </c>
      <c r="E5" s="3">
        <v>330.4</v>
      </c>
      <c r="F5" s="3">
        <f t="shared" ref="F5:F14" si="0">C5*E5</f>
        <v>1321.6</v>
      </c>
    </row>
    <row r="6" spans="1:6" ht="30">
      <c r="A6" s="3" t="s">
        <v>182</v>
      </c>
      <c r="B6" s="3" t="s">
        <v>183</v>
      </c>
      <c r="C6" s="3">
        <v>0.94</v>
      </c>
      <c r="D6" s="3" t="s">
        <v>11</v>
      </c>
      <c r="E6" s="3">
        <v>878.79</v>
      </c>
      <c r="F6" s="3">
        <f>ROUND(E6*C6,2)</f>
        <v>826.06</v>
      </c>
    </row>
    <row r="7" spans="1:6" ht="30">
      <c r="A7" s="3" t="s">
        <v>198</v>
      </c>
      <c r="B7" s="3" t="s">
        <v>193</v>
      </c>
      <c r="C7" s="3">
        <v>1.7</v>
      </c>
      <c r="D7" s="3" t="s">
        <v>11</v>
      </c>
      <c r="E7" s="3">
        <v>497.98</v>
      </c>
      <c r="F7" s="3">
        <f>+C7*E7</f>
        <v>846.56600000000003</v>
      </c>
    </row>
    <row r="8" spans="1:6" ht="75">
      <c r="A8" s="4" t="s">
        <v>199</v>
      </c>
      <c r="B8" s="3" t="s">
        <v>200</v>
      </c>
      <c r="C8" s="3">
        <v>1.42</v>
      </c>
      <c r="D8" s="4" t="s">
        <v>145</v>
      </c>
      <c r="E8" s="3">
        <v>1832.28</v>
      </c>
      <c r="F8" s="3">
        <f t="shared" ref="F8" si="1">+C8*E8</f>
        <v>2601.8375999999998</v>
      </c>
    </row>
    <row r="9" spans="1:6" ht="135">
      <c r="A9" s="14" t="s">
        <v>201</v>
      </c>
      <c r="B9" s="3" t="s">
        <v>161</v>
      </c>
      <c r="C9" s="13">
        <v>9.16</v>
      </c>
      <c r="D9" s="4" t="s">
        <v>145</v>
      </c>
      <c r="E9" s="13">
        <v>153.84</v>
      </c>
      <c r="F9" s="3">
        <f t="shared" si="0"/>
        <v>1409.1744000000001</v>
      </c>
    </row>
    <row r="10" spans="1:6" ht="105">
      <c r="A10" s="3" t="s">
        <v>202</v>
      </c>
      <c r="B10" s="3" t="s">
        <v>163</v>
      </c>
      <c r="C10" s="3">
        <v>0.94</v>
      </c>
      <c r="D10" s="3" t="s">
        <v>145</v>
      </c>
      <c r="E10" s="3">
        <v>415.58</v>
      </c>
      <c r="F10" s="3">
        <f>C10*E10</f>
        <v>390.64519999999999</v>
      </c>
    </row>
    <row r="11" spans="1:6" ht="90">
      <c r="A11" s="14" t="s">
        <v>203</v>
      </c>
      <c r="B11" s="3" t="s">
        <v>165</v>
      </c>
      <c r="C11" s="3">
        <v>1.59</v>
      </c>
      <c r="D11" s="3" t="s">
        <v>145</v>
      </c>
      <c r="E11" s="3">
        <v>1438.96</v>
      </c>
      <c r="F11" s="3">
        <f>C11*E11</f>
        <v>2287.9464000000003</v>
      </c>
    </row>
    <row r="12" spans="1:6" ht="60">
      <c r="A12" s="14" t="s">
        <v>25</v>
      </c>
      <c r="B12" s="3" t="s">
        <v>167</v>
      </c>
      <c r="C12" s="13">
        <v>4.9253824000000002</v>
      </c>
      <c r="D12" s="5" t="s">
        <v>145</v>
      </c>
      <c r="E12" s="13">
        <v>5891.97</v>
      </c>
      <c r="F12" s="3">
        <f t="shared" si="0"/>
        <v>29020.205339328004</v>
      </c>
    </row>
    <row r="13" spans="1:6" ht="105">
      <c r="A13" s="14" t="s">
        <v>27</v>
      </c>
      <c r="B13" s="3" t="s">
        <v>169</v>
      </c>
      <c r="C13" s="13">
        <v>28.026415</v>
      </c>
      <c r="D13" s="4" t="s">
        <v>145</v>
      </c>
      <c r="E13" s="13">
        <v>6092.63</v>
      </c>
      <c r="F13" s="3">
        <f>C13*E13</f>
        <v>170754.57682145</v>
      </c>
    </row>
    <row r="14" spans="1:6" ht="120">
      <c r="A14" s="3" t="s">
        <v>204</v>
      </c>
      <c r="B14" s="3" t="s">
        <v>53</v>
      </c>
      <c r="C14" s="3">
        <v>3.2</v>
      </c>
      <c r="D14" s="3" t="s">
        <v>54</v>
      </c>
      <c r="E14" s="3">
        <v>77259.94</v>
      </c>
      <c r="F14" s="3">
        <f t="shared" si="0"/>
        <v>247231.80800000002</v>
      </c>
    </row>
    <row r="15" spans="1:6" ht="45">
      <c r="A15" s="14" t="s">
        <v>205</v>
      </c>
      <c r="B15" s="15" t="s">
        <v>150</v>
      </c>
      <c r="C15" s="13">
        <v>90.483271000000002</v>
      </c>
      <c r="D15" s="14" t="s">
        <v>151</v>
      </c>
      <c r="E15" s="13">
        <v>184.61</v>
      </c>
      <c r="F15" s="3">
        <f>C15*E15</f>
        <v>16704.116659310002</v>
      </c>
    </row>
    <row r="16" spans="1:6">
      <c r="A16" s="5">
        <v>12</v>
      </c>
      <c r="B16" s="6" t="s">
        <v>152</v>
      </c>
      <c r="C16" s="7"/>
      <c r="D16" s="4"/>
      <c r="E16" s="7"/>
      <c r="F16" s="3"/>
    </row>
    <row r="17" spans="1:6">
      <c r="A17" s="5" t="s">
        <v>153</v>
      </c>
      <c r="B17" s="3" t="s">
        <v>194</v>
      </c>
      <c r="C17" s="6">
        <v>14.14</v>
      </c>
      <c r="D17" s="3" t="s">
        <v>145</v>
      </c>
      <c r="E17" s="3">
        <v>864.24</v>
      </c>
      <c r="F17" s="3">
        <f t="shared" ref="F17:F21" si="2">C17*E17</f>
        <v>12220.3536</v>
      </c>
    </row>
    <row r="18" spans="1:6">
      <c r="A18" s="5" t="s">
        <v>155</v>
      </c>
      <c r="B18" s="3" t="s">
        <v>195</v>
      </c>
      <c r="C18" s="6">
        <v>0.94</v>
      </c>
      <c r="D18" s="3" t="s">
        <v>145</v>
      </c>
      <c r="E18" s="3">
        <v>408.24</v>
      </c>
      <c r="F18" s="3">
        <f t="shared" si="2"/>
        <v>383.74559999999997</v>
      </c>
    </row>
    <row r="19" spans="1:6">
      <c r="A19" s="5" t="s">
        <v>175</v>
      </c>
      <c r="B19" s="3" t="s">
        <v>196</v>
      </c>
      <c r="C19" s="6">
        <v>1.59</v>
      </c>
      <c r="D19" s="3" t="s">
        <v>145</v>
      </c>
      <c r="E19" s="3">
        <v>788.88</v>
      </c>
      <c r="F19" s="3">
        <f t="shared" si="2"/>
        <v>1254.3192000000001</v>
      </c>
    </row>
    <row r="20" spans="1:6">
      <c r="A20" s="5" t="s">
        <v>177</v>
      </c>
      <c r="B20" s="3" t="s">
        <v>197</v>
      </c>
      <c r="C20" s="6">
        <v>28.28</v>
      </c>
      <c r="D20" s="3" t="s">
        <v>145</v>
      </c>
      <c r="E20" s="3">
        <v>466.97</v>
      </c>
      <c r="F20" s="3">
        <f t="shared" si="2"/>
        <v>13205.911600000001</v>
      </c>
    </row>
    <row r="21" spans="1:6">
      <c r="A21" s="5" t="s">
        <v>179</v>
      </c>
      <c r="B21" s="3" t="s">
        <v>67</v>
      </c>
      <c r="C21" s="6">
        <v>8.89</v>
      </c>
      <c r="D21" s="3" t="s">
        <v>145</v>
      </c>
      <c r="E21" s="3">
        <v>177.1</v>
      </c>
      <c r="F21" s="3">
        <f t="shared" si="2"/>
        <v>1574.4190000000001</v>
      </c>
    </row>
    <row r="22" spans="1:6">
      <c r="A22" s="5"/>
      <c r="B22" s="6"/>
      <c r="C22" s="7"/>
      <c r="D22" s="4"/>
      <c r="E22" s="7" t="s">
        <v>109</v>
      </c>
      <c r="F22" s="13">
        <f>SUM(F5:F21)</f>
        <v>502033.28542008804</v>
      </c>
    </row>
    <row r="23" spans="1:6" ht="30">
      <c r="A23" s="5"/>
      <c r="B23" s="6"/>
      <c r="C23" s="7"/>
      <c r="D23" s="4"/>
      <c r="E23" s="3" t="s">
        <v>110</v>
      </c>
      <c r="F23" s="17">
        <f>F22*12/100</f>
        <v>60243.994250410564</v>
      </c>
    </row>
    <row r="24" spans="1:6">
      <c r="A24" s="5"/>
      <c r="B24" s="6"/>
      <c r="C24" s="7"/>
      <c r="D24" s="4"/>
      <c r="E24" s="3"/>
      <c r="F24" s="17">
        <f>F23+F22</f>
        <v>562277.27967049857</v>
      </c>
    </row>
    <row r="25" spans="1:6" ht="30">
      <c r="A25" s="5"/>
      <c r="B25" s="6"/>
      <c r="C25" s="7"/>
      <c r="D25" s="4"/>
      <c r="E25" s="3" t="s">
        <v>111</v>
      </c>
      <c r="F25" s="17">
        <f>F24*1/100</f>
        <v>5622.7727967049859</v>
      </c>
    </row>
    <row r="26" spans="1:6">
      <c r="A26" s="5"/>
      <c r="B26" s="6"/>
      <c r="C26" s="7"/>
      <c r="D26" s="4"/>
      <c r="E26" s="3" t="s">
        <v>109</v>
      </c>
      <c r="F26" s="17">
        <f>F25+F24</f>
        <v>567900.05246720358</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Shesr-01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2022-06-03T05:16:32Z</dcterms:created>
  <dcterms:modified xsi:type="dcterms:W3CDTF">2022-06-03T07:39:41Z</dcterms:modified>
</cp:coreProperties>
</file>