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bookViews>
  <sheets>
    <sheet name="Scheme No-01" sheetId="1" r:id="rId1"/>
    <sheet name="Scheme NO-02" sheetId="2" r:id="rId2"/>
    <sheet name="Scheme No-03" sheetId="3" r:id="rId3"/>
    <sheet name="Scheme No-04" sheetId="4" r:id="rId4"/>
    <sheet name="Scheme No-05" sheetId="5" r:id="rId5"/>
    <sheet name="Scheme No-06" sheetId="6" r:id="rId6"/>
    <sheet name="Scheme NO-07" sheetId="7" r:id="rId7"/>
    <sheet name="Scheme NO-08" sheetId="8" r:id="rId8"/>
    <sheet name="Scheme No-09" sheetId="9" r:id="rId9"/>
    <sheet name="Scheme No-10" sheetId="10" r:id="rId10"/>
    <sheet name="Scheme NO-11" sheetId="11" r:id="rId11"/>
    <sheet name="Scheme No-12" sheetId="12" r:id="rId12"/>
    <sheet name="Scheme No-13" sheetId="13" r:id="rId13"/>
    <sheet name="Scheme NO-14" sheetId="14" r:id="rId14"/>
    <sheet name="Schem NO-15" sheetId="15" r:id="rId15"/>
    <sheet name="Scheme No-16" sheetId="16" r:id="rId16"/>
    <sheet name="SchemeNo-17" sheetId="17" r:id="rId17"/>
    <sheet name="Scheme No-18" sheetId="18" r:id="rId18"/>
    <sheet name="Scheme NO-19" sheetId="19" r:id="rId19"/>
    <sheet name="Scheme NO-20" sheetId="20" r:id="rId20"/>
    <sheet name="Scheem No-21" sheetId="21" r:id="rId21"/>
    <sheet name="Scheme NO-22" sheetId="22" r:id="rId22"/>
  </sheets>
  <calcPr calcId="124519"/>
</workbook>
</file>

<file path=xl/calcChain.xml><?xml version="1.0" encoding="utf-8"?>
<calcChain xmlns="http://schemas.openxmlformats.org/spreadsheetml/2006/main">
  <c r="H30" i="22"/>
  <c r="E30"/>
  <c r="E29"/>
  <c r="H29" s="1"/>
  <c r="E28"/>
  <c r="H28" s="1"/>
  <c r="E27"/>
  <c r="H27" s="1"/>
  <c r="E26"/>
  <c r="H26" s="1"/>
  <c r="E25"/>
  <c r="H25" s="1"/>
  <c r="H24"/>
  <c r="E24"/>
  <c r="E23"/>
  <c r="H23" s="1"/>
  <c r="E22"/>
  <c r="H22" s="1"/>
  <c r="E21"/>
  <c r="H21" s="1"/>
  <c r="H20"/>
  <c r="E20"/>
  <c r="E19"/>
  <c r="H19" s="1"/>
  <c r="E18"/>
  <c r="H18" s="1"/>
  <c r="E17"/>
  <c r="H17" s="1"/>
  <c r="E16"/>
  <c r="H16" s="1"/>
  <c r="E15"/>
  <c r="H15" s="1"/>
  <c r="H14"/>
  <c r="E14"/>
  <c r="E13"/>
  <c r="H13" s="1"/>
  <c r="E12"/>
  <c r="H12" s="1"/>
  <c r="E11"/>
  <c r="H11" s="1"/>
  <c r="E10"/>
  <c r="H10" s="1"/>
  <c r="E9"/>
  <c r="H9" s="1"/>
  <c r="H8"/>
  <c r="E8"/>
  <c r="E7"/>
  <c r="H7" s="1"/>
  <c r="E6"/>
  <c r="H6" s="1"/>
  <c r="E5"/>
  <c r="H5" s="1"/>
  <c r="H31" l="1"/>
  <c r="H32" s="1"/>
  <c r="H33" s="1"/>
  <c r="F20" i="3"/>
  <c r="F19"/>
  <c r="F18"/>
  <c r="F17"/>
  <c r="F16"/>
  <c r="F14"/>
  <c r="F13"/>
  <c r="F12"/>
  <c r="F11"/>
  <c r="F10"/>
  <c r="F9"/>
  <c r="F8"/>
  <c r="F7"/>
  <c r="F6"/>
  <c r="F5"/>
  <c r="F21" l="1"/>
  <c r="I21" i="4" l="1"/>
  <c r="F21"/>
  <c r="F20"/>
  <c r="I20" s="1"/>
  <c r="I19"/>
  <c r="F19"/>
  <c r="F18"/>
  <c r="I18" s="1"/>
  <c r="I17"/>
  <c r="F17"/>
  <c r="F15"/>
  <c r="I15" s="1"/>
  <c r="F14"/>
  <c r="I14" s="1"/>
  <c r="F13"/>
  <c r="I13" s="1"/>
  <c r="I12"/>
  <c r="F12"/>
  <c r="F11"/>
  <c r="I11" s="1"/>
  <c r="I10"/>
  <c r="F10"/>
  <c r="F9"/>
  <c r="I9" s="1"/>
  <c r="I8"/>
  <c r="F8"/>
  <c r="F7"/>
  <c r="I7" s="1"/>
  <c r="F6"/>
  <c r="I6" s="1"/>
  <c r="F5"/>
  <c r="I5" s="1"/>
  <c r="I22" l="1"/>
  <c r="I23" l="1"/>
  <c r="I24" s="1"/>
  <c r="H20" i="6" l="1"/>
  <c r="E20"/>
  <c r="H19"/>
  <c r="E19"/>
  <c r="H18"/>
  <c r="E18"/>
  <c r="H17"/>
  <c r="E17"/>
  <c r="H16"/>
  <c r="E16"/>
  <c r="H14"/>
  <c r="E14"/>
  <c r="H13"/>
  <c r="E13"/>
  <c r="H12"/>
  <c r="E12"/>
  <c r="H11"/>
  <c r="E11"/>
  <c r="H10"/>
  <c r="E10"/>
  <c r="H9"/>
  <c r="E9"/>
  <c r="H8"/>
  <c r="E8"/>
  <c r="H7"/>
  <c r="E7"/>
  <c r="H6"/>
  <c r="H21" s="1"/>
  <c r="E6"/>
  <c r="H5"/>
  <c r="E5"/>
  <c r="H22" l="1"/>
  <c r="H23" s="1"/>
  <c r="F37" i="19" l="1"/>
  <c r="F36"/>
  <c r="F35"/>
  <c r="F33"/>
  <c r="F32"/>
  <c r="F31"/>
  <c r="F30"/>
  <c r="F29"/>
  <c r="F28"/>
  <c r="F27"/>
  <c r="F26"/>
  <c r="F25"/>
  <c r="F24"/>
  <c r="F23"/>
  <c r="F22"/>
  <c r="F21"/>
  <c r="F20"/>
  <c r="F19"/>
  <c r="F18"/>
  <c r="F17"/>
  <c r="F16"/>
  <c r="F15"/>
  <c r="F14"/>
  <c r="F13"/>
  <c r="F12"/>
  <c r="F11"/>
  <c r="F10"/>
  <c r="F9"/>
  <c r="F8"/>
  <c r="F7"/>
  <c r="F6"/>
  <c r="F5"/>
  <c r="F39" s="1"/>
  <c r="F40" l="1"/>
  <c r="F41" s="1"/>
  <c r="H14" i="8" l="1"/>
  <c r="H13"/>
  <c r="H12"/>
  <c r="H11"/>
  <c r="H10"/>
  <c r="H8"/>
  <c r="H7"/>
  <c r="H6"/>
  <c r="H5"/>
  <c r="H15" s="1"/>
  <c r="F9" i="7"/>
  <c r="F8"/>
  <c r="F6"/>
  <c r="F5"/>
  <c r="F10" s="1"/>
  <c r="H16" i="8" l="1"/>
  <c r="H17" s="1"/>
  <c r="F11" i="7"/>
  <c r="F12" s="1"/>
  <c r="F18" i="12" l="1"/>
  <c r="F17"/>
  <c r="F16"/>
  <c r="F15"/>
  <c r="F14"/>
  <c r="F12"/>
  <c r="F11"/>
  <c r="F10"/>
  <c r="F9"/>
  <c r="F8"/>
  <c r="F7"/>
  <c r="F6"/>
  <c r="F19" s="1"/>
  <c r="F20" s="1"/>
  <c r="F5"/>
  <c r="F21" l="1"/>
  <c r="F15" i="10" l="1"/>
  <c r="F14"/>
  <c r="F13"/>
  <c r="F11"/>
  <c r="F10"/>
  <c r="F9"/>
  <c r="F8"/>
  <c r="F7"/>
  <c r="F6"/>
  <c r="F5"/>
  <c r="F16" s="1"/>
  <c r="F17" s="1"/>
  <c r="F18" s="1"/>
  <c r="H16" i="20" l="1"/>
  <c r="H15"/>
  <c r="H14"/>
  <c r="H13"/>
  <c r="H12"/>
  <c r="H10"/>
  <c r="H9"/>
  <c r="H8"/>
  <c r="H7"/>
  <c r="H6"/>
  <c r="H5"/>
  <c r="H17" s="1"/>
  <c r="H18" l="1"/>
  <c r="H19" s="1"/>
  <c r="F19" i="18" l="1"/>
  <c r="F18"/>
  <c r="F17"/>
  <c r="F16"/>
  <c r="F15"/>
  <c r="F13"/>
  <c r="F12"/>
  <c r="F11"/>
  <c r="F10"/>
  <c r="F9"/>
  <c r="F8"/>
  <c r="F7"/>
  <c r="F6"/>
  <c r="F5"/>
  <c r="F20" s="1"/>
  <c r="F21" l="1"/>
  <c r="F22" s="1"/>
  <c r="I7" i="17" l="1"/>
  <c r="I6"/>
  <c r="I8" s="1"/>
  <c r="I5"/>
  <c r="I9" l="1"/>
  <c r="I10" s="1"/>
  <c r="I15" i="16" l="1"/>
  <c r="F15"/>
  <c r="F14"/>
  <c r="I14" s="1"/>
  <c r="I13"/>
  <c r="F13"/>
  <c r="F12"/>
  <c r="I12" s="1"/>
  <c r="I11"/>
  <c r="F11"/>
  <c r="F9"/>
  <c r="I9" s="1"/>
  <c r="I8"/>
  <c r="F8"/>
  <c r="F7"/>
  <c r="I7" s="1"/>
  <c r="I6"/>
  <c r="F6"/>
  <c r="F5"/>
  <c r="I5" s="1"/>
  <c r="I16" l="1"/>
  <c r="I17" s="1"/>
  <c r="I18" l="1"/>
  <c r="I19" s="1"/>
  <c r="I20" s="1"/>
  <c r="F18" i="15" l="1"/>
  <c r="F17"/>
  <c r="F16"/>
  <c r="F15"/>
  <c r="F14"/>
  <c r="F12"/>
  <c r="F11"/>
  <c r="F10"/>
  <c r="F9"/>
  <c r="F8"/>
  <c r="F7"/>
  <c r="F6"/>
  <c r="F5"/>
  <c r="F19" l="1"/>
  <c r="F20" s="1"/>
  <c r="F21" l="1"/>
  <c r="F22" s="1"/>
  <c r="F23" s="1"/>
  <c r="I14" i="14" l="1"/>
  <c r="I13"/>
  <c r="I12"/>
  <c r="I11"/>
  <c r="I10"/>
  <c r="I8"/>
  <c r="I7"/>
  <c r="I6"/>
  <c r="I5"/>
  <c r="I15" s="1"/>
  <c r="I16" s="1"/>
  <c r="I17" s="1"/>
  <c r="F19" i="9" l="1"/>
  <c r="F18"/>
  <c r="F17"/>
  <c r="F16"/>
  <c r="F15"/>
  <c r="F13"/>
  <c r="F12"/>
  <c r="F11"/>
  <c r="F10"/>
  <c r="F9"/>
  <c r="F8"/>
  <c r="F7"/>
  <c r="F6"/>
  <c r="F5"/>
  <c r="F20" s="1"/>
  <c r="F21" l="1"/>
  <c r="F22" s="1"/>
  <c r="H15" i="21" l="1"/>
  <c r="H14"/>
  <c r="H13"/>
  <c r="H12"/>
  <c r="H11"/>
  <c r="H9"/>
  <c r="H8"/>
  <c r="H7"/>
  <c r="H6"/>
  <c r="H5"/>
  <c r="H16" l="1"/>
  <c r="H18" s="1"/>
  <c r="H17"/>
  <c r="H19" l="1"/>
  <c r="H20" s="1"/>
  <c r="F10" i="13" l="1"/>
  <c r="F9"/>
  <c r="F8"/>
  <c r="F6"/>
  <c r="F5"/>
  <c r="F11" s="1"/>
  <c r="F12" l="1"/>
  <c r="F13" s="1"/>
  <c r="F14" i="11" l="1"/>
  <c r="F13"/>
  <c r="F12"/>
  <c r="F11"/>
  <c r="F10"/>
  <c r="F8"/>
  <c r="F7"/>
  <c r="F6"/>
  <c r="F15" s="1"/>
  <c r="F5"/>
  <c r="F16" l="1"/>
  <c r="F17" s="1"/>
  <c r="H6" i="5" l="1"/>
  <c r="H5"/>
  <c r="H7" s="1"/>
  <c r="H8" l="1"/>
  <c r="H9" s="1"/>
  <c r="F16" i="2" l="1"/>
  <c r="F15"/>
  <c r="F14"/>
  <c r="F13"/>
  <c r="F12"/>
  <c r="F11"/>
  <c r="F9"/>
  <c r="F8"/>
  <c r="F7"/>
  <c r="F6"/>
  <c r="F5"/>
  <c r="F16" i="1"/>
  <c r="F15"/>
  <c r="F14"/>
  <c r="F13"/>
  <c r="F12"/>
  <c r="F11"/>
  <c r="F9"/>
  <c r="F8"/>
  <c r="F7"/>
  <c r="F6"/>
  <c r="F5"/>
  <c r="F17" i="2" l="1"/>
  <c r="F17" i="1"/>
  <c r="F18" s="1"/>
  <c r="F19" s="1"/>
  <c r="F18" i="2"/>
  <c r="F19" s="1"/>
</calcChain>
</file>

<file path=xl/sharedStrings.xml><?xml version="1.0" encoding="utf-8"?>
<sst xmlns="http://schemas.openxmlformats.org/spreadsheetml/2006/main" count="1044" uniqueCount="278">
  <si>
    <t>RANCHI MUNICIPAL CORPORATION, RANCHI</t>
  </si>
  <si>
    <t xml:space="preserve">BILL OF QUANTITY </t>
  </si>
  <si>
    <t>Name of Work :- Construction of pcc road in Sarna toli from peter gari house to virajman kujur 
                            house under ward no-7</t>
  </si>
  <si>
    <t>SL.NO.</t>
  </si>
  <si>
    <t>ITEMS OF WORK</t>
  </si>
  <si>
    <t>QTY</t>
  </si>
  <si>
    <t>UNIT</t>
  </si>
  <si>
    <t>RATE</t>
  </si>
  <si>
    <t>AMOUNT</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</si>
  <si>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</si>
  <si>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</si>
  <si>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r>
      <t>Per M</t>
    </r>
    <r>
      <rPr>
        <b/>
        <vertAlign val="superscript"/>
        <sz val="10"/>
        <rFont val="Times New Roman"/>
        <family val="1"/>
      </rPr>
      <t>3</t>
    </r>
  </si>
  <si>
    <t>3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</si>
  <si>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</si>
  <si>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</si>
  <si>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</si>
  <si>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</si>
  <si>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</si>
  <si>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JBCD
 P-29 
Sl No-15*1.1
+
P-41/
Sl No-
1*1.1/3.0</t>
  </si>
  <si>
    <t>Providing supplying and spreading of moorum in flanks at site -------------- all complete as per specification and direction of E/I. royalty Rs. 129.41/Cum+labour charge for unskilled labour/1.5 cum = Rs. 243.77/3.0)</t>
  </si>
  <si>
    <t>Sqm</t>
  </si>
  <si>
    <t>Carriage of Materials</t>
  </si>
  <si>
    <t>A</t>
  </si>
  <si>
    <t>Local sand 13 KM</t>
  </si>
  <si>
    <t>A(i)</t>
  </si>
  <si>
    <t xml:space="preserve"> sand 49 KM</t>
  </si>
  <si>
    <t>B</t>
  </si>
  <si>
    <t>Stone Boulder 36 Km</t>
  </si>
  <si>
    <t>C</t>
  </si>
  <si>
    <t>Stone Chips  (Lead 22  KM)</t>
  </si>
  <si>
    <t>D</t>
  </si>
  <si>
    <t>Moorum 14 KM</t>
  </si>
  <si>
    <t>E</t>
  </si>
  <si>
    <t>Earth ( Lead upto 1 K.M )</t>
  </si>
  <si>
    <t>Total boq amount</t>
  </si>
  <si>
    <t>Add 12% GST</t>
  </si>
  <si>
    <t>Total amount</t>
  </si>
  <si>
    <t>Say Rs.</t>
  </si>
  <si>
    <t xml:space="preserve">                                                                                                         Assistant Engineer 
                                                                                                         Ranchi Municipal Corporation
                                                                                                         Ranchi</t>
  </si>
  <si>
    <t>Name of Work :- Construction of pcc road in new pahan toli from Xavier barla house to Urmila
                            devi house under ward no-7</t>
  </si>
  <si>
    <t>Local sand 14 KM</t>
  </si>
  <si>
    <t>Name of Work :- Construction for improvement of vidyapath smarak main road near new raj sweets. 
                            Under ward no-25</t>
  </si>
  <si>
    <t>Qty</t>
  </si>
  <si>
    <t>Unit</t>
  </si>
  <si>
    <t>Rate</t>
  </si>
  <si>
    <t>Amount</t>
  </si>
  <si>
    <t>DSR
8.2.21</t>
  </si>
  <si>
    <t>Granite slab of any colour and shade ……. All complete as per approved design specification &amp; direction of E/I</t>
  </si>
  <si>
    <t>sqm</t>
  </si>
  <si>
    <t>2
DSR
10.28</t>
  </si>
  <si>
    <t>Providing and fixing stainless steel Grade 304 railing made of hollow tube, channels plates etc including welding grinding buffing polishing and making cuvature …. All complete as per specification and directio  of E/I</t>
  </si>
  <si>
    <t>kg</t>
  </si>
  <si>
    <t xml:space="preserve">                                                                                                        Assistant Engineer 
                                                                                                         Ranchi Municipal Corporation
                                                                                                         Ranchi</t>
  </si>
  <si>
    <t>Name of Work :- Construction of PCC road in Naya basti from late Panna bodra house to B.R munda
                            house under ward no-28</t>
  </si>
  <si>
    <t>1
5.1.1
+
5.1.2</t>
  </si>
  <si>
    <t>CUM</t>
  </si>
  <si>
    <t>2
5.1.10</t>
  </si>
  <si>
    <t>3
8.6.8</t>
  </si>
  <si>
    <t>4
5.3.2.1</t>
  </si>
  <si>
    <t xml:space="preserve">Carriage of Materials </t>
  </si>
  <si>
    <t xml:space="preserve"> Local Sand 14 KM </t>
  </si>
  <si>
    <t xml:space="preserve">Sand 49 KM </t>
  </si>
  <si>
    <t>Stone Boulder 36 KM</t>
  </si>
  <si>
    <t>Stone Chips  (lead 22 KM)</t>
  </si>
  <si>
    <t>Earth lead 1 KM</t>
  </si>
  <si>
    <t>Name of Work :-Improvement of Pcc road at Kishoregunj harmu road no-9B, Under ward no-30</t>
  </si>
  <si>
    <t>2
5.3.2.1</t>
  </si>
  <si>
    <t>Stone Chips  (lead 20 KM)</t>
  </si>
  <si>
    <t>Total Boq amount</t>
  </si>
  <si>
    <t xml:space="preserve">                                                                                                       Assistant Engineer 
                                                                                                         Ranchi Municipal Corporation
                                                                                                         Ranchi</t>
  </si>
  <si>
    <t>Name of Work :- Construction of PCC road at Hati JoJo basa from More to Birsa house under w.No-55</t>
  </si>
  <si>
    <t>Providing man days for site clearence before and after the work etc.</t>
  </si>
  <si>
    <t>Each</t>
  </si>
  <si>
    <t>Providing stone dust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</si>
  <si>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Providing RCC M 200  with nominal mix of (1:1.5:3) in foundation with approved quality of stone chips 20 mm to 6mm size graded shuttering, mixing cement concrete in mixer and placing in position vibrating striking curing taxes and royalty all complete as per specification and direction of E/I.</t>
  </si>
  <si>
    <t xml:space="preserve"> Local Sand 18 KM </t>
  </si>
  <si>
    <t xml:space="preserve">Sand 42 KM </t>
  </si>
  <si>
    <t>Stone Boulder 29 km</t>
  </si>
  <si>
    <t>Stone Chips  (lead 15 KM)</t>
  </si>
  <si>
    <t>Boq cost</t>
  </si>
  <si>
    <t>Total Amount</t>
  </si>
  <si>
    <t>Add 01% labour cess</t>
  </si>
  <si>
    <t>Total Bill amount</t>
  </si>
  <si>
    <t xml:space="preserve">                                                                                                     Assistant Engineer 
                                                                                                         Ranchi Municipal Corporation
                                                                                                         Ranchi</t>
  </si>
  <si>
    <t>Name of Work :- Construction of Drain at Irgu Toli from Harmu from hanuman mandir to starting of 
                            road and road no-08 Under ward no-27</t>
  </si>
  <si>
    <t>Providing man days for the clearence, leveling, dressing etc all complete as per unskilled labour specification and direction of E/I.</t>
  </si>
  <si>
    <t>5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</si>
  <si>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</si>
  <si>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</si>
  <si>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</si>
  <si>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7
5.7.11
+
5.7.12</t>
  </si>
  <si>
    <t>Providing 25 mm thick cement plaster (1:4) with clean Course sand of F.M 1.5 and 1.5mm cement punning including Screening curing with all leads and lifts of water, scoffing taxes as per royalty all complete as per specification and direction of E/I</t>
  </si>
  <si>
    <t>8
5.3.30.1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</si>
  <si>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</si>
  <si>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9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</si>
  <si>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</si>
  <si>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</si>
  <si>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Stone Boulder 29 KM</t>
  </si>
  <si>
    <r>
      <t>Name of Work :-</t>
    </r>
    <r>
      <rPr>
        <b/>
        <sz val="11"/>
        <color theme="1"/>
        <rFont val="Kruti Dev 010"/>
      </rPr>
      <t>okMZ la0 36 ds vUrxZe cktjk f&gt;aVxh Vksyh esa lfjuk feat ds ?kj ls lkouk eq.Mk ds ?kj rd ih0lh0lh0 
                  iFk fuekZ.k dk;ZA</t>
    </r>
  </si>
  <si>
    <t>Providing PCC &amp;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</si>
  <si>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Stone Boulder 36 km</t>
  </si>
  <si>
    <t>Total Boq Amount</t>
  </si>
  <si>
    <t>Add 12% GST Amount</t>
  </si>
  <si>
    <t xml:space="preserve">                                                                                                    Assistant Engineer 
                                                                                                         Ranchi Municipal Corporation
                                                                                                         Ranchi</t>
  </si>
  <si>
    <t>Name of Work :- Construction of Drain at  Azad hind nagar Harmu from house of Gayasudin to sinha to
                            main nala and from Manawar house to Main drain via rustm Under ward no-37</t>
  </si>
  <si>
    <t>4
5.3.2</t>
  </si>
  <si>
    <t>5
5.2.34</t>
  </si>
  <si>
    <t>6
5.7.11
+
5.7.12</t>
  </si>
  <si>
    <t>7
5.3.30.1</t>
  </si>
  <si>
    <t>8
5.5.5
(b)</t>
  </si>
  <si>
    <t xml:space="preserve"> Local Sand 16 KM </t>
  </si>
  <si>
    <t xml:space="preserve">Sand 47 KM </t>
  </si>
  <si>
    <t>Stone Boulder 34 KM</t>
  </si>
  <si>
    <t>Add 01% for labour cess</t>
  </si>
  <si>
    <t>Name of Work :-construction of pcc road in faruqui street from mahesh house to rashid house
Name of work :- Construction of pcc road from santosh pashwan house to end of road
Name of work :- construction of PCC road in Harmu housing colony from LIG 129 to LIG 134 
                           Under ward no-37</t>
  </si>
  <si>
    <t>Labour for cleaning the work site before and after work etc for head load of materials</t>
  </si>
  <si>
    <t>Stone Boulder 34 km</t>
  </si>
  <si>
    <t>Total BOQ amount</t>
  </si>
  <si>
    <t xml:space="preserve">                                                                                                 Executive Engineer 
                                                                                                         Ranchi Municipal Corporation
                                                                                                         Ranchi</t>
  </si>
  <si>
    <t>Name of Work :-construction of RCC Bench Under ward no-37</t>
  </si>
  <si>
    <t xml:space="preserve">RCC Bench </t>
  </si>
  <si>
    <t xml:space="preserve">                                                                                                Assistant Engineer 
                                                                                                         Ranchi Municipal Corporation
                                                                                                         Ranchi</t>
  </si>
  <si>
    <t xml:space="preserve">Name of Work :-Construction of Drain under ward no-39 from B-II 397 to Main road and B-105 to B-127
</t>
  </si>
  <si>
    <t>Labour for cleaning the work site before and after work etc and for head load of Materials</t>
  </si>
  <si>
    <t>8
5.3.2.1</t>
  </si>
  <si>
    <t>Add 12&amp; GST</t>
  </si>
  <si>
    <t xml:space="preserve">Name of Work :- Construction of Guard wall at Gauri shankar nagar in near River Under ward no-43
</t>
  </si>
  <si>
    <t>6
5.3.3</t>
  </si>
  <si>
    <t>Stone Chips  (lead 15KM)</t>
  </si>
  <si>
    <t>Earth 01 KM</t>
  </si>
  <si>
    <t>Per M3</t>
  </si>
  <si>
    <t>Add 12%GST</t>
  </si>
  <si>
    <t xml:space="preserve">                                                                                                        Executive Engineer 
                                                                                                         Ranchi Municipal Corporation
                                                                                                         Ranchi</t>
  </si>
  <si>
    <t>Name of Work :- Repairing of Drain and construction of drain slab ashok kunj from subh gauri apartment
                            to infront of nirankari ashram under ward no-28</t>
  </si>
  <si>
    <t>Labour for cleaning the work site before and after work etc and for head load of Materials.</t>
  </si>
  <si>
    <t>dismantling pucca brick or lime work …….. Do…………. All complete as per …….. E/I</t>
  </si>
  <si>
    <t>3
5.3.2</t>
  </si>
  <si>
    <t>4
5.2.34</t>
  </si>
  <si>
    <t>5
5.3.30.1</t>
  </si>
  <si>
    <t>6
5.5.5
(b)</t>
  </si>
  <si>
    <t>Name of Work :- Construction of Drain at Kishoregunj near Kailash mandir at road no-9B, Yadav gali
                            Under ward no-30</t>
  </si>
  <si>
    <r>
      <rPr>
        <b/>
        <sz val="11"/>
        <color theme="1"/>
        <rFont val="Times New Roman"/>
        <family val="1"/>
      </rPr>
      <t xml:space="preserve">Name of Work :- Construction of Drain at Irgu toli from Harmu from hanuman mandir to starting
                            road no-8 of road 8 under ward no-27 </t>
    </r>
    <r>
      <rPr>
        <b/>
        <sz val="11"/>
        <color theme="1"/>
        <rFont val="Kruti Dev 010"/>
      </rPr>
      <t xml:space="preserve">
</t>
    </r>
  </si>
  <si>
    <t>Labour for cleaning the work site before and after work etc and for head load of Materails</t>
  </si>
  <si>
    <t>a</t>
  </si>
  <si>
    <t>b</t>
  </si>
  <si>
    <t>Stone Chips &amp; dust  (Lead 22  KM)</t>
  </si>
  <si>
    <t xml:space="preserve">Name of Work :- Improvement of PCC road in Gauri shankar nagar near Guard wall Under ward no-43
</t>
  </si>
  <si>
    <t xml:space="preserve">                                                                                                      Assistant Engineer 
                                                                                                         Ranchi Municipal Corporation
                                                                                                         Ranchi</t>
  </si>
  <si>
    <t>Name of Work :-Renovation of ward office ward no-39 at Dhurwa</t>
  </si>
  <si>
    <t>1
5.2.14</t>
  </si>
  <si>
    <t>Providing designation 75A B brick work in c.m.(1:6)in superstructure Plinth approved quality of clean coarse sand of F.M.2to 2.5 including providing 10mm thick mortar joints costs of screening materials ,scaffolfing,raking out joints to 15mmdepth curing taxes and royalty all complete job.</t>
  </si>
  <si>
    <t>2
5.7.3</t>
  </si>
  <si>
    <t>Providing 12mm thick  cement plaster (1:6) with clean coarse sand of F.M 1.5 including screening, curing with all leads and lifts of water, scaffolding taxes and royalty all complete as per building specification and direction of E/I</t>
  </si>
  <si>
    <t>3
5.10.4</t>
  </si>
  <si>
    <t>Dismantling  patent stone floor  including stacking serviceable  materials in countable  stacks within 12M. Lead and disposal of unserviceable  materials with all leads all  complete as per direction of E/I.</t>
  </si>
  <si>
    <t>4
DSR</t>
  </si>
  <si>
    <t>Providing and laying ceramic glazed floor tiles of size 300mm x 300 mm thickness to be provided by the manufacture 1st quality conforming ………. Do……………. All complete as per specification and direction of E/I</t>
  </si>
  <si>
    <t>5
BCD
5.3.2</t>
  </si>
  <si>
    <t>Providing band laying vitrified floor tiles in different sizes thickness to be specified</t>
  </si>
  <si>
    <t>7
5.3.9.1</t>
  </si>
  <si>
    <t>Providing R.C.C.M 200 (1: 1.5: 3) in roof slab with approved quality of stone chips 20mm to 6mm size graded and clean coarse sand of F.M 2.5 to 3 including screening, shuttering, mixing cement concrete in mixer and placing in position, vibrating, striking, curing, (but excluding the cosat of reinforcement) taxes and royalty all complete as per building specification and direction  of E/I</t>
  </si>
  <si>
    <t>8
DSR
14.75</t>
  </si>
  <si>
    <t>Repair to plaster of thickness 12 mm to 20mm in patches of area 2.5 sqm and under including cutting the patch in proper shape, raking out joint and preparing plasting the wall surface with</t>
  </si>
  <si>
    <t>9
DSR
14.43</t>
  </si>
  <si>
    <t>Removing white or colour wash by scrapping and sand papering and preparing the surface smooth including necessary reparis to scratches etc complete</t>
  </si>
  <si>
    <t>10
DSR
13.26</t>
  </si>
  <si>
    <t>Providing and applying plaster of paris putty of 2mm thickness over plastered surface to prepare the surface even and smoth complete</t>
  </si>
  <si>
    <t>11
5.8.18</t>
  </si>
  <si>
    <t>Providing two coats of oil bound distemper of approved shade and  make over a coat of  cement  primer over inner surface including  preparing  the  plastered  surface by rubbing smooth pumice stone  or fine sand  paper applying putty werever required scaffolding  washing of floors &amp; taxes  all complete as per building specification and direction  of E/I.</t>
  </si>
  <si>
    <t>12
5.8.24</t>
  </si>
  <si>
    <t>Providing two coats of snowcem of approved shade and make over a coat of cement  primer on new surface including preparing  the plastered surface smooth with sand  paper, scaffolding, curing and taxes all complete as per building specification and direction of E/I</t>
  </si>
  <si>
    <t>13
12.2.2.1</t>
  </si>
  <si>
    <t>Providing and fixing commode with seat cover, all complete asper the direction of E/I</t>
  </si>
  <si>
    <t>14
12.2.2.2</t>
  </si>
  <si>
    <t>Providing and fixing PVC Cistern</t>
  </si>
  <si>
    <t>S/F/F whiteous glazed earthen ware wash bain</t>
  </si>
  <si>
    <t>S/F/F whiteous glazed earthen ware URINAL</t>
  </si>
  <si>
    <t>S/F/F whiteous Mirror superior glass (rectangle size 453x357)</t>
  </si>
  <si>
    <t>Supply polythene water storage tank of ISI</t>
  </si>
  <si>
    <t>Ltr/1000</t>
  </si>
  <si>
    <t>S/F/F pvc pipe for water supplying all complete job 20 mm dia</t>
  </si>
  <si>
    <t>mtr</t>
  </si>
  <si>
    <t>i</t>
  </si>
  <si>
    <t>25 mm dia</t>
  </si>
  <si>
    <t>S/F/F of bathroom fitting
bib cock</t>
  </si>
  <si>
    <t>each</t>
  </si>
  <si>
    <t>pillar cock</t>
  </si>
  <si>
    <t>ii</t>
  </si>
  <si>
    <t>stop cock</t>
  </si>
  <si>
    <t>21
BCD
5.7.15</t>
  </si>
  <si>
    <t>Providing 19mm thick water proof cement plaster 1:3 with clean coarse sand of FM 1.5 with 5% Cico or any other approved water proofing compound including screening curing with all leads and lifts  of water, scaffolding,  taxes royalty all complete as per building specification and direction of E/I.</t>
  </si>
  <si>
    <t>22
5.5.4</t>
  </si>
  <si>
    <t>Providing TMT steel reinforcement of 8 mm dia rods as per  approved design and drawing excluding carriage of Rods (straight or  in coils) to work site, cutting,  bending and binding with annealed wire with cost of wire, removal of rust, placing the rods in position complete as per building specification and direction of E/I.</t>
  </si>
  <si>
    <t>Mt</t>
  </si>
  <si>
    <t>23
5.5.14</t>
  </si>
  <si>
    <t>Supplying , fitting and fixing  callapsible gate of  approved  size and make properly fabricated with vaertical double channels20x10x2mm  at 100mm .  centres and  braced wth M.S. flat diagonals  20x3mm with top and bottom rails  of  T.iron 40x40x6mm with 38mm dia  steel pulleys  complete with bolsts nuts locking  arrangement stoppers handles , including applying a priming coat   of red lead paint , carriage ,  hoisting and taxes all complete  as per building specification  and  direction E/I.</t>
  </si>
  <si>
    <t>24
5.5.30</t>
  </si>
  <si>
    <t xml:space="preserve">Supplying , fitting  and fixing M.S.  grill gate with  M.S. grills  made of  20x6 M.S. flatss  or 16mm . M.S. square bars fitted on  25x25x6mm . M.S. angel frame of  size 60x60x6mm. including  cost of  fabrication , pronviding  necessary  locking  arrangement with haskal and domny duly fixed in P.C.C. (1:2:4) blocks of required size, applying a priming red lead paints over steel work, taxes all complete as per drawing specification  and direction  of E/I.(When steel is not  supplied  by the deptt.) </t>
  </si>
  <si>
    <t>25
DSR
12.15</t>
  </si>
  <si>
    <t xml:space="preserve">Providing and fixing false ceilling at all height including providing and fixing fully perforated GYSUM plaster board </t>
  </si>
  <si>
    <t>Providing and fixing ceilling light</t>
  </si>
  <si>
    <t>Brick 8 KM</t>
  </si>
  <si>
    <t>Electrification work</t>
  </si>
  <si>
    <t>Name of Work :- Construction of Drain at azad hind nagar from Bablu khan to akhara under ward no-37
Name of Worl :- Improvement of PCC road at Kunj vihar from Dhkisnayan apartment to road no-1 and
                           rest part of road no-01 Under ward no-37</t>
  </si>
  <si>
    <t>Labour for cleaning the work site before and after work etc. and for head load of materials.</t>
  </si>
  <si>
    <t>10
5.3.2.1</t>
  </si>
  <si>
    <t>Stone Boulder 34km</t>
  </si>
  <si>
    <t>Stone Chips  (lead 220KM)</t>
  </si>
  <si>
    <t xml:space="preserve">                                                                                                      Executive Engineer 
                                                                                                         Ranchi Municipal Corporation
                                                                                                         Ranchi</t>
  </si>
  <si>
    <t>Name of Work :-Construction of Drain at Purani ranchi karim lane from Md jasimuddin shop to hafijul 
                            house Under ward no-24
Name of Work :- Construction of Drain near Daily Market Gali lane road hindpiri ranchi Under 
                            ward no-24
Name of work :- Construction of Drain at purani ranchi from infront of thakur jee hosue to existing main
                           nala under ward no-24</t>
  </si>
  <si>
    <t>2
5.10.1</t>
  </si>
  <si>
    <t>Dismantling of Pucca brick or lime work …… do ……. All complete as per E/I</t>
  </si>
  <si>
    <t>3
5.10.3</t>
  </si>
  <si>
    <t xml:space="preserve">Dismantling RCC work ……. Do……. All complete as per specification  and direction </t>
  </si>
  <si>
    <t>4
5.1.1
+
5.1.2</t>
  </si>
  <si>
    <t>5
5.1.10</t>
  </si>
  <si>
    <t>6
8.6.8</t>
  </si>
  <si>
    <t>7
5.3.2</t>
  </si>
  <si>
    <t>8
5.2.34</t>
  </si>
  <si>
    <t>9
5.7.11
+
5.7.12</t>
  </si>
  <si>
    <t>10
5.3.30.1</t>
  </si>
  <si>
    <t>11
5.5.5
(b)</t>
  </si>
  <si>
    <r>
      <t xml:space="preserve">Name of Work :- </t>
    </r>
    <r>
      <rPr>
        <b/>
        <sz val="11"/>
        <color theme="1"/>
        <rFont val="Kruti Dev 010"/>
      </rPr>
      <t>okMZ la0 23 ds vUrxZr fgUnih&lt;h izFke LVªhV esa oa'kh pkSd ls gQhTk pkSd rd ukyh fuekZ.k dk;ZA</t>
    </r>
  </si>
  <si>
    <t>1
5.10.2</t>
  </si>
  <si>
    <t>Dismantling of pucca brick work or lime ……….. Do ……….. All complete as per specification and direction of E/I</t>
  </si>
  <si>
    <t>2
5.10.3</t>
  </si>
  <si>
    <t>Dismentling RCC slab ……… do …………. All complete as per specification and direction of E/I</t>
  </si>
  <si>
    <t>5
5.1.1
+
5.1.2</t>
  </si>
  <si>
    <t>6
5.1.10</t>
  </si>
  <si>
    <t>7
8.6.8</t>
  </si>
  <si>
    <t>5.2.34</t>
  </si>
  <si>
    <t>Providing random rubble stone  masonry in C.M (1:4)  in foundation and  plinth  with hammer  dressed stone of less than 0.03 m3 in volume nad clean  coarse sand of F.M. 2 to 2.5 including  cost of screenign raking out joints to 20mm depth curing taxes  and royalty  all complete as per building  specification and direction of E/I.</t>
  </si>
  <si>
    <t>4
5.7.11
+
5.7.12</t>
  </si>
  <si>
    <t>9
5.3.30.1</t>
  </si>
  <si>
    <t>10
5.5.5
(b)</t>
  </si>
  <si>
    <t>BILL OF QUANTITY</t>
  </si>
  <si>
    <t xml:space="preserve">Name of Work :- Construction of Alluminium Cabin and renovation of Bath room at Rmc Building
</t>
  </si>
  <si>
    <t xml:space="preserve"> T Qty.</t>
  </si>
  <si>
    <t>Qty.</t>
  </si>
  <si>
    <t>Providing labour for cleaning the work site before and after work etc.</t>
  </si>
  <si>
    <t>2
5.10.4</t>
  </si>
  <si>
    <t>3
DSR</t>
  </si>
  <si>
    <t>Providing and laying ceramic glazed floor tiles of size 300 mm x 300 mm thickness to be provided by the manufacture) 1st quality conforming</t>
  </si>
  <si>
    <t>4
BCD
5.3.2</t>
  </si>
  <si>
    <t xml:space="preserve">Providing and laying 6 mm precast white glazed  tiles in walls over 12 mm cement mortar (1:30)  amd jointed with grey cement slurry------------do------- all complete as per specification and direction of E/I. </t>
  </si>
  <si>
    <t>5
5.7.2</t>
  </si>
  <si>
    <t>Providing 12mm thick cement plaster (1:4) with clean coarse sand of F.M 1.5 including screening curing with all leads lift of water scaffolding taxes and royalty all complete as per building specification and direction of E/I</t>
  </si>
  <si>
    <t>Removing white or colour wash by scrapping and sand papering and preparing the surface smooth including necessary  repairs to scratches etc complete</t>
  </si>
  <si>
    <t>7
5.8.24</t>
  </si>
  <si>
    <t>Providing two coat of snowcem of approved shade and make over a coat of cement on new surface including preparing ……… do…………. All complete as per specification and direction of E/I</t>
  </si>
  <si>
    <t>8
12.2.2.2</t>
  </si>
  <si>
    <t>Providing and fixing PVC cistern</t>
  </si>
  <si>
    <t xml:space="preserve">10
</t>
  </si>
  <si>
    <t>S/F/F whiteous glazed earthen wate Urinal</t>
  </si>
  <si>
    <t>S/F/F Mirror superior glass (rectangular size)</t>
  </si>
  <si>
    <t>S/F/F PVC pipe for water supplying all complete job 20mm dia</t>
  </si>
  <si>
    <t>Mtr</t>
  </si>
  <si>
    <t xml:space="preserve">S/F/F of bathroom fitting bik cock 
long thread </t>
  </si>
  <si>
    <t>Stop cock</t>
  </si>
  <si>
    <t>Electrical</t>
  </si>
  <si>
    <t>Exhust fan 12 inch with fittings</t>
  </si>
  <si>
    <t>17
1242.1.2</t>
  </si>
  <si>
    <t>Providing &amp; fixing wall lace rigid PVC rain water 110 mm dia</t>
  </si>
  <si>
    <t>per mt</t>
  </si>
  <si>
    <t>18
12.42.1.2</t>
  </si>
  <si>
    <t>Coples 110 mm dia T-with door 110 mm dia</t>
  </si>
  <si>
    <t>19
DSR</t>
  </si>
  <si>
    <t>Bnd</t>
  </si>
  <si>
    <t>20
14.80.1</t>
  </si>
  <si>
    <t>Providing of fixing vitreous china closet sqatling pan with all</t>
  </si>
  <si>
    <t>supplying fitting and fixing in position alluminium framed door half glazed and half A.CP board framed with alluminium section bottom part of which is 65mm x 40mm x 2.5 mm thick section side part50mm x 50mmx 2.5mm with all necessary fittings complete with handle tower bolt door stoper with locking arrangement all complete as per direction of E/I</t>
  </si>
  <si>
    <t>Supplying fitting and fixing in position alluminium framed postion wall fully glazed with 65mm x 40mm x 2.5 mm thick section all complete as per specification and direction of E/I</t>
  </si>
  <si>
    <t>23
5.8.20</t>
  </si>
  <si>
    <t>Providing two coat of plastic emulsion paint of approved shade over old surface all complete as per specification and direction of E/I</t>
  </si>
  <si>
    <t xml:space="preserve">Door closer </t>
  </si>
  <si>
    <t>Door lock</t>
  </si>
  <si>
    <t>Door stopper</t>
  </si>
  <si>
    <t>Executive Engineer
Ranchi Municipal Corporation,
Ranchi</t>
  </si>
</sst>
</file>

<file path=xl/styles.xml><?xml version="1.0" encoding="utf-8"?>
<styleSheet xmlns="http://schemas.openxmlformats.org/spreadsheetml/2006/main">
  <numFmts count="1">
    <numFmt numFmtId="164" formatCode="0.0"/>
  </numFmts>
  <fonts count="26">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11"/>
      <color theme="1"/>
      <name val="Times New Roman"/>
      <family val="1"/>
    </font>
    <font>
      <b/>
      <sz val="11"/>
      <color theme="1"/>
      <name val="Kruti Dev 010"/>
    </font>
    <font>
      <sz val="9"/>
      <color theme="1"/>
      <name val="Times New Roman"/>
      <family val="1"/>
    </font>
    <font>
      <b/>
      <sz val="8.5"/>
      <name val="Times New Roman"/>
      <family val="1"/>
    </font>
    <font>
      <b/>
      <sz val="10"/>
      <name val="Times New Roman"/>
      <family val="1"/>
    </font>
    <font>
      <b/>
      <vertAlign val="superscript"/>
      <sz val="10"/>
      <name val="Times New Roman"/>
      <family val="1"/>
    </font>
    <font>
      <b/>
      <sz val="10"/>
      <color theme="1"/>
      <name val="Times New Roman"/>
      <family val="1"/>
    </font>
    <font>
      <b/>
      <sz val="11"/>
      <name val="Times New Roman"/>
      <family val="1"/>
    </font>
    <font>
      <sz val="11"/>
      <name val="Calibri"/>
      <family val="2"/>
      <scheme val="minor"/>
    </font>
    <font>
      <b/>
      <sz val="10"/>
      <name val="Calibri"/>
      <family val="2"/>
      <scheme val="minor"/>
    </font>
    <font>
      <b/>
      <sz val="11"/>
      <name val="Calibri"/>
      <family val="2"/>
      <scheme val="minor"/>
    </font>
    <font>
      <b/>
      <sz val="9"/>
      <name val="Times New Roman"/>
      <family val="1"/>
    </font>
    <font>
      <b/>
      <sz val="14"/>
      <name val="Times New Roman"/>
      <family val="1"/>
    </font>
    <font>
      <b/>
      <sz val="8.5"/>
      <color theme="1"/>
      <name val="Times New Roman"/>
      <family val="1"/>
    </font>
    <font>
      <b/>
      <sz val="9"/>
      <color theme="1"/>
      <name val="Times New Roman"/>
      <family val="1"/>
    </font>
    <font>
      <sz val="10"/>
      <color indexed="8"/>
      <name val="Arial"/>
      <family val="2"/>
    </font>
    <font>
      <sz val="10"/>
      <name val="Times New Roman"/>
      <family val="1"/>
    </font>
    <font>
      <sz val="11"/>
      <color indexed="8"/>
      <name val="Arial"/>
      <family val="2"/>
    </font>
    <font>
      <b/>
      <sz val="11"/>
      <color indexed="8"/>
      <name val="Arial"/>
      <family val="2"/>
    </font>
    <font>
      <sz val="8.5"/>
      <color theme="1"/>
      <name val="Times New Roman"/>
      <family val="1"/>
    </font>
    <font>
      <sz val="10"/>
      <color theme="1"/>
      <name val="Times New Roman"/>
      <family val="1"/>
    </font>
    <font>
      <sz val="8.5"/>
      <color theme="1"/>
      <name val="Arial"/>
      <family val="2"/>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100">
    <xf numFmtId="0" fontId="0" fillId="0" borderId="0" xfId="0"/>
    <xf numFmtId="0" fontId="3" fillId="0" borderId="0" xfId="0" applyFont="1" applyBorder="1" applyAlignment="1">
      <alignment vertical="top"/>
    </xf>
    <xf numFmtId="0" fontId="2" fillId="0" borderId="0" xfId="0" applyFont="1" applyBorder="1" applyAlignment="1">
      <alignment vertical="top"/>
    </xf>
    <xf numFmtId="0" fontId="1" fillId="0" borderId="0" xfId="0" applyFont="1" applyBorder="1" applyAlignment="1">
      <alignment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justify" vertical="top" wrapText="1"/>
    </xf>
    <xf numFmtId="0" fontId="8" fillId="0" borderId="1" xfId="0" applyFont="1" applyBorder="1" applyAlignment="1">
      <alignment horizontal="center" vertical="center" wrapText="1"/>
    </xf>
    <xf numFmtId="2" fontId="10" fillId="3" borderId="1" xfId="0" applyNumberFormat="1" applyFont="1" applyFill="1" applyBorder="1" applyAlignment="1">
      <alignment horizontal="center" vertical="center" wrapText="1"/>
    </xf>
    <xf numFmtId="0" fontId="8" fillId="0" borderId="1" xfId="0" applyFont="1" applyBorder="1" applyAlignment="1">
      <alignment vertical="center" wrapText="1"/>
    </xf>
    <xf numFmtId="0" fontId="11" fillId="0" borderId="1" xfId="0" applyFont="1" applyBorder="1" applyAlignment="1">
      <alignment horizontal="justify" vertical="top" wrapText="1"/>
    </xf>
    <xf numFmtId="0" fontId="12" fillId="0" borderId="1" xfId="0" applyFont="1" applyBorder="1" applyAlignment="1">
      <alignment vertical="center"/>
    </xf>
    <xf numFmtId="0" fontId="13" fillId="0" borderId="1" xfId="0" applyFont="1" applyBorder="1" applyAlignment="1">
      <alignment vertical="center"/>
    </xf>
    <xf numFmtId="2" fontId="13" fillId="0" borderId="1" xfId="0" applyNumberFormat="1" applyFont="1" applyBorder="1" applyAlignment="1">
      <alignment horizontal="center" vertical="center"/>
    </xf>
    <xf numFmtId="0" fontId="0" fillId="0" borderId="0" xfId="0" applyBorder="1"/>
    <xf numFmtId="0" fontId="12" fillId="0" borderId="0" xfId="0" applyFont="1" applyBorder="1" applyAlignment="1">
      <alignment vertical="center"/>
    </xf>
    <xf numFmtId="0" fontId="13" fillId="0" borderId="0" xfId="0" applyFont="1" applyBorder="1" applyAlignment="1">
      <alignment vertical="center"/>
    </xf>
    <xf numFmtId="0" fontId="13" fillId="0" borderId="0" xfId="0" applyFont="1" applyBorder="1" applyAlignment="1">
      <alignment horizontal="right" vertical="center"/>
    </xf>
    <xf numFmtId="2" fontId="13" fillId="0" borderId="0" xfId="0" applyNumberFormat="1" applyFont="1" applyBorder="1" applyAlignment="1">
      <alignment horizontal="center" vertical="center"/>
    </xf>
    <xf numFmtId="0" fontId="0" fillId="0" borderId="0" xfId="0" applyAlignment="1">
      <alignment vertical="center"/>
    </xf>
    <xf numFmtId="0" fontId="4" fillId="0" borderId="0" xfId="0" applyFont="1" applyBorder="1" applyAlignment="1">
      <alignment vertical="top" wrapText="1"/>
    </xf>
    <xf numFmtId="0" fontId="15" fillId="0" borderId="1" xfId="0" applyFont="1" applyBorder="1" applyAlignment="1">
      <alignment horizontal="center" vertical="center" wrapText="1"/>
    </xf>
    <xf numFmtId="0" fontId="8" fillId="0" borderId="1" xfId="0" applyFont="1" applyBorder="1" applyAlignment="1">
      <alignment horizontal="left" vertical="top" wrapText="1"/>
    </xf>
    <xf numFmtId="0" fontId="0" fillId="0" borderId="1" xfId="0" applyBorder="1" applyAlignment="1">
      <alignment horizontal="center" vertical="center"/>
    </xf>
    <xf numFmtId="2"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0" fillId="0" borderId="1" xfId="0" applyBorder="1"/>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16" fillId="0" borderId="1" xfId="0" applyFont="1" applyBorder="1" applyAlignment="1">
      <alignment horizontal="justify" vertical="top" wrapText="1"/>
    </xf>
    <xf numFmtId="0" fontId="1" fillId="0" borderId="0" xfId="0" applyFont="1" applyBorder="1" applyAlignment="1">
      <alignment horizontal="right" vertical="center"/>
    </xf>
    <xf numFmtId="164" fontId="10" fillId="3" borderId="1" xfId="0" applyNumberFormat="1" applyFont="1" applyFill="1" applyBorder="1" applyAlignment="1">
      <alignment horizontal="center" vertical="center" wrapText="1"/>
    </xf>
    <xf numFmtId="2" fontId="8"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5" fillId="0" borderId="1" xfId="0" applyFont="1" applyBorder="1" applyAlignment="1">
      <alignment horizontal="justify" vertical="top" wrapText="1"/>
    </xf>
    <xf numFmtId="2" fontId="7"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11" fillId="0" borderId="1" xfId="0" applyFont="1" applyBorder="1" applyAlignment="1">
      <alignment horizontal="center" vertical="center" wrapText="1"/>
    </xf>
    <xf numFmtId="0" fontId="0" fillId="0" borderId="0" xfId="0" applyBorder="1" applyAlignment="1">
      <alignment horizontal="center" vertical="center"/>
    </xf>
    <xf numFmtId="0" fontId="1" fillId="0" borderId="0" xfId="0" applyFont="1" applyBorder="1" applyAlignment="1">
      <alignment horizontal="center" vertical="center"/>
    </xf>
    <xf numFmtId="0" fontId="18" fillId="3" borderId="1" xfId="0" applyFont="1" applyFill="1" applyBorder="1" applyAlignment="1">
      <alignment horizontal="center" vertical="center" wrapText="1"/>
    </xf>
    <xf numFmtId="0" fontId="10" fillId="3" borderId="1" xfId="0" applyFont="1" applyFill="1" applyBorder="1" applyAlignment="1">
      <alignment horizontal="justify" vertical="top" wrapText="1"/>
    </xf>
    <xf numFmtId="0" fontId="10" fillId="3" borderId="1" xfId="0" applyFont="1" applyFill="1" applyBorder="1" applyAlignment="1">
      <alignment horizontal="center" vertical="center" wrapText="1"/>
    </xf>
    <xf numFmtId="0" fontId="19" fillId="0" borderId="1" xfId="0" applyFont="1" applyBorder="1" applyAlignment="1">
      <alignment horizontal="justify" vertical="top" wrapText="1"/>
    </xf>
    <xf numFmtId="0" fontId="19" fillId="0" borderId="1" xfId="0" applyFont="1" applyBorder="1" applyAlignment="1">
      <alignment horizontal="center" vertical="top" wrapText="1"/>
    </xf>
    <xf numFmtId="0" fontId="0" fillId="0" borderId="1" xfId="0" applyBorder="1" applyAlignment="1">
      <alignment horizontal="center" vertical="center" wrapText="1"/>
    </xf>
    <xf numFmtId="0" fontId="20" fillId="0" borderId="1" xfId="0" applyFont="1" applyBorder="1" applyAlignment="1">
      <alignment horizontal="center" vertical="top" wrapText="1"/>
    </xf>
    <xf numFmtId="0" fontId="8" fillId="0" borderId="1" xfId="0"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21" fillId="0" borderId="1" xfId="0" applyFont="1" applyBorder="1" applyAlignment="1">
      <alignment horizontal="justify" vertical="top" wrapText="1"/>
    </xf>
    <xf numFmtId="0" fontId="22" fillId="0" borderId="1" xfId="0" applyFont="1" applyBorder="1" applyAlignment="1">
      <alignment horizontal="justify" vertical="top" wrapText="1"/>
    </xf>
    <xf numFmtId="2" fontId="0" fillId="0" borderId="0" xfId="0" applyNumberFormat="1"/>
    <xf numFmtId="0" fontId="1" fillId="0" borderId="1" xfId="0" applyFont="1" applyBorder="1" applyAlignment="1">
      <alignment horizontal="right" vertical="center"/>
    </xf>
    <xf numFmtId="2" fontId="15"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top" wrapText="1"/>
    </xf>
    <xf numFmtId="0" fontId="6" fillId="3" borderId="1" xfId="0" applyFont="1" applyFill="1" applyBorder="1" applyAlignment="1">
      <alignment horizontal="center" vertical="center" wrapText="1"/>
    </xf>
    <xf numFmtId="2" fontId="6" fillId="3" borderId="1" xfId="0" applyNumberFormat="1"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0" fillId="0" borderId="1" xfId="0" applyBorder="1" applyAlignment="1">
      <alignment horizontal="center"/>
    </xf>
    <xf numFmtId="0" fontId="6" fillId="3" borderId="1" xfId="0" applyFont="1" applyFill="1" applyBorder="1" applyAlignment="1">
      <alignment horizontal="left" vertical="top" wrapText="1"/>
    </xf>
    <xf numFmtId="2" fontId="23" fillId="0" borderId="1" xfId="0" applyNumberFormat="1" applyFont="1" applyBorder="1" applyAlignment="1">
      <alignment horizontal="center" vertical="center" wrapText="1"/>
    </xf>
    <xf numFmtId="0" fontId="24" fillId="0" borderId="9" xfId="0" applyFont="1" applyBorder="1" applyAlignment="1">
      <alignment vertical="center" wrapText="1"/>
    </xf>
    <xf numFmtId="0" fontId="1" fillId="0" borderId="9" xfId="0" applyFont="1" applyBorder="1" applyAlignment="1">
      <alignment vertical="center"/>
    </xf>
    <xf numFmtId="0" fontId="24" fillId="0" borderId="1" xfId="0" applyFont="1" applyBorder="1" applyAlignment="1">
      <alignment horizontal="center" vertical="center" wrapText="1"/>
    </xf>
    <xf numFmtId="0" fontId="0" fillId="0" borderId="0" xfId="0" applyAlignment="1">
      <alignment horizontal="center"/>
    </xf>
    <xf numFmtId="0" fontId="25"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3" fillId="0" borderId="2" xfId="0" applyFont="1" applyBorder="1" applyAlignment="1">
      <alignment horizontal="right" vertical="center"/>
    </xf>
    <xf numFmtId="0" fontId="13" fillId="0" borderId="3" xfId="0" applyFont="1" applyBorder="1" applyAlignment="1">
      <alignment horizontal="right" vertical="center"/>
    </xf>
    <xf numFmtId="0" fontId="13" fillId="0" borderId="4" xfId="0" applyFont="1" applyBorder="1" applyAlignment="1">
      <alignment horizontal="right" vertical="center"/>
    </xf>
    <xf numFmtId="0" fontId="2" fillId="0" borderId="1" xfId="0" applyFont="1" applyBorder="1" applyAlignment="1">
      <alignment horizontal="center" vertical="top"/>
    </xf>
    <xf numFmtId="0" fontId="4" fillId="0" borderId="1" xfId="0" applyFont="1" applyBorder="1" applyAlignment="1">
      <alignment horizontal="left" vertical="top" wrapText="1"/>
    </xf>
    <xf numFmtId="0" fontId="5" fillId="0" borderId="1" xfId="0" applyFont="1" applyBorder="1" applyAlignment="1">
      <alignment horizontal="left" vertical="top" wrapText="1"/>
    </xf>
    <xf numFmtId="0" fontId="13" fillId="0" borderId="1" xfId="0" applyFont="1" applyBorder="1" applyAlignment="1">
      <alignment horizontal="right" vertical="center"/>
    </xf>
    <xf numFmtId="0" fontId="14" fillId="0" borderId="8" xfId="0" applyFont="1" applyBorder="1" applyAlignment="1">
      <alignment horizontal="center" vertical="center" wrapText="1"/>
    </xf>
    <xf numFmtId="0" fontId="2" fillId="0" borderId="5" xfId="0" applyFont="1" applyBorder="1" applyAlignment="1">
      <alignment horizontal="center" vertical="top"/>
    </xf>
    <xf numFmtId="0" fontId="2" fillId="0" borderId="0" xfId="0" applyFont="1" applyBorder="1" applyAlignment="1">
      <alignment horizontal="center" vertical="top"/>
    </xf>
    <xf numFmtId="0" fontId="2" fillId="0" borderId="6" xfId="0" applyFont="1" applyBorder="1" applyAlignment="1">
      <alignment horizontal="center" vertical="top"/>
    </xf>
    <xf numFmtId="0" fontId="2" fillId="0" borderId="7" xfId="0" applyFont="1" applyBorder="1" applyAlignment="1">
      <alignment horizontal="center" vertical="top"/>
    </xf>
    <xf numFmtId="0" fontId="1" fillId="0" borderId="1" xfId="0" applyFont="1" applyBorder="1" applyAlignment="1">
      <alignment horizontal="center"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4" xfId="0" applyFont="1" applyBorder="1" applyAlignment="1">
      <alignment horizontal="right" vertical="center"/>
    </xf>
    <xf numFmtId="0" fontId="1" fillId="0" borderId="1" xfId="0" applyFont="1" applyBorder="1" applyAlignment="1">
      <alignment horizontal="right" vertical="center"/>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1" fillId="0" borderId="2" xfId="0" applyFont="1" applyBorder="1" applyAlignment="1">
      <alignment horizontal="right"/>
    </xf>
    <xf numFmtId="0" fontId="1" fillId="0" borderId="3" xfId="0" applyFont="1" applyBorder="1" applyAlignment="1">
      <alignment horizontal="right"/>
    </xf>
    <xf numFmtId="0" fontId="1" fillId="0" borderId="4" xfId="0" applyFont="1" applyBorder="1" applyAlignment="1">
      <alignment horizontal="right"/>
    </xf>
    <xf numFmtId="0" fontId="1" fillId="0" borderId="0" xfId="0" applyFont="1" applyAlignment="1">
      <alignment horizontal="center" vertical="center" wrapText="1"/>
    </xf>
    <xf numFmtId="0" fontId="3" fillId="0" borderId="0" xfId="0" applyFont="1" applyBorder="1" applyAlignment="1">
      <alignment horizontal="center" vertical="top"/>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22"/>
  <sheetViews>
    <sheetView tabSelected="1" workbookViewId="0">
      <selection activeCell="A3" sqref="A3:F3"/>
    </sheetView>
  </sheetViews>
  <sheetFormatPr defaultRowHeight="15"/>
  <cols>
    <col min="1" max="1" width="7.7109375" customWidth="1"/>
    <col min="2" max="2" width="42.85546875" customWidth="1"/>
    <col min="3" max="3" width="9.85546875" customWidth="1"/>
    <col min="4" max="4" width="11.28515625" customWidth="1"/>
    <col min="5" max="5" width="9.7109375" customWidth="1"/>
    <col min="6" max="6" width="14.85546875" customWidth="1"/>
  </cols>
  <sheetData>
    <row r="1" spans="1:9" ht="21">
      <c r="A1" s="75" t="s">
        <v>0</v>
      </c>
      <c r="B1" s="75"/>
      <c r="C1" s="75"/>
      <c r="D1" s="75"/>
      <c r="E1" s="75"/>
      <c r="F1" s="75"/>
      <c r="G1" s="1"/>
      <c r="H1" s="1"/>
      <c r="I1" s="1"/>
    </row>
    <row r="2" spans="1:9" ht="18.75">
      <c r="A2" s="75" t="s">
        <v>1</v>
      </c>
      <c r="B2" s="75"/>
      <c r="C2" s="75"/>
      <c r="D2" s="75"/>
      <c r="E2" s="75"/>
      <c r="F2" s="75"/>
      <c r="G2" s="2"/>
      <c r="H2" s="2"/>
      <c r="I2" s="2"/>
    </row>
    <row r="3" spans="1:9" ht="31.5" customHeight="1">
      <c r="A3" s="76" t="s">
        <v>2</v>
      </c>
      <c r="B3" s="77"/>
      <c r="C3" s="77"/>
      <c r="D3" s="77"/>
      <c r="E3" s="77"/>
      <c r="F3" s="77"/>
      <c r="G3" s="3"/>
      <c r="H3" s="3"/>
    </row>
    <row r="4" spans="1:9">
      <c r="A4" s="4" t="s">
        <v>3</v>
      </c>
      <c r="B4" s="4" t="s">
        <v>4</v>
      </c>
      <c r="C4" s="5" t="s">
        <v>5</v>
      </c>
      <c r="D4" s="5" t="s">
        <v>6</v>
      </c>
      <c r="E4" s="5" t="s">
        <v>7</v>
      </c>
      <c r="F4" s="5" t="s">
        <v>8</v>
      </c>
    </row>
    <row r="5" spans="1:9" ht="117.75" customHeight="1">
      <c r="A5" s="6" t="s">
        <v>9</v>
      </c>
      <c r="B5" s="7" t="s">
        <v>10</v>
      </c>
      <c r="C5" s="8">
        <v>35.4</v>
      </c>
      <c r="D5" s="8" t="s">
        <v>11</v>
      </c>
      <c r="E5" s="8">
        <v>120.53</v>
      </c>
      <c r="F5" s="9">
        <f>E5*C5</f>
        <v>4266.7619999999997</v>
      </c>
    </row>
    <row r="6" spans="1:9" ht="89.25">
      <c r="A6" s="6" t="s">
        <v>12</v>
      </c>
      <c r="B6" s="10" t="s">
        <v>13</v>
      </c>
      <c r="C6" s="9">
        <v>17.7</v>
      </c>
      <c r="D6" s="8" t="s">
        <v>11</v>
      </c>
      <c r="E6" s="8">
        <v>223.35</v>
      </c>
      <c r="F6" s="9">
        <f t="shared" ref="F6:F16" si="0">E6*C6</f>
        <v>3953.2949999999996</v>
      </c>
    </row>
    <row r="7" spans="1:9" ht="63.75">
      <c r="A7" s="6" t="s">
        <v>14</v>
      </c>
      <c r="B7" s="7" t="s">
        <v>15</v>
      </c>
      <c r="C7" s="8">
        <v>29.52</v>
      </c>
      <c r="D7" s="8" t="s">
        <v>11</v>
      </c>
      <c r="E7" s="8">
        <v>1149.1199999999999</v>
      </c>
      <c r="F7" s="9">
        <f t="shared" si="0"/>
        <v>33922.022399999994</v>
      </c>
    </row>
    <row r="8" spans="1:9" ht="104.25" customHeight="1">
      <c r="A8" s="6" t="s">
        <v>16</v>
      </c>
      <c r="B8" s="7" t="s">
        <v>17</v>
      </c>
      <c r="C8" s="8">
        <v>34</v>
      </c>
      <c r="D8" s="8" t="s">
        <v>11</v>
      </c>
      <c r="E8" s="8">
        <v>5829</v>
      </c>
      <c r="F8" s="9">
        <f t="shared" si="0"/>
        <v>198186</v>
      </c>
    </row>
    <row r="9" spans="1:9" ht="94.5">
      <c r="A9" s="6" t="s">
        <v>18</v>
      </c>
      <c r="B9" s="7" t="s">
        <v>19</v>
      </c>
      <c r="C9" s="8">
        <v>7.08</v>
      </c>
      <c r="D9" s="8" t="s">
        <v>20</v>
      </c>
      <c r="E9" s="8">
        <v>215.36</v>
      </c>
      <c r="F9" s="9">
        <f t="shared" si="0"/>
        <v>1524.7488000000001</v>
      </c>
    </row>
    <row r="10" spans="1:9">
      <c r="A10" s="6">
        <v>7</v>
      </c>
      <c r="B10" s="11" t="s">
        <v>21</v>
      </c>
      <c r="C10" s="8"/>
      <c r="D10" s="8"/>
      <c r="E10" s="8"/>
      <c r="F10" s="9"/>
    </row>
    <row r="11" spans="1:9" ht="15.75">
      <c r="A11" s="6" t="s">
        <v>22</v>
      </c>
      <c r="B11" s="7" t="s">
        <v>23</v>
      </c>
      <c r="C11" s="8">
        <v>17.7</v>
      </c>
      <c r="D11" s="8" t="s">
        <v>11</v>
      </c>
      <c r="E11" s="8">
        <v>403.07</v>
      </c>
      <c r="F11" s="9">
        <f t="shared" ref="F11" si="1">E11*C11</f>
        <v>7134.3389999999999</v>
      </c>
    </row>
    <row r="12" spans="1:9" ht="15.75">
      <c r="A12" s="6" t="s">
        <v>24</v>
      </c>
      <c r="B12" s="7" t="s">
        <v>25</v>
      </c>
      <c r="C12" s="8">
        <v>15.22</v>
      </c>
      <c r="D12" s="8" t="s">
        <v>11</v>
      </c>
      <c r="E12" s="8">
        <v>907.31</v>
      </c>
      <c r="F12" s="9">
        <f t="shared" si="0"/>
        <v>13809.2582</v>
      </c>
    </row>
    <row r="13" spans="1:9" ht="15.75">
      <c r="A13" s="6" t="s">
        <v>26</v>
      </c>
      <c r="B13" s="7" t="s">
        <v>27</v>
      </c>
      <c r="C13" s="8">
        <v>29.52</v>
      </c>
      <c r="D13" s="8" t="s">
        <v>11</v>
      </c>
      <c r="E13" s="8">
        <v>863.23</v>
      </c>
      <c r="F13" s="9">
        <f t="shared" si="0"/>
        <v>25482.549599999998</v>
      </c>
    </row>
    <row r="14" spans="1:9" ht="17.25" customHeight="1">
      <c r="A14" s="6" t="s">
        <v>28</v>
      </c>
      <c r="B14" s="7" t="s">
        <v>29</v>
      </c>
      <c r="C14" s="8">
        <v>30.44</v>
      </c>
      <c r="D14" s="8" t="s">
        <v>11</v>
      </c>
      <c r="E14" s="8">
        <v>541.66999999999996</v>
      </c>
      <c r="F14" s="9">
        <f t="shared" si="0"/>
        <v>16488.434799999999</v>
      </c>
    </row>
    <row r="15" spans="1:9" ht="17.25" customHeight="1">
      <c r="A15" s="6" t="s">
        <v>30</v>
      </c>
      <c r="B15" s="7" t="s">
        <v>31</v>
      </c>
      <c r="C15" s="8">
        <v>7.08</v>
      </c>
      <c r="D15" s="8" t="s">
        <v>11</v>
      </c>
      <c r="E15" s="8">
        <v>349.09</v>
      </c>
      <c r="F15" s="9">
        <f t="shared" si="0"/>
        <v>2471.5571999999997</v>
      </c>
    </row>
    <row r="16" spans="1:9" ht="17.25" customHeight="1">
      <c r="A16" s="6" t="s">
        <v>32</v>
      </c>
      <c r="B16" s="7" t="s">
        <v>33</v>
      </c>
      <c r="C16" s="8">
        <v>35.4</v>
      </c>
      <c r="D16" s="8" t="s">
        <v>11</v>
      </c>
      <c r="E16" s="8">
        <v>177.16</v>
      </c>
      <c r="F16" s="9">
        <f t="shared" si="0"/>
        <v>6271.4639999999999</v>
      </c>
    </row>
    <row r="17" spans="1:6" s="15" customFormat="1">
      <c r="A17" s="12"/>
      <c r="B17" s="13"/>
      <c r="C17" s="78" t="s">
        <v>34</v>
      </c>
      <c r="D17" s="78"/>
      <c r="E17" s="78"/>
      <c r="F17" s="14">
        <f>SUM(F5:F16)</f>
        <v>313510.43099999992</v>
      </c>
    </row>
    <row r="18" spans="1:6" s="15" customFormat="1">
      <c r="A18" s="12"/>
      <c r="B18" s="13"/>
      <c r="C18" s="72" t="s">
        <v>35</v>
      </c>
      <c r="D18" s="73"/>
      <c r="E18" s="74"/>
      <c r="F18" s="14">
        <f>F17*12/100</f>
        <v>37621.251719999993</v>
      </c>
    </row>
    <row r="19" spans="1:6" s="15" customFormat="1">
      <c r="A19" s="12"/>
      <c r="B19" s="13"/>
      <c r="C19" s="78" t="s">
        <v>36</v>
      </c>
      <c r="D19" s="78"/>
      <c r="E19" s="78"/>
      <c r="F19" s="14">
        <f>F17+F18</f>
        <v>351131.68271999992</v>
      </c>
    </row>
    <row r="20" spans="1:6" s="15" customFormat="1">
      <c r="A20" s="12"/>
      <c r="B20" s="13"/>
      <c r="C20" s="72" t="s">
        <v>37</v>
      </c>
      <c r="D20" s="73"/>
      <c r="E20" s="74"/>
      <c r="F20" s="14">
        <v>351132</v>
      </c>
    </row>
    <row r="21" spans="1:6" ht="15" customHeight="1">
      <c r="B21" s="71" t="s">
        <v>38</v>
      </c>
      <c r="C21" s="71"/>
      <c r="D21" s="71"/>
      <c r="E21" s="71"/>
      <c r="F21" s="71"/>
    </row>
    <row r="22" spans="1:6" ht="35.25" customHeight="1">
      <c r="B22" s="71"/>
      <c r="C22" s="71"/>
      <c r="D22" s="71"/>
      <c r="E22" s="71"/>
      <c r="F22" s="71"/>
    </row>
  </sheetData>
  <mergeCells count="8">
    <mergeCell ref="B21:F22"/>
    <mergeCell ref="C20:E20"/>
    <mergeCell ref="A1:F1"/>
    <mergeCell ref="A2:F2"/>
    <mergeCell ref="A3:F3"/>
    <mergeCell ref="C17:E17"/>
    <mergeCell ref="C18:E18"/>
    <mergeCell ref="C19:E19"/>
  </mergeCells>
  <pageMargins left="0.16" right="0.16" top="0.26" bottom="0.23" header="0.3" footer="0.17"/>
  <pageSetup orientation="portrait" verticalDpi="0" r:id="rId1"/>
</worksheet>
</file>

<file path=xl/worksheets/sheet10.xml><?xml version="1.0" encoding="utf-8"?>
<worksheet xmlns="http://schemas.openxmlformats.org/spreadsheetml/2006/main" xmlns:r="http://schemas.openxmlformats.org/officeDocument/2006/relationships">
  <dimension ref="A1:G21"/>
  <sheetViews>
    <sheetView topLeftCell="A13" workbookViewId="0">
      <selection activeCell="F18" sqref="F18"/>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80" t="s">
        <v>0</v>
      </c>
      <c r="B1" s="81"/>
      <c r="C1" s="81"/>
      <c r="D1" s="81"/>
      <c r="E1" s="81"/>
      <c r="F1" s="81"/>
      <c r="G1" s="2"/>
    </row>
    <row r="2" spans="1:7" ht="18.75">
      <c r="A2" s="82" t="s">
        <v>1</v>
      </c>
      <c r="B2" s="83"/>
      <c r="C2" s="83"/>
      <c r="D2" s="83"/>
      <c r="E2" s="83"/>
      <c r="F2" s="83"/>
      <c r="G2" s="2"/>
    </row>
    <row r="3" spans="1:7" ht="34.5" customHeight="1">
      <c r="A3" s="89" t="s">
        <v>133</v>
      </c>
      <c r="B3" s="90"/>
      <c r="C3" s="90"/>
      <c r="D3" s="90"/>
      <c r="E3" s="90"/>
      <c r="F3" s="91"/>
      <c r="G3" s="21"/>
    </row>
    <row r="4" spans="1:7">
      <c r="A4" s="4" t="s">
        <v>3</v>
      </c>
      <c r="B4" s="4" t="s">
        <v>4</v>
      </c>
      <c r="C4" s="4" t="s">
        <v>42</v>
      </c>
      <c r="D4" s="4" t="s">
        <v>43</v>
      </c>
      <c r="E4" s="4" t="s">
        <v>44</v>
      </c>
      <c r="F4" s="4" t="s">
        <v>45</v>
      </c>
    </row>
    <row r="5" spans="1:7" ht="25.5">
      <c r="A5" s="22">
        <v>1</v>
      </c>
      <c r="B5" s="23" t="s">
        <v>134</v>
      </c>
      <c r="C5" s="9">
        <v>15</v>
      </c>
      <c r="D5" s="8" t="s">
        <v>72</v>
      </c>
      <c r="E5" s="8">
        <v>272.98</v>
      </c>
      <c r="F5" s="9">
        <f>E5*C5</f>
        <v>4094.7000000000003</v>
      </c>
    </row>
    <row r="6" spans="1:7" ht="25.5">
      <c r="A6" s="22">
        <v>2</v>
      </c>
      <c r="B6" s="23" t="s">
        <v>135</v>
      </c>
      <c r="C6" s="9">
        <v>12.78</v>
      </c>
      <c r="D6" s="8" t="s">
        <v>55</v>
      </c>
      <c r="E6" s="8">
        <v>390.16</v>
      </c>
      <c r="F6" s="9">
        <f t="shared" ref="F6:F15" si="0">E6*C6</f>
        <v>4986.2448000000004</v>
      </c>
    </row>
    <row r="7" spans="1:7" ht="102">
      <c r="A7" s="6" t="s">
        <v>136</v>
      </c>
      <c r="B7" s="7" t="s">
        <v>87</v>
      </c>
      <c r="C7" s="9">
        <v>3.83</v>
      </c>
      <c r="D7" s="8" t="s">
        <v>11</v>
      </c>
      <c r="E7" s="8">
        <v>5358.83</v>
      </c>
      <c r="F7" s="9">
        <f t="shared" si="0"/>
        <v>20524.318899999998</v>
      </c>
    </row>
    <row r="8" spans="1:7" ht="89.25">
      <c r="A8" s="6" t="s">
        <v>137</v>
      </c>
      <c r="B8" s="7" t="s">
        <v>89</v>
      </c>
      <c r="C8" s="9">
        <v>7.67</v>
      </c>
      <c r="D8" s="8" t="s">
        <v>11</v>
      </c>
      <c r="E8" s="8">
        <v>2502.14</v>
      </c>
      <c r="F8" s="9">
        <f t="shared" si="0"/>
        <v>19191.413799999998</v>
      </c>
    </row>
    <row r="9" spans="1:7" ht="102">
      <c r="A9" s="34" t="s">
        <v>138</v>
      </c>
      <c r="B9" s="7" t="s">
        <v>93</v>
      </c>
      <c r="C9" s="9">
        <v>6.35</v>
      </c>
      <c r="D9" s="8" t="s">
        <v>55</v>
      </c>
      <c r="E9" s="8">
        <v>5489.86</v>
      </c>
      <c r="F9" s="9">
        <f t="shared" si="0"/>
        <v>34860.610999999997</v>
      </c>
    </row>
    <row r="10" spans="1:7" ht="89.25">
      <c r="A10" s="34" t="s">
        <v>139</v>
      </c>
      <c r="B10" s="7" t="s">
        <v>95</v>
      </c>
      <c r="C10" s="9">
        <v>0.56000000000000005</v>
      </c>
      <c r="D10" s="8" t="s">
        <v>96</v>
      </c>
      <c r="E10" s="8">
        <v>65841.84</v>
      </c>
      <c r="F10" s="9">
        <f t="shared" si="0"/>
        <v>36871.430400000005</v>
      </c>
    </row>
    <row r="11" spans="1:7" ht="63.75">
      <c r="A11" s="6" t="s">
        <v>90</v>
      </c>
      <c r="B11" s="7" t="s">
        <v>91</v>
      </c>
      <c r="C11" s="9">
        <v>181.23</v>
      </c>
      <c r="D11" s="8" t="s">
        <v>11</v>
      </c>
      <c r="E11" s="8">
        <v>245.79</v>
      </c>
      <c r="F11" s="9">
        <f t="shared" si="0"/>
        <v>44544.521699999998</v>
      </c>
    </row>
    <row r="12" spans="1:7" ht="18.75">
      <c r="A12" s="22">
        <v>8</v>
      </c>
      <c r="B12" s="30" t="s">
        <v>59</v>
      </c>
      <c r="C12" s="9"/>
      <c r="D12" s="8"/>
      <c r="E12" s="8"/>
      <c r="F12" s="9"/>
    </row>
    <row r="13" spans="1:7">
      <c r="A13" s="22">
        <v>9</v>
      </c>
      <c r="B13" s="7" t="s">
        <v>61</v>
      </c>
      <c r="C13" s="9">
        <v>10.210000000000001</v>
      </c>
      <c r="D13" s="8" t="s">
        <v>55</v>
      </c>
      <c r="E13" s="8">
        <v>907.31</v>
      </c>
      <c r="F13" s="9">
        <f t="shared" si="0"/>
        <v>9263.6350999999995</v>
      </c>
    </row>
    <row r="14" spans="1:7">
      <c r="A14" s="22">
        <v>10</v>
      </c>
      <c r="B14" s="7" t="s">
        <v>62</v>
      </c>
      <c r="C14" s="9">
        <v>7.7</v>
      </c>
      <c r="D14" s="8" t="s">
        <v>55</v>
      </c>
      <c r="E14" s="8">
        <v>764.29</v>
      </c>
      <c r="F14" s="9">
        <f t="shared" si="0"/>
        <v>5885.0329999999994</v>
      </c>
    </row>
    <row r="15" spans="1:7">
      <c r="A15" s="22">
        <v>11</v>
      </c>
      <c r="B15" s="7" t="s">
        <v>63</v>
      </c>
      <c r="C15" s="9">
        <v>8.91</v>
      </c>
      <c r="D15" s="8" t="s">
        <v>55</v>
      </c>
      <c r="E15" s="8">
        <v>545.28</v>
      </c>
      <c r="F15" s="9">
        <f t="shared" si="0"/>
        <v>4858.4448000000002</v>
      </c>
    </row>
    <row r="16" spans="1:7">
      <c r="A16" s="24"/>
      <c r="B16" s="85" t="s">
        <v>34</v>
      </c>
      <c r="C16" s="86"/>
      <c r="D16" s="86"/>
      <c r="E16" s="87"/>
      <c r="F16" s="25">
        <f>SUM(F5:F15)</f>
        <v>185080.35350000003</v>
      </c>
    </row>
    <row r="17" spans="1:6">
      <c r="A17" s="24"/>
      <c r="B17" s="88" t="s">
        <v>35</v>
      </c>
      <c r="C17" s="88"/>
      <c r="D17" s="88"/>
      <c r="E17" s="88"/>
      <c r="F17" s="25">
        <f>F16*12/100</f>
        <v>22209.642420000004</v>
      </c>
    </row>
    <row r="18" spans="1:6">
      <c r="A18" s="24"/>
      <c r="B18" s="88" t="s">
        <v>36</v>
      </c>
      <c r="C18" s="88"/>
      <c r="D18" s="88"/>
      <c r="E18" s="88"/>
      <c r="F18" s="25">
        <f>F17+F16</f>
        <v>207289.99592000002</v>
      </c>
    </row>
    <row r="19" spans="1:6">
      <c r="A19" s="15"/>
      <c r="B19" s="28"/>
      <c r="C19" s="28"/>
      <c r="D19" s="28"/>
      <c r="E19" s="28"/>
      <c r="F19" s="29"/>
    </row>
    <row r="20" spans="1:6">
      <c r="A20" s="15"/>
      <c r="B20" s="28"/>
      <c r="C20" s="28"/>
      <c r="D20" s="28"/>
      <c r="E20" s="28"/>
      <c r="F20" s="29"/>
    </row>
    <row r="21" spans="1:6" ht="41.25" customHeight="1">
      <c r="B21" s="71" t="s">
        <v>52</v>
      </c>
      <c r="C21" s="71"/>
      <c r="D21" s="71"/>
      <c r="E21" s="71"/>
      <c r="F21" s="71"/>
    </row>
  </sheetData>
  <mergeCells count="7">
    <mergeCell ref="B21:F21"/>
    <mergeCell ref="A1:F1"/>
    <mergeCell ref="A2:F2"/>
    <mergeCell ref="A3:F3"/>
    <mergeCell ref="B16:E16"/>
    <mergeCell ref="B17:E17"/>
    <mergeCell ref="B18:E18"/>
  </mergeCells>
  <pageMargins left="0.24" right="0.3" top="0.28000000000000003" bottom="0.17" header="0.2" footer="0.17"/>
  <pageSetup orientation="portrait" verticalDpi="0" r:id="rId1"/>
</worksheet>
</file>

<file path=xl/worksheets/sheet11.xml><?xml version="1.0" encoding="utf-8"?>
<worksheet xmlns="http://schemas.openxmlformats.org/spreadsheetml/2006/main" xmlns:r="http://schemas.openxmlformats.org/officeDocument/2006/relationships">
  <dimension ref="A1:G21"/>
  <sheetViews>
    <sheetView topLeftCell="A7" workbookViewId="0">
      <selection activeCell="F6" sqref="F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80" t="s">
        <v>0</v>
      </c>
      <c r="B1" s="81"/>
      <c r="C1" s="81"/>
      <c r="D1" s="81"/>
      <c r="E1" s="81"/>
      <c r="F1" s="81"/>
      <c r="G1" s="2"/>
    </row>
    <row r="2" spans="1:7" ht="18.75">
      <c r="A2" s="82" t="s">
        <v>1</v>
      </c>
      <c r="B2" s="83"/>
      <c r="C2" s="83"/>
      <c r="D2" s="83"/>
      <c r="E2" s="83"/>
      <c r="F2" s="83"/>
      <c r="G2" s="2"/>
    </row>
    <row r="3" spans="1:7" ht="34.5" customHeight="1">
      <c r="A3" s="89" t="s">
        <v>53</v>
      </c>
      <c r="B3" s="90"/>
      <c r="C3" s="90"/>
      <c r="D3" s="90"/>
      <c r="E3" s="90"/>
      <c r="F3" s="91"/>
      <c r="G3" s="21"/>
    </row>
    <row r="4" spans="1:7">
      <c r="A4" s="4" t="s">
        <v>3</v>
      </c>
      <c r="B4" s="4" t="s">
        <v>4</v>
      </c>
      <c r="C4" s="4" t="s">
        <v>42</v>
      </c>
      <c r="D4" s="4" t="s">
        <v>43</v>
      </c>
      <c r="E4" s="4" t="s">
        <v>44</v>
      </c>
      <c r="F4" s="4" t="s">
        <v>45</v>
      </c>
    </row>
    <row r="5" spans="1:7" ht="114.75">
      <c r="A5" s="6" t="s">
        <v>54</v>
      </c>
      <c r="B5" s="7" t="s">
        <v>10</v>
      </c>
      <c r="C5" s="9">
        <v>17</v>
      </c>
      <c r="D5" s="8" t="s">
        <v>55</v>
      </c>
      <c r="E5" s="8">
        <v>120.53</v>
      </c>
      <c r="F5" s="9">
        <f t="shared" ref="F5:F14" si="0">E5*C5</f>
        <v>2049.0100000000002</v>
      </c>
    </row>
    <row r="6" spans="1:7" ht="89.25">
      <c r="A6" s="6" t="s">
        <v>56</v>
      </c>
      <c r="B6" s="10" t="s">
        <v>13</v>
      </c>
      <c r="C6" s="9">
        <v>8.5</v>
      </c>
      <c r="D6" s="8" t="s">
        <v>11</v>
      </c>
      <c r="E6" s="8">
        <v>223.35</v>
      </c>
      <c r="F6" s="9">
        <f t="shared" si="0"/>
        <v>1898.4749999999999</v>
      </c>
    </row>
    <row r="7" spans="1:7" ht="63.75">
      <c r="A7" s="6" t="s">
        <v>57</v>
      </c>
      <c r="B7" s="7" t="s">
        <v>15</v>
      </c>
      <c r="C7" s="9">
        <v>14.17</v>
      </c>
      <c r="D7" s="8" t="s">
        <v>11</v>
      </c>
      <c r="E7" s="8">
        <v>1149.1199999999999</v>
      </c>
      <c r="F7" s="9">
        <f t="shared" si="0"/>
        <v>16283.030399999998</v>
      </c>
    </row>
    <row r="8" spans="1:7" ht="102">
      <c r="A8" s="6" t="s">
        <v>58</v>
      </c>
      <c r="B8" s="7" t="s">
        <v>17</v>
      </c>
      <c r="C8" s="9">
        <v>17</v>
      </c>
      <c r="D8" s="8" t="s">
        <v>11</v>
      </c>
      <c r="E8" s="8">
        <v>5829</v>
      </c>
      <c r="F8" s="9">
        <f t="shared" si="0"/>
        <v>99093</v>
      </c>
    </row>
    <row r="9" spans="1:7" ht="18.75">
      <c r="A9" s="22">
        <v>5</v>
      </c>
      <c r="B9" s="30" t="s">
        <v>59</v>
      </c>
      <c r="C9" s="9"/>
      <c r="D9" s="8"/>
      <c r="E9" s="8"/>
      <c r="F9" s="9"/>
    </row>
    <row r="10" spans="1:7">
      <c r="A10" s="22">
        <v>6</v>
      </c>
      <c r="B10" s="7" t="s">
        <v>60</v>
      </c>
      <c r="C10" s="9">
        <v>8.5</v>
      </c>
      <c r="D10" s="8" t="s">
        <v>55</v>
      </c>
      <c r="E10" s="8">
        <v>418.8</v>
      </c>
      <c r="F10" s="9">
        <f t="shared" si="0"/>
        <v>3559.8</v>
      </c>
    </row>
    <row r="11" spans="1:7">
      <c r="A11" s="22">
        <v>7</v>
      </c>
      <c r="B11" s="7" t="s">
        <v>61</v>
      </c>
      <c r="C11" s="9">
        <v>7.31</v>
      </c>
      <c r="D11" s="8" t="s">
        <v>55</v>
      </c>
      <c r="E11" s="8">
        <v>907.31</v>
      </c>
      <c r="F11" s="9">
        <f t="shared" si="0"/>
        <v>6632.436099999999</v>
      </c>
    </row>
    <row r="12" spans="1:7">
      <c r="A12" s="22">
        <v>8</v>
      </c>
      <c r="B12" s="7" t="s">
        <v>62</v>
      </c>
      <c r="C12" s="9">
        <v>14.17</v>
      </c>
      <c r="D12" s="8" t="s">
        <v>55</v>
      </c>
      <c r="E12" s="8">
        <v>764.29</v>
      </c>
      <c r="F12" s="9">
        <f t="shared" si="0"/>
        <v>10829.989299999999</v>
      </c>
    </row>
    <row r="13" spans="1:7">
      <c r="A13" s="22">
        <v>9</v>
      </c>
      <c r="B13" s="7" t="s">
        <v>63</v>
      </c>
      <c r="C13" s="9">
        <v>14.62</v>
      </c>
      <c r="D13" s="8" t="s">
        <v>55</v>
      </c>
      <c r="E13" s="8">
        <v>545.28</v>
      </c>
      <c r="F13" s="9">
        <f t="shared" si="0"/>
        <v>7971.9935999999989</v>
      </c>
    </row>
    <row r="14" spans="1:7">
      <c r="A14" s="22">
        <v>10</v>
      </c>
      <c r="B14" s="7" t="s">
        <v>64</v>
      </c>
      <c r="C14" s="9">
        <v>17</v>
      </c>
      <c r="D14" s="8" t="s">
        <v>55</v>
      </c>
      <c r="E14" s="8">
        <v>177.16</v>
      </c>
      <c r="F14" s="9">
        <f t="shared" si="0"/>
        <v>3011.72</v>
      </c>
    </row>
    <row r="15" spans="1:7">
      <c r="A15" s="88" t="s">
        <v>34</v>
      </c>
      <c r="B15" s="88"/>
      <c r="C15" s="88"/>
      <c r="D15" s="88"/>
      <c r="E15" s="88"/>
      <c r="F15" s="25">
        <f>SUM(F5:F14)</f>
        <v>151329.45439999999</v>
      </c>
    </row>
    <row r="16" spans="1:7">
      <c r="A16" s="88" t="s">
        <v>35</v>
      </c>
      <c r="B16" s="88"/>
      <c r="C16" s="88"/>
      <c r="D16" s="88"/>
      <c r="E16" s="88"/>
      <c r="F16" s="25">
        <f>F15*12/100</f>
        <v>18159.534528</v>
      </c>
    </row>
    <row r="17" spans="1:6">
      <c r="A17" s="88" t="s">
        <v>36</v>
      </c>
      <c r="B17" s="88"/>
      <c r="C17" s="88"/>
      <c r="D17" s="88"/>
      <c r="E17" s="88"/>
      <c r="F17" s="25">
        <f>F15+F16</f>
        <v>169488.98892799998</v>
      </c>
    </row>
    <row r="18" spans="1:6">
      <c r="A18" s="31"/>
      <c r="B18" s="31"/>
      <c r="C18" s="31"/>
      <c r="D18" s="31"/>
      <c r="E18" s="31"/>
      <c r="F18" s="29"/>
    </row>
    <row r="19" spans="1:6">
      <c r="A19" s="31"/>
      <c r="B19" s="31"/>
      <c r="C19" s="31"/>
      <c r="D19" s="31"/>
      <c r="E19" s="31"/>
      <c r="F19" s="29"/>
    </row>
    <row r="20" spans="1:6">
      <c r="A20" s="15"/>
      <c r="B20" s="28"/>
      <c r="C20" s="28"/>
      <c r="D20" s="28"/>
      <c r="E20" s="28"/>
      <c r="F20" s="29"/>
    </row>
    <row r="21" spans="1:6" ht="41.25" customHeight="1">
      <c r="B21" s="71" t="s">
        <v>52</v>
      </c>
      <c r="C21" s="71"/>
      <c r="D21" s="71"/>
      <c r="E21" s="71"/>
      <c r="F21" s="71"/>
    </row>
  </sheetData>
  <mergeCells count="7">
    <mergeCell ref="B21:F21"/>
    <mergeCell ref="A1:F1"/>
    <mergeCell ref="A2:F2"/>
    <mergeCell ref="A3:F3"/>
    <mergeCell ref="A15:E15"/>
    <mergeCell ref="A16:E16"/>
    <mergeCell ref="A17:E17"/>
  </mergeCells>
  <pageMargins left="0.28000000000000003" right="0.16" top="0.4" bottom="0.33" header="0.3" footer="0.17"/>
  <pageSetup orientation="portrait" verticalDpi="0" r:id="rId1"/>
</worksheet>
</file>

<file path=xl/worksheets/sheet12.xml><?xml version="1.0" encoding="utf-8"?>
<worksheet xmlns="http://schemas.openxmlformats.org/spreadsheetml/2006/main" xmlns:r="http://schemas.openxmlformats.org/officeDocument/2006/relationships">
  <dimension ref="A1:G26"/>
  <sheetViews>
    <sheetView topLeftCell="A13" workbookViewId="0">
      <selection activeCell="H23" sqref="H2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80" t="s">
        <v>0</v>
      </c>
      <c r="B1" s="81"/>
      <c r="C1" s="81"/>
      <c r="D1" s="81"/>
      <c r="E1" s="81"/>
      <c r="F1" s="81"/>
      <c r="G1" s="2"/>
    </row>
    <row r="2" spans="1:7" ht="18.75">
      <c r="A2" s="82" t="s">
        <v>1</v>
      </c>
      <c r="B2" s="83"/>
      <c r="C2" s="83"/>
      <c r="D2" s="83"/>
      <c r="E2" s="83"/>
      <c r="F2" s="83"/>
      <c r="G2" s="2"/>
    </row>
    <row r="3" spans="1:7" ht="34.5" customHeight="1">
      <c r="A3" s="76" t="s">
        <v>140</v>
      </c>
      <c r="B3" s="76"/>
      <c r="C3" s="76"/>
      <c r="D3" s="76"/>
      <c r="E3" s="76"/>
      <c r="F3" s="76"/>
      <c r="G3" s="21"/>
    </row>
    <row r="4" spans="1:7">
      <c r="A4" s="4" t="s">
        <v>3</v>
      </c>
      <c r="B4" s="4" t="s">
        <v>4</v>
      </c>
      <c r="C4" s="4" t="s">
        <v>42</v>
      </c>
      <c r="D4" s="4" t="s">
        <v>43</v>
      </c>
      <c r="E4" s="4" t="s">
        <v>44</v>
      </c>
      <c r="F4" s="4" t="s">
        <v>45</v>
      </c>
    </row>
    <row r="5" spans="1:7" ht="114.75">
      <c r="A5" s="6" t="s">
        <v>54</v>
      </c>
      <c r="B5" s="7" t="s">
        <v>10</v>
      </c>
      <c r="C5" s="9">
        <v>1.53</v>
      </c>
      <c r="D5" s="8" t="s">
        <v>55</v>
      </c>
      <c r="E5" s="8">
        <v>120.53</v>
      </c>
      <c r="F5" s="33">
        <f t="shared" ref="F5:F18" si="0">E5*C5</f>
        <v>184.4109</v>
      </c>
    </row>
    <row r="6" spans="1:7" ht="89.25">
      <c r="A6" s="6" t="s">
        <v>56</v>
      </c>
      <c r="B6" s="10" t="s">
        <v>13</v>
      </c>
      <c r="C6" s="9">
        <v>6.11</v>
      </c>
      <c r="D6" s="8" t="s">
        <v>11</v>
      </c>
      <c r="E6" s="8">
        <v>223.35</v>
      </c>
      <c r="F6" s="33">
        <f t="shared" si="0"/>
        <v>1364.6685</v>
      </c>
    </row>
    <row r="7" spans="1:7" ht="63.75">
      <c r="A7" s="6" t="s">
        <v>57</v>
      </c>
      <c r="B7" s="7" t="s">
        <v>15</v>
      </c>
      <c r="C7" s="9">
        <v>10.18</v>
      </c>
      <c r="D7" s="8" t="s">
        <v>11</v>
      </c>
      <c r="E7" s="8">
        <v>1149.1199999999999</v>
      </c>
      <c r="F7" s="33">
        <f t="shared" si="0"/>
        <v>11698.041599999999</v>
      </c>
    </row>
    <row r="8" spans="1:7" ht="102">
      <c r="A8" s="6" t="s">
        <v>105</v>
      </c>
      <c r="B8" s="7" t="s">
        <v>87</v>
      </c>
      <c r="C8" s="9">
        <v>8.5</v>
      </c>
      <c r="D8" s="8" t="s">
        <v>11</v>
      </c>
      <c r="E8" s="8">
        <v>5829</v>
      </c>
      <c r="F8" s="33">
        <f t="shared" si="0"/>
        <v>49546.5</v>
      </c>
    </row>
    <row r="9" spans="1:7" ht="89.25">
      <c r="A9" s="6" t="s">
        <v>106</v>
      </c>
      <c r="B9" s="7" t="s">
        <v>89</v>
      </c>
      <c r="C9" s="9">
        <v>20.57</v>
      </c>
      <c r="D9" s="8" t="s">
        <v>11</v>
      </c>
      <c r="E9" s="8">
        <v>2502.14</v>
      </c>
      <c r="F9" s="33">
        <f t="shared" si="0"/>
        <v>51469.019799999995</v>
      </c>
    </row>
    <row r="10" spans="1:7" ht="63.75">
      <c r="A10" s="34" t="s">
        <v>107</v>
      </c>
      <c r="B10" s="7" t="s">
        <v>91</v>
      </c>
      <c r="C10" s="9">
        <v>160.935126</v>
      </c>
      <c r="D10" s="8" t="s">
        <v>20</v>
      </c>
      <c r="E10" s="8">
        <v>234.61</v>
      </c>
      <c r="F10" s="33">
        <f t="shared" si="0"/>
        <v>37756.98991086</v>
      </c>
    </row>
    <row r="11" spans="1:7" ht="102">
      <c r="A11" s="34" t="s">
        <v>108</v>
      </c>
      <c r="B11" s="7" t="s">
        <v>93</v>
      </c>
      <c r="C11" s="9">
        <v>8.9304260000000006</v>
      </c>
      <c r="D11" s="8" t="s">
        <v>11</v>
      </c>
      <c r="E11" s="8">
        <v>5489.86</v>
      </c>
      <c r="F11" s="33">
        <f t="shared" si="0"/>
        <v>49026.788480360003</v>
      </c>
    </row>
    <row r="12" spans="1:7" ht="89.25">
      <c r="A12" s="34" t="s">
        <v>109</v>
      </c>
      <c r="B12" s="7" t="s">
        <v>95</v>
      </c>
      <c r="C12" s="9">
        <v>0.78833333000000005</v>
      </c>
      <c r="D12" s="8" t="s">
        <v>96</v>
      </c>
      <c r="E12" s="8">
        <v>65841.8</v>
      </c>
      <c r="F12" s="33">
        <f t="shared" si="0"/>
        <v>51905.285447194008</v>
      </c>
    </row>
    <row r="13" spans="1:7" ht="18.75">
      <c r="A13" s="6">
        <v>9</v>
      </c>
      <c r="B13" s="30" t="s">
        <v>59</v>
      </c>
      <c r="C13" s="9"/>
      <c r="D13" s="8"/>
      <c r="E13" s="8"/>
      <c r="F13" s="33"/>
    </row>
    <row r="14" spans="1:7" ht="15.75">
      <c r="A14" s="6" t="s">
        <v>22</v>
      </c>
      <c r="B14" s="7" t="s">
        <v>110</v>
      </c>
      <c r="C14" s="9">
        <v>6.11</v>
      </c>
      <c r="D14" s="8" t="s">
        <v>11</v>
      </c>
      <c r="E14" s="8">
        <v>450.48</v>
      </c>
      <c r="F14" s="33">
        <f t="shared" si="0"/>
        <v>2752.4328</v>
      </c>
    </row>
    <row r="15" spans="1:7" ht="15.75">
      <c r="A15" s="6" t="s">
        <v>24</v>
      </c>
      <c r="B15" s="7" t="s">
        <v>61</v>
      </c>
      <c r="C15" s="9">
        <v>18.309999999999999</v>
      </c>
      <c r="D15" s="8" t="s">
        <v>11</v>
      </c>
      <c r="E15" s="8">
        <v>907.31</v>
      </c>
      <c r="F15" s="33">
        <f t="shared" si="0"/>
        <v>16612.846099999999</v>
      </c>
    </row>
    <row r="16" spans="1:7" ht="15.75">
      <c r="A16" s="6" t="s">
        <v>26</v>
      </c>
      <c r="B16" s="7" t="s">
        <v>116</v>
      </c>
      <c r="C16" s="9">
        <v>30.8</v>
      </c>
      <c r="D16" s="8" t="s">
        <v>11</v>
      </c>
      <c r="E16" s="8">
        <v>736.48</v>
      </c>
      <c r="F16" s="33">
        <f t="shared" si="0"/>
        <v>22683.584000000003</v>
      </c>
    </row>
    <row r="17" spans="1:6" ht="15.75">
      <c r="A17" s="6" t="s">
        <v>28</v>
      </c>
      <c r="B17" s="7" t="s">
        <v>67</v>
      </c>
      <c r="C17" s="9">
        <v>15.34</v>
      </c>
      <c r="D17" s="8" t="s">
        <v>11</v>
      </c>
      <c r="E17" s="8">
        <v>513.67999999999995</v>
      </c>
      <c r="F17" s="33">
        <f t="shared" si="0"/>
        <v>7879.8511999999992</v>
      </c>
    </row>
    <row r="18" spans="1:6" ht="15.75">
      <c r="A18" s="6" t="s">
        <v>30</v>
      </c>
      <c r="B18" s="7" t="s">
        <v>33</v>
      </c>
      <c r="C18" s="9">
        <v>1.53</v>
      </c>
      <c r="D18" s="8" t="s">
        <v>11</v>
      </c>
      <c r="E18" s="8">
        <v>177.16</v>
      </c>
      <c r="F18" s="33">
        <f t="shared" si="0"/>
        <v>271.0548</v>
      </c>
    </row>
    <row r="19" spans="1:6">
      <c r="A19" s="24"/>
      <c r="B19" s="85" t="s">
        <v>34</v>
      </c>
      <c r="C19" s="86"/>
      <c r="D19" s="86"/>
      <c r="E19" s="87"/>
      <c r="F19" s="25">
        <f>SUM(F5:F18)</f>
        <v>303151.47353841399</v>
      </c>
    </row>
    <row r="20" spans="1:6">
      <c r="A20" s="24"/>
      <c r="B20" s="26"/>
      <c r="C20" s="85" t="s">
        <v>35</v>
      </c>
      <c r="D20" s="86"/>
      <c r="E20" s="87"/>
      <c r="F20" s="25">
        <f>F19*12/100</f>
        <v>36378.176824609676</v>
      </c>
    </row>
    <row r="21" spans="1:6">
      <c r="A21" s="24"/>
      <c r="B21" s="26"/>
      <c r="C21" s="85" t="s">
        <v>36</v>
      </c>
      <c r="D21" s="86"/>
      <c r="E21" s="87"/>
      <c r="F21" s="25">
        <f>F19+F20</f>
        <v>339529.65036302368</v>
      </c>
    </row>
    <row r="22" spans="1:6">
      <c r="A22" s="15"/>
      <c r="B22" s="28"/>
      <c r="C22" s="31"/>
      <c r="D22" s="31"/>
      <c r="E22" s="31"/>
      <c r="F22" s="29"/>
    </row>
    <row r="23" spans="1:6">
      <c r="A23" s="15"/>
      <c r="B23" s="71" t="s">
        <v>52</v>
      </c>
      <c r="C23" s="71"/>
      <c r="D23" s="71"/>
      <c r="E23" s="71"/>
      <c r="F23" s="71"/>
    </row>
    <row r="24" spans="1:6">
      <c r="A24" s="15"/>
      <c r="B24" s="71"/>
      <c r="C24" s="71"/>
      <c r="D24" s="71"/>
      <c r="E24" s="71"/>
      <c r="F24" s="71"/>
    </row>
    <row r="25" spans="1:6" ht="15" customHeight="1">
      <c r="B25" s="71"/>
      <c r="C25" s="71"/>
      <c r="D25" s="71"/>
      <c r="E25" s="71"/>
      <c r="F25" s="71"/>
    </row>
    <row r="26" spans="1:6">
      <c r="B26" s="71"/>
      <c r="C26" s="71"/>
      <c r="D26" s="71"/>
      <c r="E26" s="71"/>
      <c r="F26" s="71"/>
    </row>
  </sheetData>
  <mergeCells count="7">
    <mergeCell ref="C21:E21"/>
    <mergeCell ref="B23:F26"/>
    <mergeCell ref="A1:F1"/>
    <mergeCell ref="A2:F2"/>
    <mergeCell ref="A3:F3"/>
    <mergeCell ref="B19:E19"/>
    <mergeCell ref="C20:E20"/>
  </mergeCells>
  <pageMargins left="0.24" right="0.16"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dimension ref="A1:G17"/>
  <sheetViews>
    <sheetView topLeftCell="A7" workbookViewId="0">
      <selection activeCell="F13" sqref="F13:F14"/>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80" t="s">
        <v>0</v>
      </c>
      <c r="B1" s="81"/>
      <c r="C1" s="81"/>
      <c r="D1" s="81"/>
      <c r="E1" s="81"/>
      <c r="F1" s="81"/>
      <c r="G1" s="2"/>
    </row>
    <row r="2" spans="1:7" ht="18.75">
      <c r="A2" s="82" t="s">
        <v>1</v>
      </c>
      <c r="B2" s="83"/>
      <c r="C2" s="83"/>
      <c r="D2" s="83"/>
      <c r="E2" s="83"/>
      <c r="F2" s="83"/>
      <c r="G2" s="2"/>
    </row>
    <row r="3" spans="1:7" ht="18.75" customHeight="1">
      <c r="A3" s="76" t="s">
        <v>65</v>
      </c>
      <c r="B3" s="76"/>
      <c r="C3" s="76"/>
      <c r="D3" s="76"/>
      <c r="E3" s="76"/>
      <c r="F3" s="76"/>
      <c r="G3" s="21"/>
    </row>
    <row r="4" spans="1:7">
      <c r="A4" s="4" t="s">
        <v>3</v>
      </c>
      <c r="B4" s="4" t="s">
        <v>4</v>
      </c>
      <c r="C4" s="4" t="s">
        <v>42</v>
      </c>
      <c r="D4" s="4" t="s">
        <v>43</v>
      </c>
      <c r="E4" s="4" t="s">
        <v>44</v>
      </c>
      <c r="F4" s="4" t="s">
        <v>45</v>
      </c>
    </row>
    <row r="5" spans="1:7" ht="114.75">
      <c r="A5" s="6" t="s">
        <v>54</v>
      </c>
      <c r="B5" s="7" t="s">
        <v>10</v>
      </c>
      <c r="C5" s="9">
        <v>29.45</v>
      </c>
      <c r="D5" s="8" t="s">
        <v>55</v>
      </c>
      <c r="E5" s="8">
        <v>120.53</v>
      </c>
      <c r="F5" s="9">
        <f t="shared" ref="F5:F10" si="0">E5*C5</f>
        <v>3549.6084999999998</v>
      </c>
    </row>
    <row r="6" spans="1:7" ht="102">
      <c r="A6" s="6" t="s">
        <v>66</v>
      </c>
      <c r="B6" s="7" t="s">
        <v>17</v>
      </c>
      <c r="C6" s="32">
        <v>50</v>
      </c>
      <c r="D6" s="8" t="s">
        <v>11</v>
      </c>
      <c r="E6" s="8">
        <v>5358.83</v>
      </c>
      <c r="F6" s="9">
        <f t="shared" si="0"/>
        <v>267941.5</v>
      </c>
    </row>
    <row r="7" spans="1:7" ht="18.75">
      <c r="A7" s="22">
        <v>3</v>
      </c>
      <c r="B7" s="30" t="s">
        <v>59</v>
      </c>
      <c r="C7" s="9"/>
      <c r="D7" s="8"/>
      <c r="E7" s="8"/>
      <c r="F7" s="9"/>
    </row>
    <row r="8" spans="1:7">
      <c r="A8" s="22">
        <v>4</v>
      </c>
      <c r="B8" s="7" t="s">
        <v>61</v>
      </c>
      <c r="C8" s="9">
        <v>22.01</v>
      </c>
      <c r="D8" s="8" t="s">
        <v>55</v>
      </c>
      <c r="E8" s="8">
        <v>907.31</v>
      </c>
      <c r="F8" s="9">
        <f t="shared" si="0"/>
        <v>19969.893100000001</v>
      </c>
    </row>
    <row r="9" spans="1:7">
      <c r="A9" s="22">
        <v>5</v>
      </c>
      <c r="B9" s="7" t="s">
        <v>67</v>
      </c>
      <c r="C9" s="9">
        <v>44.02</v>
      </c>
      <c r="D9" s="8" t="s">
        <v>55</v>
      </c>
      <c r="E9" s="8">
        <v>418.87</v>
      </c>
      <c r="F9" s="9">
        <f t="shared" si="0"/>
        <v>18438.6574</v>
      </c>
    </row>
    <row r="10" spans="1:7">
      <c r="A10" s="22">
        <v>6</v>
      </c>
      <c r="B10" s="7" t="s">
        <v>64</v>
      </c>
      <c r="C10" s="9">
        <v>29.45</v>
      </c>
      <c r="D10" s="8" t="s">
        <v>55</v>
      </c>
      <c r="E10" s="8">
        <v>177.16</v>
      </c>
      <c r="F10" s="9">
        <f t="shared" si="0"/>
        <v>5217.3620000000001</v>
      </c>
    </row>
    <row r="11" spans="1:7">
      <c r="A11" s="24"/>
      <c r="B11" s="85" t="s">
        <v>68</v>
      </c>
      <c r="C11" s="86"/>
      <c r="D11" s="86"/>
      <c r="E11" s="87"/>
      <c r="F11" s="25">
        <f>SUM(F5:F10)</f>
        <v>315117.02100000001</v>
      </c>
    </row>
    <row r="12" spans="1:7">
      <c r="A12" s="24"/>
      <c r="B12" s="26"/>
      <c r="C12" s="85" t="s">
        <v>35</v>
      </c>
      <c r="D12" s="86"/>
      <c r="E12" s="87"/>
      <c r="F12" s="25">
        <f>F11*12/100</f>
        <v>37814.042520000003</v>
      </c>
    </row>
    <row r="13" spans="1:7">
      <c r="A13" s="24"/>
      <c r="B13" s="26"/>
      <c r="C13" s="85" t="s">
        <v>36</v>
      </c>
      <c r="D13" s="86"/>
      <c r="E13" s="87"/>
      <c r="F13" s="25">
        <f>F11+F12</f>
        <v>352931.06352000003</v>
      </c>
    </row>
    <row r="14" spans="1:7">
      <c r="A14" s="15"/>
      <c r="B14" s="28"/>
      <c r="C14" s="28"/>
      <c r="D14" s="28"/>
      <c r="E14" s="28"/>
      <c r="F14" s="29"/>
    </row>
    <row r="15" spans="1:7">
      <c r="A15" s="15"/>
      <c r="B15" s="28"/>
      <c r="C15" s="28"/>
      <c r="D15" s="28"/>
      <c r="E15" s="28"/>
      <c r="F15" s="29"/>
    </row>
    <row r="16" spans="1:7">
      <c r="A16" s="15"/>
      <c r="B16" s="28"/>
      <c r="C16" s="28"/>
      <c r="D16" s="28"/>
      <c r="E16" s="28"/>
      <c r="F16" s="29"/>
    </row>
    <row r="17" spans="2:6" ht="41.25" customHeight="1">
      <c r="B17" s="71" t="s">
        <v>69</v>
      </c>
      <c r="C17" s="71"/>
      <c r="D17" s="71"/>
      <c r="E17" s="71"/>
      <c r="F17" s="71"/>
    </row>
  </sheetData>
  <mergeCells count="7">
    <mergeCell ref="B17:F17"/>
    <mergeCell ref="A1:F1"/>
    <mergeCell ref="A2:F2"/>
    <mergeCell ref="A3:F3"/>
    <mergeCell ref="B11:E11"/>
    <mergeCell ref="C12:E12"/>
    <mergeCell ref="C13:E13"/>
  </mergeCells>
  <pageMargins left="0.32" right="0.16" top="0.26" bottom="0.35" header="0.3" footer="0.17"/>
  <pageSetup orientation="portrait" verticalDpi="0" r:id="rId1"/>
</worksheet>
</file>

<file path=xl/worksheets/sheet14.xml><?xml version="1.0" encoding="utf-8"?>
<worksheet xmlns="http://schemas.openxmlformats.org/spreadsheetml/2006/main" xmlns:r="http://schemas.openxmlformats.org/officeDocument/2006/relationships">
  <dimension ref="A1:J20"/>
  <sheetViews>
    <sheetView workbookViewId="0">
      <selection activeCell="F10" sqref="F10"/>
    </sheetView>
  </sheetViews>
  <sheetFormatPr defaultRowHeight="15"/>
  <cols>
    <col min="1" max="1" width="8.7109375" customWidth="1"/>
    <col min="2" max="2" width="44.140625" customWidth="1"/>
    <col min="3" max="5" width="12.5703125" hidden="1" customWidth="1"/>
    <col min="6" max="6" width="10.28515625" customWidth="1"/>
    <col min="7" max="8" width="11.5703125" customWidth="1"/>
    <col min="9" max="9" width="12.140625" customWidth="1"/>
  </cols>
  <sheetData>
    <row r="1" spans="1:10" ht="18.75">
      <c r="A1" s="80" t="s">
        <v>0</v>
      </c>
      <c r="B1" s="81"/>
      <c r="C1" s="81"/>
      <c r="D1" s="81"/>
      <c r="E1" s="81"/>
      <c r="F1" s="81"/>
      <c r="G1" s="81"/>
      <c r="H1" s="81"/>
      <c r="I1" s="81"/>
      <c r="J1" s="2"/>
    </row>
    <row r="2" spans="1:10" ht="18.75">
      <c r="A2" s="82" t="s">
        <v>1</v>
      </c>
      <c r="B2" s="83"/>
      <c r="C2" s="83"/>
      <c r="D2" s="83"/>
      <c r="E2" s="83"/>
      <c r="F2" s="83"/>
      <c r="G2" s="83"/>
      <c r="H2" s="83"/>
      <c r="I2" s="83"/>
      <c r="J2" s="2"/>
    </row>
    <row r="3" spans="1:10" ht="31.5" customHeight="1">
      <c r="A3" s="76" t="s">
        <v>98</v>
      </c>
      <c r="B3" s="76"/>
      <c r="C3" s="76"/>
      <c r="D3" s="76"/>
      <c r="E3" s="76"/>
      <c r="F3" s="76"/>
      <c r="G3" s="76"/>
      <c r="H3" s="76"/>
      <c r="I3" s="76"/>
      <c r="J3" s="21"/>
    </row>
    <row r="4" spans="1:10">
      <c r="A4" s="4" t="s">
        <v>3</v>
      </c>
      <c r="B4" s="4" t="s">
        <v>4</v>
      </c>
      <c r="C4" s="4">
        <v>1</v>
      </c>
      <c r="D4" s="4">
        <v>2</v>
      </c>
      <c r="E4" s="4">
        <v>3</v>
      </c>
      <c r="F4" s="4" t="s">
        <v>42</v>
      </c>
      <c r="G4" s="4" t="s">
        <v>43</v>
      </c>
      <c r="H4" s="4" t="s">
        <v>44</v>
      </c>
      <c r="I4" s="4" t="s">
        <v>45</v>
      </c>
    </row>
    <row r="5" spans="1:10" ht="108">
      <c r="A5" s="6" t="s">
        <v>54</v>
      </c>
      <c r="B5" s="35" t="s">
        <v>10</v>
      </c>
      <c r="C5" s="9">
        <v>93.46</v>
      </c>
      <c r="D5" s="6">
        <v>116.82</v>
      </c>
      <c r="E5" s="6">
        <v>10.199999999999999</v>
      </c>
      <c r="F5" s="36">
        <v>33.770000000000003</v>
      </c>
      <c r="G5" s="8" t="s">
        <v>55</v>
      </c>
      <c r="H5" s="8">
        <v>120.53</v>
      </c>
      <c r="I5" s="9">
        <f>H5*F5</f>
        <v>4070.2981000000004</v>
      </c>
    </row>
    <row r="6" spans="1:10" ht="84">
      <c r="A6" s="6" t="s">
        <v>56</v>
      </c>
      <c r="B6" s="35" t="s">
        <v>13</v>
      </c>
      <c r="C6" s="9">
        <v>46.73</v>
      </c>
      <c r="D6" s="6">
        <v>11.68</v>
      </c>
      <c r="E6" s="6">
        <v>0.85</v>
      </c>
      <c r="F6" s="36">
        <v>13.27</v>
      </c>
      <c r="G6" s="8" t="s">
        <v>11</v>
      </c>
      <c r="H6" s="8">
        <v>223.35</v>
      </c>
      <c r="I6" s="9">
        <f t="shared" ref="I6:I14" si="0">H6*F6</f>
        <v>2963.8544999999999</v>
      </c>
    </row>
    <row r="7" spans="1:10" ht="60">
      <c r="A7" s="6" t="s">
        <v>57</v>
      </c>
      <c r="B7" s="35" t="s">
        <v>15</v>
      </c>
      <c r="C7" s="9">
        <v>103.84</v>
      </c>
      <c r="D7" s="6">
        <v>19.47</v>
      </c>
      <c r="E7" s="6">
        <v>1.06</v>
      </c>
      <c r="F7" s="36">
        <v>22.3</v>
      </c>
      <c r="G7" s="8" t="s">
        <v>11</v>
      </c>
      <c r="H7" s="8">
        <v>1149.1199999999999</v>
      </c>
      <c r="I7" s="9">
        <f t="shared" si="0"/>
        <v>25625.375999999997</v>
      </c>
    </row>
    <row r="8" spans="1:10" ht="96">
      <c r="A8" s="6" t="s">
        <v>58</v>
      </c>
      <c r="B8" s="35" t="s">
        <v>99</v>
      </c>
      <c r="C8" s="9">
        <v>93.46</v>
      </c>
      <c r="D8" s="6">
        <v>5.3</v>
      </c>
      <c r="E8" s="6"/>
      <c r="F8" s="36">
        <v>21.24</v>
      </c>
      <c r="G8" s="8" t="s">
        <v>11</v>
      </c>
      <c r="H8" s="8">
        <v>5829</v>
      </c>
      <c r="I8" s="9">
        <f t="shared" si="0"/>
        <v>123807.95999999999</v>
      </c>
    </row>
    <row r="9" spans="1:10">
      <c r="A9" s="6">
        <v>10</v>
      </c>
      <c r="B9" s="35" t="s">
        <v>59</v>
      </c>
      <c r="C9" s="9"/>
      <c r="D9" s="6"/>
      <c r="E9" s="6"/>
      <c r="F9" s="36"/>
      <c r="G9" s="8"/>
      <c r="H9" s="8"/>
      <c r="I9" s="9"/>
    </row>
    <row r="10" spans="1:10" ht="15.75">
      <c r="A10" s="6">
        <v>11</v>
      </c>
      <c r="B10" s="35" t="s">
        <v>60</v>
      </c>
      <c r="C10" s="9">
        <v>46.73</v>
      </c>
      <c r="D10" s="6">
        <v>11.68</v>
      </c>
      <c r="E10" s="6">
        <v>0.85</v>
      </c>
      <c r="F10" s="36">
        <v>13.27</v>
      </c>
      <c r="G10" s="8" t="s">
        <v>11</v>
      </c>
      <c r="H10" s="33">
        <v>400.66</v>
      </c>
      <c r="I10" s="9">
        <f>H10*F10</f>
        <v>5316.7582000000002</v>
      </c>
    </row>
    <row r="11" spans="1:10" ht="15.75">
      <c r="A11" s="6">
        <v>12</v>
      </c>
      <c r="B11" s="35" t="s">
        <v>61</v>
      </c>
      <c r="C11" s="9">
        <v>40.19</v>
      </c>
      <c r="D11" s="6">
        <v>36.04</v>
      </c>
      <c r="E11" s="6">
        <v>2.44</v>
      </c>
      <c r="F11" s="36">
        <v>9.1300000000000008</v>
      </c>
      <c r="G11" s="8" t="s">
        <v>11</v>
      </c>
      <c r="H11" s="8">
        <v>867.86</v>
      </c>
      <c r="I11" s="9">
        <f t="shared" si="0"/>
        <v>7923.5618000000004</v>
      </c>
    </row>
    <row r="12" spans="1:10" ht="15.75">
      <c r="A12" s="6">
        <v>13</v>
      </c>
      <c r="B12" s="35" t="s">
        <v>100</v>
      </c>
      <c r="C12" s="9">
        <v>103.84</v>
      </c>
      <c r="D12" s="6">
        <v>66.2</v>
      </c>
      <c r="E12" s="6">
        <v>4.12</v>
      </c>
      <c r="F12" s="36">
        <v>22.3</v>
      </c>
      <c r="G12" s="8" t="s">
        <v>11</v>
      </c>
      <c r="H12" s="8">
        <v>731.06</v>
      </c>
      <c r="I12" s="9">
        <f t="shared" si="0"/>
        <v>16302.637999999999</v>
      </c>
    </row>
    <row r="13" spans="1:10" ht="15.75">
      <c r="A13" s="6">
        <v>14</v>
      </c>
      <c r="B13" s="35" t="s">
        <v>63</v>
      </c>
      <c r="C13" s="9">
        <v>80.38</v>
      </c>
      <c r="D13" s="6">
        <v>28.33</v>
      </c>
      <c r="E13" s="6">
        <v>2.41</v>
      </c>
      <c r="F13" s="36">
        <v>18.265999999999998</v>
      </c>
      <c r="G13" s="8" t="s">
        <v>11</v>
      </c>
      <c r="H13" s="8">
        <v>517.79</v>
      </c>
      <c r="I13" s="9">
        <f t="shared" si="0"/>
        <v>9457.9521399999976</v>
      </c>
    </row>
    <row r="14" spans="1:10" ht="15.75">
      <c r="A14" s="6">
        <v>15</v>
      </c>
      <c r="B14" s="35" t="s">
        <v>33</v>
      </c>
      <c r="C14" s="9">
        <v>93.46</v>
      </c>
      <c r="D14" s="6">
        <v>116.82</v>
      </c>
      <c r="E14" s="6">
        <v>10.199999999999999</v>
      </c>
      <c r="F14" s="36">
        <v>33.700000000000003</v>
      </c>
      <c r="G14" s="8" t="s">
        <v>11</v>
      </c>
      <c r="H14" s="8">
        <v>169.46</v>
      </c>
      <c r="I14" s="9">
        <f t="shared" si="0"/>
        <v>5710.8020000000006</v>
      </c>
    </row>
    <row r="15" spans="1:10">
      <c r="A15" s="37"/>
      <c r="B15" s="85" t="s">
        <v>101</v>
      </c>
      <c r="C15" s="86"/>
      <c r="D15" s="86"/>
      <c r="E15" s="86"/>
      <c r="F15" s="86"/>
      <c r="G15" s="86"/>
      <c r="H15" s="87"/>
      <c r="I15" s="25">
        <f>SUM(I5:I14)</f>
        <v>201179.20074</v>
      </c>
    </row>
    <row r="16" spans="1:10">
      <c r="A16" s="37"/>
      <c r="B16" s="85" t="s">
        <v>102</v>
      </c>
      <c r="C16" s="86"/>
      <c r="D16" s="86"/>
      <c r="E16" s="86"/>
      <c r="F16" s="86"/>
      <c r="G16" s="86"/>
      <c r="H16" s="87"/>
      <c r="I16" s="25">
        <f>I15*12/100</f>
        <v>24141.5040888</v>
      </c>
    </row>
    <row r="17" spans="1:9">
      <c r="A17" s="37"/>
      <c r="B17" s="85" t="s">
        <v>36</v>
      </c>
      <c r="C17" s="86"/>
      <c r="D17" s="86"/>
      <c r="E17" s="86"/>
      <c r="F17" s="86"/>
      <c r="G17" s="86"/>
      <c r="H17" s="87"/>
      <c r="I17" s="25">
        <f>I16+I15</f>
        <v>225320.70482879999</v>
      </c>
    </row>
    <row r="18" spans="1:9">
      <c r="A18" s="15"/>
      <c r="B18" s="28"/>
      <c r="C18" s="28"/>
      <c r="D18" s="28"/>
      <c r="E18" s="28"/>
      <c r="F18" s="28"/>
      <c r="G18" s="28"/>
      <c r="H18" s="28"/>
      <c r="I18" s="29"/>
    </row>
    <row r="19" spans="1:9">
      <c r="A19" s="15"/>
      <c r="B19" s="28"/>
      <c r="C19" s="28"/>
      <c r="D19" s="28"/>
      <c r="E19" s="28"/>
      <c r="F19" s="28"/>
      <c r="G19" s="28"/>
      <c r="H19" s="28"/>
      <c r="I19" s="29"/>
    </row>
    <row r="20" spans="1:9" ht="63.75" customHeight="1">
      <c r="B20" s="71" t="s">
        <v>103</v>
      </c>
      <c r="C20" s="71"/>
      <c r="D20" s="71"/>
      <c r="E20" s="71"/>
      <c r="F20" s="71"/>
      <c r="G20" s="71"/>
      <c r="H20" s="71"/>
      <c r="I20" s="71"/>
    </row>
  </sheetData>
  <mergeCells count="7">
    <mergeCell ref="B20:I20"/>
    <mergeCell ref="A1:I1"/>
    <mergeCell ref="A2:I2"/>
    <mergeCell ref="A3:I3"/>
    <mergeCell ref="B15:H15"/>
    <mergeCell ref="B16:H16"/>
    <mergeCell ref="B17:H17"/>
  </mergeCells>
  <pageMargins left="0.16" right="0.16" top="0.36" bottom="0.33" header="0.3" footer="0.17"/>
  <pageSetup orientation="portrait" verticalDpi="0" r:id="rId1"/>
</worksheet>
</file>

<file path=xl/worksheets/sheet15.xml><?xml version="1.0" encoding="utf-8"?>
<worksheet xmlns="http://schemas.openxmlformats.org/spreadsheetml/2006/main" xmlns:r="http://schemas.openxmlformats.org/officeDocument/2006/relationships">
  <dimension ref="A1:G29"/>
  <sheetViews>
    <sheetView topLeftCell="A10" workbookViewId="0">
      <selection activeCell="C14" sqref="C14"/>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80" t="s">
        <v>0</v>
      </c>
      <c r="B1" s="81"/>
      <c r="C1" s="81"/>
      <c r="D1" s="81"/>
      <c r="E1" s="81"/>
      <c r="F1" s="81"/>
      <c r="G1" s="2"/>
    </row>
    <row r="2" spans="1:7" ht="18.75">
      <c r="A2" s="82" t="s">
        <v>1</v>
      </c>
      <c r="B2" s="83"/>
      <c r="C2" s="83"/>
      <c r="D2" s="83"/>
      <c r="E2" s="83"/>
      <c r="F2" s="83"/>
      <c r="G2" s="2"/>
    </row>
    <row r="3" spans="1:7" ht="31.5" customHeight="1">
      <c r="A3" s="76" t="s">
        <v>104</v>
      </c>
      <c r="B3" s="76"/>
      <c r="C3" s="76"/>
      <c r="D3" s="76"/>
      <c r="E3" s="76"/>
      <c r="F3" s="76"/>
      <c r="G3" s="21"/>
    </row>
    <row r="4" spans="1:7">
      <c r="A4" s="4" t="s">
        <v>3</v>
      </c>
      <c r="B4" s="4" t="s">
        <v>4</v>
      </c>
      <c r="C4" s="4" t="s">
        <v>42</v>
      </c>
      <c r="D4" s="4" t="s">
        <v>43</v>
      </c>
      <c r="E4" s="4" t="s">
        <v>44</v>
      </c>
      <c r="F4" s="4" t="s">
        <v>45</v>
      </c>
    </row>
    <row r="5" spans="1:7" ht="114.75">
      <c r="A5" s="6" t="s">
        <v>54</v>
      </c>
      <c r="B5" s="7" t="s">
        <v>10</v>
      </c>
      <c r="C5" s="9">
        <v>72.53</v>
      </c>
      <c r="D5" s="8" t="s">
        <v>55</v>
      </c>
      <c r="E5" s="8">
        <v>120.53</v>
      </c>
      <c r="F5" s="9">
        <f t="shared" ref="F5:F18" si="0">E5*C5</f>
        <v>8742.0409</v>
      </c>
    </row>
    <row r="6" spans="1:7" ht="89.25">
      <c r="A6" s="6" t="s">
        <v>56</v>
      </c>
      <c r="B6" s="10" t="s">
        <v>13</v>
      </c>
      <c r="C6" s="9">
        <v>6.41</v>
      </c>
      <c r="D6" s="8" t="s">
        <v>11</v>
      </c>
      <c r="E6" s="8">
        <v>223.35</v>
      </c>
      <c r="F6" s="9">
        <f t="shared" si="0"/>
        <v>1431.6735000000001</v>
      </c>
    </row>
    <row r="7" spans="1:7" ht="63.75">
      <c r="A7" s="6" t="s">
        <v>57</v>
      </c>
      <c r="B7" s="7" t="s">
        <v>15</v>
      </c>
      <c r="C7" s="9">
        <v>10.68</v>
      </c>
      <c r="D7" s="8" t="s">
        <v>11</v>
      </c>
      <c r="E7" s="8">
        <v>1149.1199999999999</v>
      </c>
      <c r="F7" s="9">
        <f t="shared" si="0"/>
        <v>12272.601599999998</v>
      </c>
    </row>
    <row r="8" spans="1:7" ht="102">
      <c r="A8" s="6" t="s">
        <v>105</v>
      </c>
      <c r="B8" s="7" t="s">
        <v>87</v>
      </c>
      <c r="C8" s="9">
        <v>8.90996728</v>
      </c>
      <c r="D8" s="8" t="s">
        <v>11</v>
      </c>
      <c r="E8" s="8">
        <v>5358.83</v>
      </c>
      <c r="F8" s="9">
        <f t="shared" si="0"/>
        <v>47746.999959082401</v>
      </c>
    </row>
    <row r="9" spans="1:7" ht="89.25">
      <c r="A9" s="6" t="s">
        <v>106</v>
      </c>
      <c r="B9" s="7" t="s">
        <v>89</v>
      </c>
      <c r="C9" s="9">
        <v>22.51472751</v>
      </c>
      <c r="D9" s="8" t="s">
        <v>11</v>
      </c>
      <c r="E9" s="8">
        <v>2502.14</v>
      </c>
      <c r="F9" s="9">
        <f t="shared" si="0"/>
        <v>56335.000291871394</v>
      </c>
    </row>
    <row r="10" spans="1:7" ht="63.75">
      <c r="A10" s="34" t="s">
        <v>107</v>
      </c>
      <c r="B10" s="7" t="s">
        <v>91</v>
      </c>
      <c r="C10" s="9">
        <v>200.247218</v>
      </c>
      <c r="D10" s="8" t="s">
        <v>20</v>
      </c>
      <c r="E10" s="8">
        <v>234.61</v>
      </c>
      <c r="F10" s="9">
        <f t="shared" si="0"/>
        <v>46979.999814980001</v>
      </c>
    </row>
    <row r="11" spans="1:7" ht="102">
      <c r="A11" s="34" t="s">
        <v>108</v>
      </c>
      <c r="B11" s="7" t="s">
        <v>93</v>
      </c>
      <c r="C11" s="9">
        <v>4.7199739999999997</v>
      </c>
      <c r="D11" s="8" t="s">
        <v>55</v>
      </c>
      <c r="E11" s="8">
        <v>5489.86</v>
      </c>
      <c r="F11" s="9">
        <f t="shared" si="0"/>
        <v>25911.996463639996</v>
      </c>
    </row>
    <row r="12" spans="1:7" ht="89.25">
      <c r="A12" s="34" t="s">
        <v>109</v>
      </c>
      <c r="B12" s="7" t="s">
        <v>95</v>
      </c>
      <c r="C12" s="9">
        <v>0.38000149999999999</v>
      </c>
      <c r="D12" s="8" t="s">
        <v>96</v>
      </c>
      <c r="E12" s="8">
        <v>65841.8</v>
      </c>
      <c r="F12" s="9">
        <f t="shared" si="0"/>
        <v>25019.982762700001</v>
      </c>
    </row>
    <row r="13" spans="1:7" ht="18.75">
      <c r="A13" s="22">
        <v>9</v>
      </c>
      <c r="B13" s="30" t="s">
        <v>59</v>
      </c>
      <c r="C13" s="9"/>
      <c r="D13" s="8"/>
      <c r="E13" s="8"/>
      <c r="F13" s="9"/>
    </row>
    <row r="14" spans="1:7">
      <c r="A14" s="22">
        <v>10</v>
      </c>
      <c r="B14" s="7" t="s">
        <v>110</v>
      </c>
      <c r="C14" s="9">
        <v>6.41</v>
      </c>
      <c r="D14" s="8" t="s">
        <v>55</v>
      </c>
      <c r="E14" s="8">
        <v>450.47</v>
      </c>
      <c r="F14" s="9">
        <f t="shared" si="0"/>
        <v>2887.5127000000002</v>
      </c>
    </row>
    <row r="15" spans="1:7">
      <c r="A15" s="22">
        <v>11</v>
      </c>
      <c r="B15" s="7" t="s">
        <v>111</v>
      </c>
      <c r="C15" s="9">
        <v>17.670000000000002</v>
      </c>
      <c r="D15" s="8" t="s">
        <v>55</v>
      </c>
      <c r="E15" s="8">
        <v>880.61</v>
      </c>
      <c r="F15" s="9">
        <f t="shared" si="0"/>
        <v>15560.378700000001</v>
      </c>
    </row>
    <row r="16" spans="1:7">
      <c r="A16" s="22">
        <v>12</v>
      </c>
      <c r="B16" s="7" t="s">
        <v>112</v>
      </c>
      <c r="C16" s="9">
        <v>36.414499999999997</v>
      </c>
      <c r="D16" s="8" t="s">
        <v>55</v>
      </c>
      <c r="E16" s="8">
        <v>831.81</v>
      </c>
      <c r="F16" s="9">
        <f t="shared" si="0"/>
        <v>30289.945244999995</v>
      </c>
    </row>
    <row r="17" spans="1:6">
      <c r="A17" s="22">
        <v>13</v>
      </c>
      <c r="B17" s="7" t="s">
        <v>67</v>
      </c>
      <c r="C17" s="9">
        <v>8.0399999999999991</v>
      </c>
      <c r="D17" s="8" t="s">
        <v>55</v>
      </c>
      <c r="E17" s="8">
        <v>513.67999999999995</v>
      </c>
      <c r="F17" s="9">
        <f t="shared" si="0"/>
        <v>4129.9871999999996</v>
      </c>
    </row>
    <row r="18" spans="1:6">
      <c r="A18" s="22">
        <v>14</v>
      </c>
      <c r="B18" s="7" t="s">
        <v>64</v>
      </c>
      <c r="C18" s="9">
        <v>72.53</v>
      </c>
      <c r="D18" s="8" t="s">
        <v>55</v>
      </c>
      <c r="E18" s="8">
        <v>177.16</v>
      </c>
      <c r="F18" s="9">
        <f t="shared" si="0"/>
        <v>12849.4148</v>
      </c>
    </row>
    <row r="19" spans="1:6">
      <c r="A19" s="24"/>
      <c r="B19" s="88" t="s">
        <v>34</v>
      </c>
      <c r="C19" s="88"/>
      <c r="D19" s="88"/>
      <c r="E19" s="88"/>
      <c r="F19" s="25">
        <f>SUM(F5:F18)</f>
        <v>290157.53393727378</v>
      </c>
    </row>
    <row r="20" spans="1:6">
      <c r="A20" s="24"/>
      <c r="B20" s="26"/>
      <c r="C20" s="88" t="s">
        <v>35</v>
      </c>
      <c r="D20" s="88"/>
      <c r="E20" s="88"/>
      <c r="F20" s="25">
        <f>F19*12/100</f>
        <v>34818.904072472855</v>
      </c>
    </row>
    <row r="21" spans="1:6">
      <c r="A21" s="24"/>
      <c r="B21" s="26"/>
      <c r="C21" s="88" t="s">
        <v>36</v>
      </c>
      <c r="D21" s="88"/>
      <c r="E21" s="88"/>
      <c r="F21" s="25">
        <f>F19+F20</f>
        <v>324976.43800974661</v>
      </c>
    </row>
    <row r="22" spans="1:6">
      <c r="A22" s="27"/>
      <c r="B22" s="26"/>
      <c r="C22" s="88" t="s">
        <v>113</v>
      </c>
      <c r="D22" s="88"/>
      <c r="E22" s="88"/>
      <c r="F22" s="25">
        <f>F21*1/100</f>
        <v>3249.7643800974661</v>
      </c>
    </row>
    <row r="23" spans="1:6">
      <c r="A23" s="27"/>
      <c r="B23" s="26"/>
      <c r="C23" s="88" t="s">
        <v>36</v>
      </c>
      <c r="D23" s="88"/>
      <c r="E23" s="88"/>
      <c r="F23" s="25">
        <f>F21+F22</f>
        <v>328226.20238984405</v>
      </c>
    </row>
    <row r="24" spans="1:6">
      <c r="A24" s="27"/>
      <c r="B24" s="26"/>
      <c r="C24" s="88" t="s">
        <v>37</v>
      </c>
      <c r="D24" s="88"/>
      <c r="E24" s="88"/>
      <c r="F24" s="25">
        <v>328226</v>
      </c>
    </row>
    <row r="25" spans="1:6">
      <c r="A25" s="15"/>
      <c r="B25" s="28"/>
      <c r="C25" s="31"/>
      <c r="D25" s="31"/>
      <c r="E25" s="31"/>
      <c r="F25" s="29"/>
    </row>
    <row r="26" spans="1:6" ht="15" customHeight="1">
      <c r="B26" s="71" t="s">
        <v>52</v>
      </c>
      <c r="C26" s="71"/>
      <c r="D26" s="71"/>
      <c r="E26" s="71"/>
      <c r="F26" s="71"/>
    </row>
    <row r="27" spans="1:6">
      <c r="B27" s="71"/>
      <c r="C27" s="71"/>
      <c r="D27" s="71"/>
      <c r="E27" s="71"/>
      <c r="F27" s="71"/>
    </row>
    <row r="28" spans="1:6">
      <c r="B28" s="71"/>
      <c r="C28" s="71"/>
      <c r="D28" s="71"/>
      <c r="E28" s="71"/>
      <c r="F28" s="71"/>
    </row>
    <row r="29" spans="1:6">
      <c r="B29" s="71"/>
      <c r="C29" s="71"/>
      <c r="D29" s="71"/>
      <c r="E29" s="71"/>
      <c r="F29" s="71"/>
    </row>
  </sheetData>
  <mergeCells count="10">
    <mergeCell ref="B26:F29"/>
    <mergeCell ref="C22:E22"/>
    <mergeCell ref="C23:E23"/>
    <mergeCell ref="C24:E24"/>
    <mergeCell ref="A1:F1"/>
    <mergeCell ref="A2:F2"/>
    <mergeCell ref="A3:F3"/>
    <mergeCell ref="B19:E19"/>
    <mergeCell ref="C20:E20"/>
    <mergeCell ref="C21:E21"/>
  </mergeCells>
  <pageMargins left="0.16" right="0.16" top="0.34" bottom="0.28999999999999998" header="0.3" footer="0.17"/>
  <pageSetup orientation="portrait" verticalDpi="0" r:id="rId1"/>
</worksheet>
</file>

<file path=xl/worksheets/sheet16.xml><?xml version="1.0" encoding="utf-8"?>
<worksheet xmlns="http://schemas.openxmlformats.org/spreadsheetml/2006/main" xmlns:r="http://schemas.openxmlformats.org/officeDocument/2006/relationships">
  <dimension ref="A1:J24"/>
  <sheetViews>
    <sheetView workbookViewId="0">
      <selection activeCell="G24" sqref="G24"/>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80" t="s">
        <v>0</v>
      </c>
      <c r="B1" s="81"/>
      <c r="C1" s="81"/>
      <c r="D1" s="81"/>
      <c r="E1" s="81"/>
      <c r="F1" s="81"/>
      <c r="G1" s="81"/>
      <c r="H1" s="81"/>
      <c r="I1" s="81"/>
      <c r="J1" s="2"/>
    </row>
    <row r="2" spans="1:10" ht="18.75">
      <c r="A2" s="82" t="s">
        <v>1</v>
      </c>
      <c r="B2" s="83"/>
      <c r="C2" s="83"/>
      <c r="D2" s="83"/>
      <c r="E2" s="83"/>
      <c r="F2" s="83"/>
      <c r="G2" s="83"/>
      <c r="H2" s="83"/>
      <c r="I2" s="83"/>
      <c r="J2" s="2"/>
    </row>
    <row r="3" spans="1:10" ht="61.5" customHeight="1">
      <c r="A3" s="76" t="s">
        <v>114</v>
      </c>
      <c r="B3" s="76"/>
      <c r="C3" s="76"/>
      <c r="D3" s="76"/>
      <c r="E3" s="76"/>
      <c r="F3" s="76"/>
      <c r="G3" s="76"/>
      <c r="H3" s="76"/>
      <c r="I3" s="76"/>
      <c r="J3" s="21"/>
    </row>
    <row r="4" spans="1:10">
      <c r="A4" s="4" t="s">
        <v>3</v>
      </c>
      <c r="B4" s="4" t="s">
        <v>4</v>
      </c>
      <c r="C4" s="4">
        <v>1</v>
      </c>
      <c r="D4" s="4">
        <v>2</v>
      </c>
      <c r="E4" s="4">
        <v>3</v>
      </c>
      <c r="F4" s="4" t="s">
        <v>5</v>
      </c>
      <c r="G4" s="4" t="s">
        <v>43</v>
      </c>
      <c r="H4" s="4" t="s">
        <v>44</v>
      </c>
      <c r="I4" s="4" t="s">
        <v>45</v>
      </c>
    </row>
    <row r="5" spans="1:10" ht="21">
      <c r="A5" s="6">
        <v>1</v>
      </c>
      <c r="B5" s="6" t="s">
        <v>115</v>
      </c>
      <c r="C5" s="6"/>
      <c r="D5" s="6">
        <v>2</v>
      </c>
      <c r="E5" s="6">
        <v>2</v>
      </c>
      <c r="F5" s="24">
        <f>C5+D5+E5</f>
        <v>4</v>
      </c>
      <c r="G5" s="6" t="s">
        <v>72</v>
      </c>
      <c r="H5" s="6">
        <v>272.99</v>
      </c>
      <c r="I5" s="9">
        <f>H5*F5</f>
        <v>1091.96</v>
      </c>
    </row>
    <row r="6" spans="1:10" ht="114.75">
      <c r="A6" s="6" t="s">
        <v>54</v>
      </c>
      <c r="B6" s="7" t="s">
        <v>10</v>
      </c>
      <c r="C6" s="9">
        <v>54.38</v>
      </c>
      <c r="D6" s="9">
        <v>24.67</v>
      </c>
      <c r="E6" s="9">
        <v>27.52</v>
      </c>
      <c r="F6" s="24">
        <f t="shared" ref="F6:F15" si="0">C6+D6+E6</f>
        <v>106.57000000000001</v>
      </c>
      <c r="G6" s="8" t="s">
        <v>55</v>
      </c>
      <c r="H6" s="8">
        <v>120.53</v>
      </c>
      <c r="I6" s="9">
        <f t="shared" ref="I6:I15" si="1">H6*F6</f>
        <v>12844.882100000001</v>
      </c>
    </row>
    <row r="7" spans="1:10" ht="89.25">
      <c r="A7" s="6" t="s">
        <v>56</v>
      </c>
      <c r="B7" s="10" t="s">
        <v>13</v>
      </c>
      <c r="C7" s="9">
        <v>20.399999999999999</v>
      </c>
      <c r="D7" s="9">
        <v>9.2100000000000009</v>
      </c>
      <c r="E7" s="9">
        <v>10.27</v>
      </c>
      <c r="F7" s="24">
        <f t="shared" si="0"/>
        <v>39.879999999999995</v>
      </c>
      <c r="G7" s="8" t="s">
        <v>11</v>
      </c>
      <c r="H7" s="8">
        <v>223.35</v>
      </c>
      <c r="I7" s="9">
        <f t="shared" si="1"/>
        <v>8907.1979999999985</v>
      </c>
    </row>
    <row r="8" spans="1:10" ht="63.75">
      <c r="A8" s="6" t="s">
        <v>57</v>
      </c>
      <c r="B8" s="7" t="s">
        <v>15</v>
      </c>
      <c r="C8" s="9">
        <v>33.979999999999997</v>
      </c>
      <c r="D8" s="9">
        <v>15.35</v>
      </c>
      <c r="E8" s="9">
        <v>17.12</v>
      </c>
      <c r="F8" s="24">
        <f t="shared" si="0"/>
        <v>66.45</v>
      </c>
      <c r="G8" s="8" t="s">
        <v>11</v>
      </c>
      <c r="H8" s="8">
        <v>1149.1199999999999</v>
      </c>
      <c r="I8" s="9">
        <f t="shared" si="1"/>
        <v>76359.02399999999</v>
      </c>
    </row>
    <row r="9" spans="1:10" ht="102">
      <c r="A9" s="6" t="s">
        <v>58</v>
      </c>
      <c r="B9" s="7" t="s">
        <v>17</v>
      </c>
      <c r="C9" s="9">
        <v>40.799999999999997</v>
      </c>
      <c r="D9" s="9">
        <v>18.399999999999999</v>
      </c>
      <c r="E9" s="9">
        <v>20.5</v>
      </c>
      <c r="F9" s="24">
        <f t="shared" si="0"/>
        <v>79.699999999999989</v>
      </c>
      <c r="G9" s="8" t="s">
        <v>11</v>
      </c>
      <c r="H9" s="8">
        <v>5829</v>
      </c>
      <c r="I9" s="9">
        <f t="shared" si="1"/>
        <v>464571.29999999993</v>
      </c>
    </row>
    <row r="10" spans="1:10" ht="18.75">
      <c r="A10" s="6">
        <v>5</v>
      </c>
      <c r="B10" s="30" t="s">
        <v>59</v>
      </c>
      <c r="C10" s="9"/>
      <c r="D10" s="9"/>
      <c r="E10" s="9"/>
      <c r="F10" s="24"/>
      <c r="G10" s="8"/>
      <c r="H10" s="8"/>
      <c r="I10" s="9"/>
    </row>
    <row r="11" spans="1:10" ht="15.75">
      <c r="A11" s="6" t="s">
        <v>22</v>
      </c>
      <c r="B11" s="7" t="s">
        <v>110</v>
      </c>
      <c r="C11" s="9">
        <v>20.399999999999999</v>
      </c>
      <c r="D11" s="9">
        <v>7.92</v>
      </c>
      <c r="E11" s="9">
        <v>8.83</v>
      </c>
      <c r="F11" s="24">
        <f t="shared" si="0"/>
        <v>37.15</v>
      </c>
      <c r="G11" s="8" t="s">
        <v>11</v>
      </c>
      <c r="H11" s="8">
        <v>450.47</v>
      </c>
      <c r="I11" s="9">
        <f t="shared" si="1"/>
        <v>16734.960500000001</v>
      </c>
    </row>
    <row r="12" spans="1:10" ht="15.75">
      <c r="A12" s="6" t="s">
        <v>24</v>
      </c>
      <c r="B12" s="7" t="s">
        <v>111</v>
      </c>
      <c r="C12" s="9">
        <v>17.510000000000002</v>
      </c>
      <c r="D12" s="9">
        <v>9.2100000000000009</v>
      </c>
      <c r="E12" s="9">
        <v>10.27</v>
      </c>
      <c r="F12" s="24">
        <f t="shared" si="0"/>
        <v>36.99</v>
      </c>
      <c r="G12" s="8" t="s">
        <v>11</v>
      </c>
      <c r="H12" s="8">
        <v>880.61</v>
      </c>
      <c r="I12" s="9">
        <f t="shared" si="1"/>
        <v>32573.763900000002</v>
      </c>
    </row>
    <row r="13" spans="1:10" ht="15.75">
      <c r="A13" s="6" t="s">
        <v>26</v>
      </c>
      <c r="B13" s="7" t="s">
        <v>116</v>
      </c>
      <c r="C13" s="9">
        <v>33.979999999999997</v>
      </c>
      <c r="D13" s="9">
        <v>15.35</v>
      </c>
      <c r="E13" s="9">
        <v>17.12</v>
      </c>
      <c r="F13" s="24">
        <f t="shared" si="0"/>
        <v>66.45</v>
      </c>
      <c r="G13" s="8" t="s">
        <v>11</v>
      </c>
      <c r="H13" s="8">
        <v>764.29</v>
      </c>
      <c r="I13" s="9">
        <f t="shared" si="1"/>
        <v>50787.070500000002</v>
      </c>
    </row>
    <row r="14" spans="1:10" ht="15.75">
      <c r="A14" s="6" t="s">
        <v>28</v>
      </c>
      <c r="B14" s="7" t="s">
        <v>67</v>
      </c>
      <c r="C14" s="9">
        <v>35.020000000000003</v>
      </c>
      <c r="D14" s="9">
        <v>15.83</v>
      </c>
      <c r="E14" s="9">
        <v>17.66</v>
      </c>
      <c r="F14" s="24">
        <f t="shared" si="0"/>
        <v>68.510000000000005</v>
      </c>
      <c r="G14" s="8" t="s">
        <v>11</v>
      </c>
      <c r="H14" s="8">
        <v>513.67999999999995</v>
      </c>
      <c r="I14" s="9">
        <f t="shared" si="1"/>
        <v>35192.216800000002</v>
      </c>
    </row>
    <row r="15" spans="1:10" ht="15.75">
      <c r="A15" s="6" t="s">
        <v>30</v>
      </c>
      <c r="B15" s="7" t="s">
        <v>33</v>
      </c>
      <c r="C15" s="9">
        <v>54.38</v>
      </c>
      <c r="D15" s="9">
        <v>24.67</v>
      </c>
      <c r="E15" s="9">
        <v>27.52</v>
      </c>
      <c r="F15" s="24">
        <f t="shared" si="0"/>
        <v>106.57000000000001</v>
      </c>
      <c r="G15" s="8" t="s">
        <v>11</v>
      </c>
      <c r="H15" s="8">
        <v>177.16</v>
      </c>
      <c r="I15" s="9">
        <f t="shared" si="1"/>
        <v>18879.941200000001</v>
      </c>
    </row>
    <row r="16" spans="1:10">
      <c r="A16" s="27"/>
      <c r="B16" s="26"/>
      <c r="C16" s="85" t="s">
        <v>117</v>
      </c>
      <c r="D16" s="86"/>
      <c r="E16" s="86"/>
      <c r="F16" s="86"/>
      <c r="G16" s="86"/>
      <c r="H16" s="87"/>
      <c r="I16" s="25">
        <f>SUM(I5:I15)</f>
        <v>717942.31700000004</v>
      </c>
    </row>
    <row r="17" spans="1:9">
      <c r="A17" s="27"/>
      <c r="B17" s="26"/>
      <c r="C17" s="85" t="s">
        <v>35</v>
      </c>
      <c r="D17" s="86"/>
      <c r="E17" s="86"/>
      <c r="F17" s="86"/>
      <c r="G17" s="86"/>
      <c r="H17" s="87"/>
      <c r="I17" s="25">
        <f>I16*12/100</f>
        <v>86153.078040000008</v>
      </c>
    </row>
    <row r="18" spans="1:9">
      <c r="A18" s="27"/>
      <c r="B18" s="26"/>
      <c r="C18" s="85" t="s">
        <v>36</v>
      </c>
      <c r="D18" s="86"/>
      <c r="E18" s="86"/>
      <c r="F18" s="86"/>
      <c r="G18" s="86"/>
      <c r="H18" s="87"/>
      <c r="I18" s="25">
        <f>I16+I17</f>
        <v>804095.39504000009</v>
      </c>
    </row>
    <row r="19" spans="1:9">
      <c r="A19" s="24"/>
      <c r="B19" s="26"/>
      <c r="C19" s="85" t="s">
        <v>113</v>
      </c>
      <c r="D19" s="86"/>
      <c r="E19" s="86"/>
      <c r="F19" s="86"/>
      <c r="G19" s="86"/>
      <c r="H19" s="87"/>
      <c r="I19" s="25">
        <f>I18*1/100</f>
        <v>8040.9539504000013</v>
      </c>
    </row>
    <row r="20" spans="1:9">
      <c r="A20" s="24"/>
      <c r="B20" s="26"/>
      <c r="C20" s="85" t="s">
        <v>36</v>
      </c>
      <c r="D20" s="86"/>
      <c r="E20" s="86"/>
      <c r="F20" s="86"/>
      <c r="G20" s="86"/>
      <c r="H20" s="87"/>
      <c r="I20" s="25">
        <f>I18+I19</f>
        <v>812136.34899040009</v>
      </c>
    </row>
    <row r="21" spans="1:9">
      <c r="A21" s="15"/>
      <c r="B21" s="28"/>
      <c r="C21" s="28"/>
      <c r="D21" s="28"/>
      <c r="E21" s="28"/>
      <c r="F21" s="28"/>
      <c r="G21" s="28"/>
      <c r="H21" s="28"/>
      <c r="I21" s="29"/>
    </row>
    <row r="22" spans="1:9">
      <c r="A22" s="15"/>
      <c r="B22" s="28"/>
      <c r="C22" s="28"/>
      <c r="D22" s="28"/>
      <c r="E22" s="28"/>
      <c r="F22" s="28"/>
      <c r="G22" s="28"/>
      <c r="H22" s="28"/>
      <c r="I22" s="29"/>
    </row>
    <row r="23" spans="1:9" ht="43.5" customHeight="1">
      <c r="B23" s="71" t="s">
        <v>118</v>
      </c>
      <c r="C23" s="71"/>
      <c r="D23" s="71"/>
      <c r="E23" s="71"/>
      <c r="F23" s="71"/>
      <c r="G23" s="71"/>
      <c r="H23" s="71"/>
      <c r="I23" s="71"/>
    </row>
    <row r="24" spans="1:9" ht="50.25" customHeight="1"/>
  </sheetData>
  <mergeCells count="9">
    <mergeCell ref="C19:H19"/>
    <mergeCell ref="C20:H20"/>
    <mergeCell ref="B23:I23"/>
    <mergeCell ref="A1:I1"/>
    <mergeCell ref="A2:I2"/>
    <mergeCell ref="A3:I3"/>
    <mergeCell ref="C16:H16"/>
    <mergeCell ref="C17:H17"/>
    <mergeCell ref="C18:H18"/>
  </mergeCells>
  <pageMargins left="0.16" right="0.16" top="0.4" bottom="0.33" header="0.3" footer="0.17"/>
  <pageSetup orientation="portrait" verticalDpi="0" r:id="rId1"/>
</worksheet>
</file>

<file path=xl/worksheets/sheet17.xml><?xml version="1.0" encoding="utf-8"?>
<worksheet xmlns="http://schemas.openxmlformats.org/spreadsheetml/2006/main" xmlns:r="http://schemas.openxmlformats.org/officeDocument/2006/relationships">
  <dimension ref="A1:J15"/>
  <sheetViews>
    <sheetView workbookViewId="0">
      <selection sqref="A1:XFD1048576"/>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80" t="s">
        <v>0</v>
      </c>
      <c r="B1" s="81"/>
      <c r="C1" s="81"/>
      <c r="D1" s="81"/>
      <c r="E1" s="81"/>
      <c r="F1" s="81"/>
      <c r="G1" s="81"/>
      <c r="H1" s="81"/>
      <c r="I1" s="81"/>
      <c r="J1" s="2"/>
    </row>
    <row r="2" spans="1:10" ht="18.75">
      <c r="A2" s="82" t="s">
        <v>1</v>
      </c>
      <c r="B2" s="83"/>
      <c r="C2" s="83"/>
      <c r="D2" s="83"/>
      <c r="E2" s="83"/>
      <c r="F2" s="83"/>
      <c r="G2" s="83"/>
      <c r="H2" s="83"/>
      <c r="I2" s="83"/>
      <c r="J2" s="2"/>
    </row>
    <row r="3" spans="1:10" ht="16.5" customHeight="1">
      <c r="A3" s="76" t="s">
        <v>119</v>
      </c>
      <c r="B3" s="76"/>
      <c r="C3" s="76"/>
      <c r="D3" s="76"/>
      <c r="E3" s="76"/>
      <c r="F3" s="76"/>
      <c r="G3" s="76"/>
      <c r="H3" s="76"/>
      <c r="I3" s="76"/>
      <c r="J3" s="21"/>
    </row>
    <row r="4" spans="1:10">
      <c r="A4" s="4" t="s">
        <v>3</v>
      </c>
      <c r="B4" s="4" t="s">
        <v>4</v>
      </c>
      <c r="C4" s="4">
        <v>1</v>
      </c>
      <c r="D4" s="4">
        <v>2</v>
      </c>
      <c r="E4" s="4">
        <v>3</v>
      </c>
      <c r="F4" s="4" t="s">
        <v>5</v>
      </c>
      <c r="G4" s="4" t="s">
        <v>43</v>
      </c>
      <c r="H4" s="4" t="s">
        <v>44</v>
      </c>
      <c r="I4" s="4" t="s">
        <v>45</v>
      </c>
    </row>
    <row r="5" spans="1:10" ht="39.75" customHeight="1">
      <c r="A5" s="6">
        <v>1</v>
      </c>
      <c r="B5" s="38" t="s">
        <v>120</v>
      </c>
      <c r="C5" s="6"/>
      <c r="D5" s="6">
        <v>2</v>
      </c>
      <c r="E5" s="6">
        <v>2</v>
      </c>
      <c r="F5" s="24">
        <v>25</v>
      </c>
      <c r="G5" s="6" t="s">
        <v>72</v>
      </c>
      <c r="H5" s="6">
        <v>9500</v>
      </c>
      <c r="I5" s="9">
        <f>H5*F5</f>
        <v>237500</v>
      </c>
    </row>
    <row r="6" spans="1:10">
      <c r="A6" s="27"/>
      <c r="B6" s="26"/>
      <c r="C6" s="85" t="s">
        <v>117</v>
      </c>
      <c r="D6" s="86"/>
      <c r="E6" s="86"/>
      <c r="F6" s="86"/>
      <c r="G6" s="86"/>
      <c r="H6" s="87"/>
      <c r="I6" s="25">
        <f>SUM(I5:I5)</f>
        <v>237500</v>
      </c>
    </row>
    <row r="7" spans="1:10">
      <c r="A7" s="27"/>
      <c r="B7" s="26"/>
      <c r="C7" s="85" t="s">
        <v>35</v>
      </c>
      <c r="D7" s="86"/>
      <c r="E7" s="86"/>
      <c r="F7" s="86"/>
      <c r="G7" s="86"/>
      <c r="H7" s="87"/>
      <c r="I7" s="25">
        <f>I6*12/100</f>
        <v>28500</v>
      </c>
    </row>
    <row r="8" spans="1:10">
      <c r="A8" s="27"/>
      <c r="B8" s="26"/>
      <c r="C8" s="85" t="s">
        <v>36</v>
      </c>
      <c r="D8" s="86"/>
      <c r="E8" s="86"/>
      <c r="F8" s="86"/>
      <c r="G8" s="86"/>
      <c r="H8" s="87"/>
      <c r="I8" s="25">
        <f>I6+I7</f>
        <v>266000</v>
      </c>
    </row>
    <row r="9" spans="1:10">
      <c r="A9" s="24"/>
      <c r="B9" s="26"/>
      <c r="C9" s="85" t="s">
        <v>113</v>
      </c>
      <c r="D9" s="86"/>
      <c r="E9" s="86"/>
      <c r="F9" s="86"/>
      <c r="G9" s="86"/>
      <c r="H9" s="87"/>
      <c r="I9" s="25">
        <f>I8*1/100</f>
        <v>2660</v>
      </c>
    </row>
    <row r="10" spans="1:10">
      <c r="A10" s="24"/>
      <c r="B10" s="26"/>
      <c r="C10" s="85" t="s">
        <v>36</v>
      </c>
      <c r="D10" s="86"/>
      <c r="E10" s="86"/>
      <c r="F10" s="86"/>
      <c r="G10" s="86"/>
      <c r="H10" s="87"/>
      <c r="I10" s="25">
        <f>I8+I9</f>
        <v>268660</v>
      </c>
    </row>
    <row r="11" spans="1:10">
      <c r="A11" s="15"/>
      <c r="B11" s="28"/>
      <c r="C11" s="28"/>
      <c r="D11" s="28"/>
      <c r="E11" s="28"/>
      <c r="F11" s="28"/>
      <c r="G11" s="28"/>
      <c r="H11" s="28"/>
      <c r="I11" s="29"/>
    </row>
    <row r="12" spans="1:10">
      <c r="A12" s="15"/>
      <c r="B12" s="28"/>
      <c r="C12" s="28"/>
      <c r="D12" s="28"/>
      <c r="E12" s="28"/>
      <c r="F12" s="28"/>
      <c r="G12" s="28"/>
      <c r="H12" s="28"/>
      <c r="I12" s="29"/>
    </row>
    <row r="13" spans="1:10">
      <c r="A13" s="15"/>
      <c r="B13" s="28"/>
      <c r="C13" s="28"/>
      <c r="D13" s="28"/>
      <c r="E13" s="28"/>
      <c r="F13" s="28"/>
      <c r="G13" s="28"/>
      <c r="H13" s="28"/>
      <c r="I13" s="29"/>
    </row>
    <row r="14" spans="1:10" ht="43.5" customHeight="1">
      <c r="B14" s="71" t="s">
        <v>121</v>
      </c>
      <c r="C14" s="71"/>
      <c r="D14" s="71"/>
      <c r="E14" s="71"/>
      <c r="F14" s="71"/>
      <c r="G14" s="71"/>
      <c r="H14" s="71"/>
      <c r="I14" s="71"/>
    </row>
    <row r="15" spans="1:10" ht="50.25" customHeight="1"/>
  </sheetData>
  <mergeCells count="9">
    <mergeCell ref="C9:H9"/>
    <mergeCell ref="C10:H10"/>
    <mergeCell ref="B14:I14"/>
    <mergeCell ref="A1:I1"/>
    <mergeCell ref="A2:I2"/>
    <mergeCell ref="A3:I3"/>
    <mergeCell ref="C6:H6"/>
    <mergeCell ref="C7:H7"/>
    <mergeCell ref="C8:H8"/>
  </mergeCells>
  <pageMargins left="0.16" right="0.19" top="0.75" bottom="0.75" header="0.3" footer="0.3"/>
  <pageSetup orientation="portrait" verticalDpi="0" r:id="rId1"/>
</worksheet>
</file>

<file path=xl/worksheets/sheet18.xml><?xml version="1.0" encoding="utf-8"?>
<worksheet xmlns="http://schemas.openxmlformats.org/spreadsheetml/2006/main" xmlns:r="http://schemas.openxmlformats.org/officeDocument/2006/relationships">
  <dimension ref="A1:G27"/>
  <sheetViews>
    <sheetView topLeftCell="A19" workbookViewId="0">
      <selection activeCell="C33" sqref="C33"/>
    </sheetView>
  </sheetViews>
  <sheetFormatPr defaultRowHeight="15"/>
  <cols>
    <col min="1" max="1" width="8.7109375" customWidth="1"/>
    <col min="2" max="2" width="44.140625" customWidth="1"/>
    <col min="3" max="3" width="10.28515625" customWidth="1"/>
    <col min="4" max="5" width="11.5703125" customWidth="1"/>
    <col min="6" max="6" width="13.85546875" customWidth="1"/>
  </cols>
  <sheetData>
    <row r="1" spans="1:7" ht="18.75">
      <c r="A1" s="80" t="s">
        <v>0</v>
      </c>
      <c r="B1" s="81"/>
      <c r="C1" s="81"/>
      <c r="D1" s="81"/>
      <c r="E1" s="81"/>
      <c r="F1" s="81"/>
      <c r="G1" s="2"/>
    </row>
    <row r="2" spans="1:7" ht="18.75">
      <c r="A2" s="82" t="s">
        <v>1</v>
      </c>
      <c r="B2" s="83"/>
      <c r="C2" s="83"/>
      <c r="D2" s="83"/>
      <c r="E2" s="83"/>
      <c r="F2" s="83"/>
      <c r="G2" s="2"/>
    </row>
    <row r="3" spans="1:7" ht="23.25" customHeight="1">
      <c r="A3" s="76" t="s">
        <v>122</v>
      </c>
      <c r="B3" s="76"/>
      <c r="C3" s="76"/>
      <c r="D3" s="76"/>
      <c r="E3" s="76"/>
      <c r="F3" s="76"/>
      <c r="G3" s="21"/>
    </row>
    <row r="4" spans="1:7">
      <c r="A4" s="4" t="s">
        <v>3</v>
      </c>
      <c r="B4" s="4" t="s">
        <v>4</v>
      </c>
      <c r="C4" s="4" t="s">
        <v>42</v>
      </c>
      <c r="D4" s="4" t="s">
        <v>43</v>
      </c>
      <c r="E4" s="4" t="s">
        <v>44</v>
      </c>
      <c r="F4" s="4" t="s">
        <v>45</v>
      </c>
    </row>
    <row r="5" spans="1:7" ht="21">
      <c r="A5" s="6">
        <v>1</v>
      </c>
      <c r="B5" s="6" t="s">
        <v>123</v>
      </c>
      <c r="C5" s="6">
        <v>6</v>
      </c>
      <c r="D5" s="6" t="s">
        <v>72</v>
      </c>
      <c r="E5" s="6">
        <v>243.53</v>
      </c>
      <c r="F5" s="6">
        <f>E5*C5</f>
        <v>1461.18</v>
      </c>
    </row>
    <row r="6" spans="1:7" ht="114.75">
      <c r="A6" s="6" t="s">
        <v>9</v>
      </c>
      <c r="B6" s="7" t="s">
        <v>10</v>
      </c>
      <c r="C6" s="9">
        <v>97.67</v>
      </c>
      <c r="D6" s="8" t="s">
        <v>55</v>
      </c>
      <c r="E6" s="8">
        <v>120.53</v>
      </c>
      <c r="F6" s="6">
        <f t="shared" ref="F6:F19" si="0">E6*C6</f>
        <v>11772.1651</v>
      </c>
    </row>
    <row r="7" spans="1:7" ht="89.25">
      <c r="A7" s="6" t="s">
        <v>12</v>
      </c>
      <c r="B7" s="10" t="s">
        <v>13</v>
      </c>
      <c r="C7" s="9">
        <v>9.42</v>
      </c>
      <c r="D7" s="8" t="s">
        <v>11</v>
      </c>
      <c r="E7" s="8">
        <v>223.65</v>
      </c>
      <c r="F7" s="6">
        <f t="shared" si="0"/>
        <v>2106.7829999999999</v>
      </c>
    </row>
    <row r="8" spans="1:7" ht="63.75">
      <c r="A8" s="6" t="s">
        <v>14</v>
      </c>
      <c r="B8" s="7" t="s">
        <v>15</v>
      </c>
      <c r="C8" s="9">
        <v>15.7</v>
      </c>
      <c r="D8" s="8" t="s">
        <v>11</v>
      </c>
      <c r="E8" s="8">
        <v>1149.1199999999999</v>
      </c>
      <c r="F8" s="6">
        <f t="shared" si="0"/>
        <v>18041.183999999997</v>
      </c>
    </row>
    <row r="9" spans="1:7" ht="102">
      <c r="A9" s="6" t="s">
        <v>86</v>
      </c>
      <c r="B9" s="7" t="s">
        <v>87</v>
      </c>
      <c r="C9" s="9">
        <v>12.82</v>
      </c>
      <c r="D9" s="8" t="s">
        <v>11</v>
      </c>
      <c r="E9" s="8">
        <v>5358.83</v>
      </c>
      <c r="F9" s="9">
        <f t="shared" si="0"/>
        <v>68700.200599999996</v>
      </c>
    </row>
    <row r="10" spans="1:7" ht="89.25">
      <c r="A10" s="6" t="s">
        <v>88</v>
      </c>
      <c r="B10" s="7" t="s">
        <v>89</v>
      </c>
      <c r="C10" s="9">
        <v>27.2</v>
      </c>
      <c r="D10" s="8" t="s">
        <v>11</v>
      </c>
      <c r="E10" s="8">
        <v>2502.14</v>
      </c>
      <c r="F10" s="9">
        <f t="shared" si="0"/>
        <v>68058.207999999999</v>
      </c>
    </row>
    <row r="11" spans="1:7" ht="63.75">
      <c r="A11" s="34" t="s">
        <v>90</v>
      </c>
      <c r="B11" s="7" t="s">
        <v>91</v>
      </c>
      <c r="C11" s="9">
        <v>244.88</v>
      </c>
      <c r="D11" s="8" t="s">
        <v>20</v>
      </c>
      <c r="E11" s="8">
        <v>234.61</v>
      </c>
      <c r="F11" s="9">
        <f>E11*C11</f>
        <v>57451.296800000004</v>
      </c>
    </row>
    <row r="12" spans="1:7" ht="102">
      <c r="A12" s="34" t="s">
        <v>124</v>
      </c>
      <c r="B12" s="7" t="s">
        <v>93</v>
      </c>
      <c r="C12" s="9">
        <v>8.89</v>
      </c>
      <c r="D12" s="8" t="s">
        <v>11</v>
      </c>
      <c r="E12" s="8">
        <v>5489.86</v>
      </c>
      <c r="F12" s="9">
        <f t="shared" si="0"/>
        <v>48804.8554</v>
      </c>
    </row>
    <row r="13" spans="1:7" ht="89.25">
      <c r="A13" s="34" t="s">
        <v>94</v>
      </c>
      <c r="B13" s="7" t="s">
        <v>95</v>
      </c>
      <c r="C13" s="9">
        <v>0.76200000000000001</v>
      </c>
      <c r="D13" s="8" t="s">
        <v>96</v>
      </c>
      <c r="E13" s="8">
        <v>65841.84</v>
      </c>
      <c r="F13" s="9">
        <f t="shared" si="0"/>
        <v>50171.482080000002</v>
      </c>
    </row>
    <row r="14" spans="1:7" ht="18.75">
      <c r="A14" s="6">
        <v>10</v>
      </c>
      <c r="B14" s="30" t="s">
        <v>59</v>
      </c>
      <c r="C14" s="9"/>
      <c r="D14" s="8"/>
      <c r="E14" s="8"/>
      <c r="F14" s="9"/>
    </row>
    <row r="15" spans="1:7" ht="15.75">
      <c r="A15" s="6" t="s">
        <v>22</v>
      </c>
      <c r="B15" s="7" t="s">
        <v>60</v>
      </c>
      <c r="C15" s="9">
        <v>9.42</v>
      </c>
      <c r="D15" s="8" t="s">
        <v>11</v>
      </c>
      <c r="E15" s="8">
        <v>482.08</v>
      </c>
      <c r="F15" s="9">
        <f t="shared" si="0"/>
        <v>4541.1935999999996</v>
      </c>
    </row>
    <row r="16" spans="1:7" ht="15.75">
      <c r="A16" s="6" t="s">
        <v>24</v>
      </c>
      <c r="B16" s="7" t="s">
        <v>61</v>
      </c>
      <c r="C16" s="9">
        <v>27.63</v>
      </c>
      <c r="D16" s="8" t="s">
        <v>11</v>
      </c>
      <c r="E16" s="8">
        <v>813.82</v>
      </c>
      <c r="F16" s="9">
        <f t="shared" si="0"/>
        <v>22485.846600000001</v>
      </c>
    </row>
    <row r="17" spans="1:6" ht="15.75">
      <c r="A17" s="6" t="s">
        <v>26</v>
      </c>
      <c r="B17" s="7" t="s">
        <v>100</v>
      </c>
      <c r="C17" s="9">
        <v>42.9</v>
      </c>
      <c r="D17" s="8" t="s">
        <v>11</v>
      </c>
      <c r="E17" s="8">
        <v>666.28</v>
      </c>
      <c r="F17" s="9">
        <f t="shared" si="0"/>
        <v>28583.411999999997</v>
      </c>
    </row>
    <row r="18" spans="1:6" ht="15.75">
      <c r="A18" s="6" t="s">
        <v>28</v>
      </c>
      <c r="B18" s="7" t="s">
        <v>63</v>
      </c>
      <c r="C18" s="9">
        <v>19.16</v>
      </c>
      <c r="D18" s="8" t="s">
        <v>11</v>
      </c>
      <c r="E18" s="8">
        <v>434.67</v>
      </c>
      <c r="F18" s="9">
        <f t="shared" si="0"/>
        <v>8328.2772000000004</v>
      </c>
    </row>
    <row r="19" spans="1:6" ht="15.75">
      <c r="A19" s="6" t="s">
        <v>30</v>
      </c>
      <c r="B19" s="7" t="s">
        <v>33</v>
      </c>
      <c r="C19" s="9">
        <v>97</v>
      </c>
      <c r="D19" s="8" t="s">
        <v>11</v>
      </c>
      <c r="E19" s="8">
        <v>177.16</v>
      </c>
      <c r="F19" s="9">
        <f t="shared" si="0"/>
        <v>17184.52</v>
      </c>
    </row>
    <row r="20" spans="1:6">
      <c r="A20" s="24"/>
      <c r="B20" s="85" t="s">
        <v>34</v>
      </c>
      <c r="C20" s="86"/>
      <c r="D20" s="86"/>
      <c r="E20" s="87"/>
      <c r="F20" s="25">
        <f>SUM(F5:F19)</f>
        <v>407690.60438000003</v>
      </c>
    </row>
    <row r="21" spans="1:6">
      <c r="A21" s="24"/>
      <c r="B21" s="26"/>
      <c r="C21" s="85" t="s">
        <v>125</v>
      </c>
      <c r="D21" s="86"/>
      <c r="E21" s="87"/>
      <c r="F21" s="25">
        <f>F20*12/100</f>
        <v>48922.872525600011</v>
      </c>
    </row>
    <row r="22" spans="1:6">
      <c r="A22" s="24"/>
      <c r="B22" s="26"/>
      <c r="C22" s="85" t="s">
        <v>36</v>
      </c>
      <c r="D22" s="86"/>
      <c r="E22" s="87"/>
      <c r="F22" s="25">
        <f>F20+F21</f>
        <v>456613.47690560005</v>
      </c>
    </row>
    <row r="23" spans="1:6">
      <c r="A23" s="27"/>
      <c r="B23" s="26"/>
      <c r="C23" s="85" t="s">
        <v>37</v>
      </c>
      <c r="D23" s="86"/>
      <c r="E23" s="87"/>
      <c r="F23" s="25">
        <v>456613</v>
      </c>
    </row>
    <row r="24" spans="1:6">
      <c r="A24" s="15"/>
      <c r="B24" s="28"/>
      <c r="C24" s="28"/>
      <c r="D24" s="28"/>
      <c r="E24" s="28"/>
      <c r="F24" s="29"/>
    </row>
    <row r="25" spans="1:6" ht="15" customHeight="1">
      <c r="B25" s="71" t="s">
        <v>52</v>
      </c>
      <c r="C25" s="71"/>
      <c r="D25" s="71"/>
      <c r="E25" s="71"/>
      <c r="F25" s="71"/>
    </row>
    <row r="26" spans="1:6">
      <c r="B26" s="71"/>
      <c r="C26" s="71"/>
      <c r="D26" s="71"/>
      <c r="E26" s="71"/>
      <c r="F26" s="71"/>
    </row>
    <row r="27" spans="1:6">
      <c r="B27" s="71"/>
      <c r="C27" s="71"/>
      <c r="D27" s="71"/>
      <c r="E27" s="71"/>
      <c r="F27" s="71"/>
    </row>
  </sheetData>
  <mergeCells count="8">
    <mergeCell ref="B25:F27"/>
    <mergeCell ref="C23:E23"/>
    <mergeCell ref="A1:F1"/>
    <mergeCell ref="A2:F2"/>
    <mergeCell ref="A3:F3"/>
    <mergeCell ref="B20:E20"/>
    <mergeCell ref="C21:E21"/>
    <mergeCell ref="C22:E22"/>
  </mergeCells>
  <pageMargins left="0.16" right="0.16" top="0.34" bottom="0.28999999999999998" header="0.3" footer="0.19"/>
  <pageSetup orientation="portrait" verticalDpi="0" r:id="rId1"/>
</worksheet>
</file>

<file path=xl/worksheets/sheet19.xml><?xml version="1.0" encoding="utf-8"?>
<worksheet xmlns="http://schemas.openxmlformats.org/spreadsheetml/2006/main" xmlns:r="http://schemas.openxmlformats.org/officeDocument/2006/relationships">
  <dimension ref="A1:H46"/>
  <sheetViews>
    <sheetView topLeftCell="A31" workbookViewId="0">
      <selection activeCell="C35" sqref="C35"/>
    </sheetView>
  </sheetViews>
  <sheetFormatPr defaultRowHeight="15"/>
  <cols>
    <col min="1" max="1" width="8.7109375" customWidth="1"/>
    <col min="2" max="2" width="44.140625" customWidth="1"/>
    <col min="3" max="3" width="10.28515625" customWidth="1"/>
    <col min="4" max="5" width="11.5703125" customWidth="1"/>
    <col min="6" max="6" width="13.85546875" customWidth="1"/>
    <col min="8" max="8" width="9.5703125" bestFit="1" customWidth="1"/>
  </cols>
  <sheetData>
    <row r="1" spans="1:7" ht="18.75">
      <c r="A1" s="80" t="s">
        <v>0</v>
      </c>
      <c r="B1" s="81"/>
      <c r="C1" s="81"/>
      <c r="D1" s="81"/>
      <c r="E1" s="81"/>
      <c r="F1" s="81"/>
      <c r="G1" s="2"/>
    </row>
    <row r="2" spans="1:7" ht="18.75">
      <c r="A2" s="82" t="s">
        <v>1</v>
      </c>
      <c r="B2" s="83"/>
      <c r="C2" s="83"/>
      <c r="D2" s="83"/>
      <c r="E2" s="83"/>
      <c r="F2" s="83"/>
      <c r="G2" s="2"/>
    </row>
    <row r="3" spans="1:7">
      <c r="A3" s="76" t="s">
        <v>148</v>
      </c>
      <c r="B3" s="76"/>
      <c r="C3" s="76"/>
      <c r="D3" s="76"/>
      <c r="E3" s="76"/>
      <c r="F3" s="76"/>
      <c r="G3" s="21"/>
    </row>
    <row r="4" spans="1:7">
      <c r="A4" s="4" t="s">
        <v>3</v>
      </c>
      <c r="B4" s="4" t="s">
        <v>4</v>
      </c>
      <c r="C4" s="4" t="s">
        <v>42</v>
      </c>
      <c r="D4" s="4" t="s">
        <v>43</v>
      </c>
      <c r="E4" s="4" t="s">
        <v>44</v>
      </c>
      <c r="F4" s="4" t="s">
        <v>45</v>
      </c>
    </row>
    <row r="5" spans="1:7" ht="89.25">
      <c r="A5" s="6" t="s">
        <v>149</v>
      </c>
      <c r="B5" s="44" t="s">
        <v>150</v>
      </c>
      <c r="C5" s="6">
        <v>1.91</v>
      </c>
      <c r="D5" s="6" t="s">
        <v>55</v>
      </c>
      <c r="E5" s="6">
        <v>3846.77</v>
      </c>
      <c r="F5" s="36">
        <f>E5*C5</f>
        <v>7347.3306999999995</v>
      </c>
    </row>
    <row r="6" spans="1:7" ht="63.75">
      <c r="A6" s="6" t="s">
        <v>151</v>
      </c>
      <c r="B6" s="44" t="s">
        <v>152</v>
      </c>
      <c r="C6" s="9">
        <v>26.08</v>
      </c>
      <c r="D6" s="8" t="s">
        <v>20</v>
      </c>
      <c r="E6" s="8">
        <v>124.6</v>
      </c>
      <c r="F6" s="36">
        <f t="shared" ref="F6:F37" si="0">E6*C6</f>
        <v>3249.5679999999998</v>
      </c>
    </row>
    <row r="7" spans="1:7" ht="63.75">
      <c r="A7" s="6" t="s">
        <v>153</v>
      </c>
      <c r="B7" s="44" t="s">
        <v>154</v>
      </c>
      <c r="C7" s="9">
        <v>105.92</v>
      </c>
      <c r="D7" s="8" t="s">
        <v>55</v>
      </c>
      <c r="E7" s="8">
        <v>29.35</v>
      </c>
      <c r="F7" s="36">
        <f t="shared" si="0"/>
        <v>3108.7520000000004</v>
      </c>
    </row>
    <row r="8" spans="1:7" ht="63.75">
      <c r="A8" s="6" t="s">
        <v>155</v>
      </c>
      <c r="B8" s="44" t="s">
        <v>156</v>
      </c>
      <c r="C8" s="9">
        <v>7.1282519999999998</v>
      </c>
      <c r="D8" s="8" t="s">
        <v>20</v>
      </c>
      <c r="E8" s="8">
        <v>747.9</v>
      </c>
      <c r="F8" s="36">
        <f t="shared" si="0"/>
        <v>5331.2196708000001</v>
      </c>
    </row>
    <row r="9" spans="1:7" ht="114.75">
      <c r="A9" s="6" t="s">
        <v>157</v>
      </c>
      <c r="B9" s="44" t="s">
        <v>87</v>
      </c>
      <c r="C9" s="9">
        <v>28.26</v>
      </c>
      <c r="D9" s="8" t="s">
        <v>20</v>
      </c>
      <c r="E9" s="8">
        <v>1025.83</v>
      </c>
      <c r="F9" s="36">
        <f t="shared" si="0"/>
        <v>28989.9558</v>
      </c>
    </row>
    <row r="10" spans="1:7" ht="25.5">
      <c r="A10" s="6">
        <v>6</v>
      </c>
      <c r="B10" s="44" t="s">
        <v>158</v>
      </c>
      <c r="C10" s="9">
        <v>70.527416000000002</v>
      </c>
      <c r="D10" s="8" t="s">
        <v>20</v>
      </c>
      <c r="E10" s="8">
        <v>1119.4000000000001</v>
      </c>
      <c r="F10" s="36">
        <f t="shared" si="0"/>
        <v>78948.389470400012</v>
      </c>
    </row>
    <row r="11" spans="1:7" ht="102">
      <c r="A11" s="6" t="s">
        <v>159</v>
      </c>
      <c r="B11" s="44" t="s">
        <v>160</v>
      </c>
      <c r="C11" s="9">
        <v>4.2500564920685102</v>
      </c>
      <c r="D11" s="8" t="s">
        <v>55</v>
      </c>
      <c r="E11" s="8">
        <v>7523.18</v>
      </c>
      <c r="F11" s="36">
        <f t="shared" si="0"/>
        <v>31973.939999999977</v>
      </c>
    </row>
    <row r="12" spans="1:7" ht="51">
      <c r="A12" s="34" t="s">
        <v>161</v>
      </c>
      <c r="B12" s="44" t="s">
        <v>162</v>
      </c>
      <c r="C12" s="9">
        <v>44.6</v>
      </c>
      <c r="D12" s="8" t="s">
        <v>20</v>
      </c>
      <c r="E12" s="8">
        <v>368.9</v>
      </c>
      <c r="F12" s="36">
        <f t="shared" si="0"/>
        <v>16452.939999999999</v>
      </c>
    </row>
    <row r="13" spans="1:7" ht="51">
      <c r="A13" s="34" t="s">
        <v>163</v>
      </c>
      <c r="B13" s="44" t="s">
        <v>164</v>
      </c>
      <c r="C13" s="9">
        <v>448.65</v>
      </c>
      <c r="D13" s="8" t="s">
        <v>20</v>
      </c>
      <c r="E13" s="8">
        <v>8.35</v>
      </c>
      <c r="F13" s="36">
        <f t="shared" si="0"/>
        <v>3746.2274999999995</v>
      </c>
    </row>
    <row r="14" spans="1:7" ht="38.25">
      <c r="A14" s="34" t="s">
        <v>165</v>
      </c>
      <c r="B14" s="44" t="s">
        <v>166</v>
      </c>
      <c r="C14" s="9">
        <v>321.13</v>
      </c>
      <c r="D14" s="8" t="s">
        <v>20</v>
      </c>
      <c r="E14" s="8">
        <v>118.7</v>
      </c>
      <c r="F14" s="36">
        <f t="shared" si="0"/>
        <v>38118.131000000001</v>
      </c>
    </row>
    <row r="15" spans="1:7" ht="102">
      <c r="A15" s="34" t="s">
        <v>167</v>
      </c>
      <c r="B15" s="44" t="s">
        <v>168</v>
      </c>
      <c r="C15" s="9">
        <v>321.13</v>
      </c>
      <c r="D15" s="8" t="s">
        <v>20</v>
      </c>
      <c r="E15" s="8">
        <v>78.11</v>
      </c>
      <c r="F15" s="36">
        <f t="shared" si="0"/>
        <v>25083.4643</v>
      </c>
    </row>
    <row r="16" spans="1:7" ht="76.5">
      <c r="A16" s="34" t="s">
        <v>169</v>
      </c>
      <c r="B16" s="44" t="s">
        <v>170</v>
      </c>
      <c r="C16" s="9">
        <v>175.29</v>
      </c>
      <c r="D16" s="8" t="s">
        <v>20</v>
      </c>
      <c r="E16" s="8">
        <v>85.55</v>
      </c>
      <c r="F16" s="36">
        <f t="shared" si="0"/>
        <v>14996.059499999999</v>
      </c>
    </row>
    <row r="17" spans="1:6" ht="25.5">
      <c r="A17" s="34" t="s">
        <v>171</v>
      </c>
      <c r="B17" s="44" t="s">
        <v>172</v>
      </c>
      <c r="C17" s="9">
        <v>1</v>
      </c>
      <c r="D17" s="8" t="s">
        <v>72</v>
      </c>
      <c r="E17" s="8">
        <v>3011.28</v>
      </c>
      <c r="F17" s="36">
        <f t="shared" si="0"/>
        <v>3011.28</v>
      </c>
    </row>
    <row r="18" spans="1:6" ht="21">
      <c r="A18" s="34" t="s">
        <v>173</v>
      </c>
      <c r="B18" s="44" t="s">
        <v>174</v>
      </c>
      <c r="C18" s="9">
        <v>1</v>
      </c>
      <c r="D18" s="8" t="s">
        <v>72</v>
      </c>
      <c r="E18" s="8">
        <v>2873.78</v>
      </c>
      <c r="F18" s="36">
        <f t="shared" si="0"/>
        <v>2873.78</v>
      </c>
    </row>
    <row r="19" spans="1:6">
      <c r="A19" s="34">
        <v>15</v>
      </c>
      <c r="B19" s="44" t="s">
        <v>175</v>
      </c>
      <c r="C19" s="9">
        <v>1</v>
      </c>
      <c r="D19" s="8" t="s">
        <v>72</v>
      </c>
      <c r="E19" s="8">
        <v>1997.21</v>
      </c>
      <c r="F19" s="36">
        <f t="shared" si="0"/>
        <v>1997.21</v>
      </c>
    </row>
    <row r="20" spans="1:6">
      <c r="A20" s="34">
        <v>16</v>
      </c>
      <c r="B20" s="44" t="s">
        <v>176</v>
      </c>
      <c r="C20" s="9">
        <v>2</v>
      </c>
      <c r="D20" s="8" t="s">
        <v>72</v>
      </c>
      <c r="E20" s="8">
        <v>3261.37</v>
      </c>
      <c r="F20" s="36">
        <f t="shared" si="0"/>
        <v>6522.74</v>
      </c>
    </row>
    <row r="21" spans="1:6" ht="25.5">
      <c r="A21" s="34">
        <v>17</v>
      </c>
      <c r="B21" s="44" t="s">
        <v>177</v>
      </c>
      <c r="C21" s="9">
        <v>1</v>
      </c>
      <c r="D21" s="8" t="s">
        <v>72</v>
      </c>
      <c r="E21" s="8">
        <v>752.8</v>
      </c>
      <c r="F21" s="36">
        <f t="shared" si="0"/>
        <v>752.8</v>
      </c>
    </row>
    <row r="22" spans="1:6">
      <c r="A22" s="34">
        <v>18</v>
      </c>
      <c r="B22" s="44" t="s">
        <v>178</v>
      </c>
      <c r="C22" s="9">
        <v>1000</v>
      </c>
      <c r="D22" s="8" t="s">
        <v>179</v>
      </c>
      <c r="E22" s="8">
        <v>5.92</v>
      </c>
      <c r="F22" s="36">
        <f t="shared" si="0"/>
        <v>5920</v>
      </c>
    </row>
    <row r="23" spans="1:6" ht="25.5">
      <c r="A23" s="34">
        <v>19</v>
      </c>
      <c r="B23" s="44" t="s">
        <v>180</v>
      </c>
      <c r="C23" s="9">
        <v>20</v>
      </c>
      <c r="D23" s="8" t="s">
        <v>181</v>
      </c>
      <c r="E23" s="8">
        <v>284.85000000000002</v>
      </c>
      <c r="F23" s="36">
        <f t="shared" si="0"/>
        <v>5697</v>
      </c>
    </row>
    <row r="24" spans="1:6">
      <c r="A24" s="34" t="s">
        <v>182</v>
      </c>
      <c r="B24" s="44" t="s">
        <v>183</v>
      </c>
      <c r="C24" s="9">
        <v>28</v>
      </c>
      <c r="D24" s="8" t="s">
        <v>181</v>
      </c>
      <c r="E24" s="8">
        <v>333.6</v>
      </c>
      <c r="F24" s="36">
        <f t="shared" si="0"/>
        <v>9340.8000000000011</v>
      </c>
    </row>
    <row r="25" spans="1:6" ht="25.5">
      <c r="A25" s="34">
        <v>20</v>
      </c>
      <c r="B25" s="44" t="s">
        <v>184</v>
      </c>
      <c r="C25" s="9">
        <v>2</v>
      </c>
      <c r="D25" s="8" t="s">
        <v>185</v>
      </c>
      <c r="E25" s="8">
        <v>649</v>
      </c>
      <c r="F25" s="36">
        <f t="shared" si="0"/>
        <v>1298</v>
      </c>
    </row>
    <row r="26" spans="1:6">
      <c r="A26" s="34" t="s">
        <v>182</v>
      </c>
      <c r="B26" s="44" t="s">
        <v>186</v>
      </c>
      <c r="C26" s="9">
        <v>1</v>
      </c>
      <c r="D26" s="8" t="s">
        <v>72</v>
      </c>
      <c r="E26" s="8">
        <v>649</v>
      </c>
      <c r="F26" s="36">
        <f t="shared" si="0"/>
        <v>649</v>
      </c>
    </row>
    <row r="27" spans="1:6">
      <c r="A27" s="34" t="s">
        <v>187</v>
      </c>
      <c r="B27" s="44" t="s">
        <v>188</v>
      </c>
      <c r="C27" s="9">
        <v>2</v>
      </c>
      <c r="D27" s="8" t="s">
        <v>72</v>
      </c>
      <c r="E27" s="8">
        <v>649</v>
      </c>
      <c r="F27" s="36">
        <f t="shared" si="0"/>
        <v>1298</v>
      </c>
    </row>
    <row r="28" spans="1:6" ht="76.5">
      <c r="A28" s="34" t="s">
        <v>189</v>
      </c>
      <c r="B28" s="44" t="s">
        <v>190</v>
      </c>
      <c r="C28" s="9">
        <v>75.87</v>
      </c>
      <c r="D28" s="8" t="s">
        <v>20</v>
      </c>
      <c r="E28" s="8">
        <v>208.46</v>
      </c>
      <c r="F28" s="36">
        <f t="shared" si="0"/>
        <v>15815.860200000001</v>
      </c>
    </row>
    <row r="29" spans="1:6" ht="89.25">
      <c r="A29" s="34" t="s">
        <v>191</v>
      </c>
      <c r="B29" s="45" t="s">
        <v>192</v>
      </c>
      <c r="C29" s="9">
        <v>2.2983099999999999E-2</v>
      </c>
      <c r="D29" s="8" t="s">
        <v>193</v>
      </c>
      <c r="E29" s="8">
        <v>65841.84</v>
      </c>
      <c r="F29" s="36">
        <f>E29*C29</f>
        <v>1513.2495929039999</v>
      </c>
    </row>
    <row r="30" spans="1:6" ht="127.5">
      <c r="A30" s="46" t="s">
        <v>194</v>
      </c>
      <c r="B30" s="47" t="s">
        <v>195</v>
      </c>
      <c r="C30" s="9">
        <v>3.903</v>
      </c>
      <c r="D30" s="48" t="s">
        <v>20</v>
      </c>
      <c r="E30" s="48">
        <v>4324.55</v>
      </c>
      <c r="F30" s="49">
        <f>E30*C30</f>
        <v>16878.718650000003</v>
      </c>
    </row>
    <row r="31" spans="1:6" ht="140.25">
      <c r="A31" s="34" t="s">
        <v>196</v>
      </c>
      <c r="B31" s="44" t="s">
        <v>197</v>
      </c>
      <c r="C31" s="9">
        <v>5.2039999999999997</v>
      </c>
      <c r="D31" s="8" t="s">
        <v>20</v>
      </c>
      <c r="E31" s="8">
        <v>97.07</v>
      </c>
      <c r="F31" s="36">
        <f t="shared" si="0"/>
        <v>505.15227999999996</v>
      </c>
    </row>
    <row r="32" spans="1:6" ht="38.25">
      <c r="A32" s="34" t="s">
        <v>198</v>
      </c>
      <c r="B32" s="44" t="s">
        <v>199</v>
      </c>
      <c r="C32" s="9">
        <v>16.914000000000001</v>
      </c>
      <c r="D32" s="8" t="s">
        <v>72</v>
      </c>
      <c r="E32" s="8">
        <v>1135.5</v>
      </c>
      <c r="F32" s="36">
        <f t="shared" si="0"/>
        <v>19205.847000000002</v>
      </c>
    </row>
    <row r="33" spans="1:8">
      <c r="A33" s="34">
        <v>26</v>
      </c>
      <c r="B33" s="50" t="s">
        <v>200</v>
      </c>
      <c r="C33" s="9">
        <v>10</v>
      </c>
      <c r="D33" s="8" t="s">
        <v>72</v>
      </c>
      <c r="E33" s="8">
        <v>500</v>
      </c>
      <c r="F33" s="36">
        <f t="shared" si="0"/>
        <v>5000</v>
      </c>
    </row>
    <row r="34" spans="1:8">
      <c r="A34" s="6">
        <v>27</v>
      </c>
      <c r="B34" s="51" t="s">
        <v>59</v>
      </c>
      <c r="C34" s="9"/>
      <c r="D34" s="8"/>
      <c r="E34" s="8"/>
      <c r="F34" s="36"/>
    </row>
    <row r="35" spans="1:8" ht="15.75">
      <c r="A35" s="6">
        <v>28</v>
      </c>
      <c r="B35" s="50" t="s">
        <v>76</v>
      </c>
      <c r="C35" s="9">
        <v>2.56</v>
      </c>
      <c r="D35" s="8" t="s">
        <v>11</v>
      </c>
      <c r="E35" s="8">
        <v>813.82</v>
      </c>
      <c r="F35" s="36">
        <f t="shared" si="0"/>
        <v>2083.3792000000003</v>
      </c>
    </row>
    <row r="36" spans="1:8" ht="15.75">
      <c r="A36" s="6">
        <v>29</v>
      </c>
      <c r="B36" s="50" t="s">
        <v>78</v>
      </c>
      <c r="C36" s="9">
        <v>3.68</v>
      </c>
      <c r="D36" s="8" t="s">
        <v>11</v>
      </c>
      <c r="E36" s="8">
        <v>434.67</v>
      </c>
      <c r="F36" s="36">
        <f t="shared" si="0"/>
        <v>1599.5856000000001</v>
      </c>
    </row>
    <row r="37" spans="1:8" ht="15.75">
      <c r="A37" s="6">
        <v>30</v>
      </c>
      <c r="B37" s="50" t="s">
        <v>201</v>
      </c>
      <c r="C37" s="9">
        <v>0.14599999999999999</v>
      </c>
      <c r="D37" s="8" t="s">
        <v>11</v>
      </c>
      <c r="E37" s="8">
        <v>786.16430000000003</v>
      </c>
      <c r="F37" s="36">
        <f t="shared" si="0"/>
        <v>114.7799878</v>
      </c>
    </row>
    <row r="38" spans="1:8">
      <c r="A38" s="6">
        <v>31</v>
      </c>
      <c r="B38" s="50" t="s">
        <v>202</v>
      </c>
      <c r="C38" s="27"/>
      <c r="D38" s="8"/>
      <c r="E38" s="8"/>
      <c r="F38" s="9">
        <v>17971</v>
      </c>
    </row>
    <row r="39" spans="1:8">
      <c r="A39" s="24"/>
      <c r="B39" s="88" t="s">
        <v>34</v>
      </c>
      <c r="C39" s="88"/>
      <c r="D39" s="88"/>
      <c r="E39" s="88"/>
      <c r="F39" s="25">
        <f>SUM(F5:F38)</f>
        <v>377394.160451904</v>
      </c>
    </row>
    <row r="40" spans="1:8">
      <c r="A40" s="24"/>
      <c r="B40" s="26"/>
      <c r="C40" s="88" t="s">
        <v>125</v>
      </c>
      <c r="D40" s="88"/>
      <c r="E40" s="88"/>
      <c r="F40" s="25">
        <f>F39*12/100</f>
        <v>45287.299254228485</v>
      </c>
    </row>
    <row r="41" spans="1:8">
      <c r="A41" s="24"/>
      <c r="B41" s="26"/>
      <c r="C41" s="88" t="s">
        <v>36</v>
      </c>
      <c r="D41" s="88"/>
      <c r="E41" s="88"/>
      <c r="F41" s="25">
        <f>F39+F40</f>
        <v>422681.45970613247</v>
      </c>
    </row>
    <row r="42" spans="1:8">
      <c r="A42" s="27"/>
      <c r="B42" s="26"/>
      <c r="C42" s="88" t="s">
        <v>37</v>
      </c>
      <c r="D42" s="88"/>
      <c r="E42" s="88"/>
      <c r="F42" s="25">
        <v>422681</v>
      </c>
    </row>
    <row r="43" spans="1:8">
      <c r="A43" s="15"/>
      <c r="B43" s="28"/>
      <c r="C43" s="31"/>
      <c r="D43" s="31"/>
      <c r="E43" s="31"/>
      <c r="F43" s="29"/>
      <c r="H43" s="52"/>
    </row>
    <row r="44" spans="1:8">
      <c r="A44" s="15"/>
      <c r="B44" s="28"/>
      <c r="C44" s="31"/>
      <c r="D44" s="31"/>
      <c r="E44" s="31"/>
      <c r="F44" s="29"/>
    </row>
    <row r="45" spans="1:8">
      <c r="A45" s="15"/>
      <c r="B45" s="28"/>
      <c r="C45" s="28"/>
      <c r="D45" s="28"/>
      <c r="E45" s="28"/>
      <c r="F45" s="29"/>
    </row>
    <row r="46" spans="1:8" ht="41.25" customHeight="1">
      <c r="B46" s="71" t="s">
        <v>52</v>
      </c>
      <c r="C46" s="71"/>
      <c r="D46" s="71"/>
      <c r="E46" s="71"/>
      <c r="F46" s="71"/>
    </row>
  </sheetData>
  <mergeCells count="8">
    <mergeCell ref="C42:E42"/>
    <mergeCell ref="B46:F46"/>
    <mergeCell ref="A1:F1"/>
    <mergeCell ref="A2:F2"/>
    <mergeCell ref="A3:F3"/>
    <mergeCell ref="B39:E39"/>
    <mergeCell ref="C40:E40"/>
    <mergeCell ref="C41:E41"/>
  </mergeCells>
  <pageMargins left="0.16" right="0.16" top="0.45" bottom="0.23" header="0.3" footer="0.17"/>
  <pageSetup orientation="portrait" verticalDpi="0" r:id="rId1"/>
</worksheet>
</file>

<file path=xl/worksheets/sheet2.xml><?xml version="1.0" encoding="utf-8"?>
<worksheet xmlns="http://schemas.openxmlformats.org/spreadsheetml/2006/main" xmlns:r="http://schemas.openxmlformats.org/officeDocument/2006/relationships">
  <dimension ref="A1:I22"/>
  <sheetViews>
    <sheetView topLeftCell="A10" workbookViewId="0">
      <selection activeCell="C11" sqref="C11"/>
    </sheetView>
  </sheetViews>
  <sheetFormatPr defaultRowHeight="15"/>
  <cols>
    <col min="1" max="1" width="7.7109375" customWidth="1"/>
    <col min="2" max="2" width="41.7109375" customWidth="1"/>
    <col min="3" max="3" width="9.85546875" customWidth="1"/>
    <col min="4" max="4" width="11.28515625" customWidth="1"/>
    <col min="5" max="5" width="9.7109375" customWidth="1"/>
    <col min="6" max="6" width="14.85546875" customWidth="1"/>
  </cols>
  <sheetData>
    <row r="1" spans="1:9" ht="21">
      <c r="A1" s="75" t="s">
        <v>0</v>
      </c>
      <c r="B1" s="75"/>
      <c r="C1" s="75"/>
      <c r="D1" s="75"/>
      <c r="E1" s="75"/>
      <c r="F1" s="75"/>
      <c r="G1" s="1"/>
      <c r="H1" s="1"/>
      <c r="I1" s="1"/>
    </row>
    <row r="2" spans="1:9" ht="18.75">
      <c r="A2" s="75" t="s">
        <v>1</v>
      </c>
      <c r="B2" s="75"/>
      <c r="C2" s="75"/>
      <c r="D2" s="75"/>
      <c r="E2" s="75"/>
      <c r="F2" s="75"/>
      <c r="G2" s="2"/>
      <c r="H2" s="2"/>
      <c r="I2" s="2"/>
    </row>
    <row r="3" spans="1:9" ht="31.5" customHeight="1">
      <c r="A3" s="76" t="s">
        <v>39</v>
      </c>
      <c r="B3" s="77"/>
      <c r="C3" s="77"/>
      <c r="D3" s="77"/>
      <c r="E3" s="77"/>
      <c r="F3" s="77"/>
      <c r="G3" s="3"/>
      <c r="H3" s="3"/>
    </row>
    <row r="4" spans="1:9">
      <c r="A4" s="4" t="s">
        <v>3</v>
      </c>
      <c r="B4" s="4" t="s">
        <v>4</v>
      </c>
      <c r="C4" s="5" t="s">
        <v>5</v>
      </c>
      <c r="D4" s="5" t="s">
        <v>6</v>
      </c>
      <c r="E4" s="5" t="s">
        <v>7</v>
      </c>
      <c r="F4" s="5" t="s">
        <v>8</v>
      </c>
    </row>
    <row r="5" spans="1:9" ht="99" customHeight="1">
      <c r="A5" s="6" t="s">
        <v>9</v>
      </c>
      <c r="B5" s="7" t="s">
        <v>10</v>
      </c>
      <c r="C5" s="8">
        <v>34.15</v>
      </c>
      <c r="D5" s="8" t="s">
        <v>11</v>
      </c>
      <c r="E5" s="8">
        <v>120.53</v>
      </c>
      <c r="F5" s="9">
        <f>E5*C5</f>
        <v>4116.0995000000003</v>
      </c>
    </row>
    <row r="6" spans="1:9" ht="89.25">
      <c r="A6" s="6" t="s">
        <v>12</v>
      </c>
      <c r="B6" s="10" t="s">
        <v>13</v>
      </c>
      <c r="C6" s="9">
        <v>17.079999999999998</v>
      </c>
      <c r="D6" s="8" t="s">
        <v>11</v>
      </c>
      <c r="E6" s="8">
        <v>223.35</v>
      </c>
      <c r="F6" s="9">
        <f t="shared" ref="F6:F16" si="0">E6*C6</f>
        <v>3814.8179999999993</v>
      </c>
    </row>
    <row r="7" spans="1:9" ht="63.75">
      <c r="A7" s="6" t="s">
        <v>14</v>
      </c>
      <c r="B7" s="7" t="s">
        <v>15</v>
      </c>
      <c r="C7" s="8">
        <v>28.48</v>
      </c>
      <c r="D7" s="8" t="s">
        <v>11</v>
      </c>
      <c r="E7" s="8">
        <v>1149.1199999999999</v>
      </c>
      <c r="F7" s="9">
        <f t="shared" si="0"/>
        <v>32726.937599999997</v>
      </c>
    </row>
    <row r="8" spans="1:9" ht="114" customHeight="1">
      <c r="A8" s="6" t="s">
        <v>16</v>
      </c>
      <c r="B8" s="7" t="s">
        <v>17</v>
      </c>
      <c r="C8" s="8">
        <v>34.15</v>
      </c>
      <c r="D8" s="8" t="s">
        <v>11</v>
      </c>
      <c r="E8" s="8">
        <v>5829</v>
      </c>
      <c r="F8" s="9">
        <f t="shared" si="0"/>
        <v>199060.35</v>
      </c>
    </row>
    <row r="9" spans="1:9" ht="94.5">
      <c r="A9" s="6" t="s">
        <v>18</v>
      </c>
      <c r="B9" s="7" t="s">
        <v>19</v>
      </c>
      <c r="C9" s="8">
        <v>5.61</v>
      </c>
      <c r="D9" s="8" t="s">
        <v>20</v>
      </c>
      <c r="E9" s="8">
        <v>215.36</v>
      </c>
      <c r="F9" s="9">
        <f t="shared" si="0"/>
        <v>1208.1696000000002</v>
      </c>
    </row>
    <row r="10" spans="1:9">
      <c r="A10" s="6">
        <v>7</v>
      </c>
      <c r="B10" s="11" t="s">
        <v>21</v>
      </c>
      <c r="C10" s="8"/>
      <c r="D10" s="8"/>
      <c r="E10" s="8"/>
      <c r="F10" s="9"/>
    </row>
    <row r="11" spans="1:9" ht="15.75">
      <c r="A11" s="6" t="s">
        <v>22</v>
      </c>
      <c r="B11" s="7" t="s">
        <v>40</v>
      </c>
      <c r="C11" s="8">
        <v>17.079999999999998</v>
      </c>
      <c r="D11" s="8" t="s">
        <v>11</v>
      </c>
      <c r="E11" s="8">
        <v>403.07</v>
      </c>
      <c r="F11" s="9">
        <f t="shared" ref="F11" si="1">E11*C11</f>
        <v>6884.4355999999989</v>
      </c>
    </row>
    <row r="12" spans="1:9" ht="15.75">
      <c r="A12" s="6" t="s">
        <v>24</v>
      </c>
      <c r="B12" s="7" t="s">
        <v>25</v>
      </c>
      <c r="C12" s="8">
        <v>14.68</v>
      </c>
      <c r="D12" s="8" t="s">
        <v>11</v>
      </c>
      <c r="E12" s="8">
        <v>907.31</v>
      </c>
      <c r="F12" s="9">
        <f t="shared" si="0"/>
        <v>13319.310799999999</v>
      </c>
    </row>
    <row r="13" spans="1:9" ht="15.75">
      <c r="A13" s="6" t="s">
        <v>26</v>
      </c>
      <c r="B13" s="7" t="s">
        <v>27</v>
      </c>
      <c r="C13" s="8">
        <v>28.48</v>
      </c>
      <c r="D13" s="8" t="s">
        <v>11</v>
      </c>
      <c r="E13" s="8">
        <v>863.23</v>
      </c>
      <c r="F13" s="9">
        <f t="shared" si="0"/>
        <v>24584.790400000002</v>
      </c>
    </row>
    <row r="14" spans="1:9" ht="17.25" customHeight="1">
      <c r="A14" s="6" t="s">
        <v>28</v>
      </c>
      <c r="B14" s="7" t="s">
        <v>29</v>
      </c>
      <c r="C14" s="8">
        <v>29.37</v>
      </c>
      <c r="D14" s="8" t="s">
        <v>11</v>
      </c>
      <c r="E14" s="8">
        <v>541.66999999999996</v>
      </c>
      <c r="F14" s="9">
        <f t="shared" si="0"/>
        <v>15908.847899999999</v>
      </c>
    </row>
    <row r="15" spans="1:9" ht="17.25" customHeight="1">
      <c r="A15" s="6" t="s">
        <v>30</v>
      </c>
      <c r="B15" s="7" t="s">
        <v>31</v>
      </c>
      <c r="C15" s="8">
        <v>5.61</v>
      </c>
      <c r="D15" s="8" t="s">
        <v>11</v>
      </c>
      <c r="E15" s="8">
        <v>349.09</v>
      </c>
      <c r="F15" s="9">
        <f t="shared" si="0"/>
        <v>1958.3949</v>
      </c>
    </row>
    <row r="16" spans="1:9" ht="17.25" customHeight="1">
      <c r="A16" s="6" t="s">
        <v>32</v>
      </c>
      <c r="B16" s="7" t="s">
        <v>33</v>
      </c>
      <c r="C16" s="8">
        <v>34.15</v>
      </c>
      <c r="D16" s="8" t="s">
        <v>11</v>
      </c>
      <c r="E16" s="8">
        <v>177.16</v>
      </c>
      <c r="F16" s="9">
        <f t="shared" si="0"/>
        <v>6050.0139999999992</v>
      </c>
    </row>
    <row r="17" spans="1:6" s="15" customFormat="1">
      <c r="A17" s="12"/>
      <c r="B17" s="13"/>
      <c r="C17" s="78" t="s">
        <v>34</v>
      </c>
      <c r="D17" s="78"/>
      <c r="E17" s="78"/>
      <c r="F17" s="14">
        <f>SUM(F5:F16)</f>
        <v>309632.16830000008</v>
      </c>
    </row>
    <row r="18" spans="1:6" s="15" customFormat="1">
      <c r="A18" s="12"/>
      <c r="B18" s="13"/>
      <c r="C18" s="72" t="s">
        <v>35</v>
      </c>
      <c r="D18" s="73"/>
      <c r="E18" s="74"/>
      <c r="F18" s="14">
        <f>F17*12/100</f>
        <v>37155.860196000009</v>
      </c>
    </row>
    <row r="19" spans="1:6" s="15" customFormat="1">
      <c r="A19" s="12"/>
      <c r="B19" s="13"/>
      <c r="C19" s="78" t="s">
        <v>36</v>
      </c>
      <c r="D19" s="78"/>
      <c r="E19" s="78"/>
      <c r="F19" s="14">
        <f>F17+F18</f>
        <v>346788.0284960001</v>
      </c>
    </row>
    <row r="20" spans="1:6" s="15" customFormat="1">
      <c r="A20" s="12"/>
      <c r="B20" s="13"/>
      <c r="C20" s="72" t="s">
        <v>37</v>
      </c>
      <c r="D20" s="73"/>
      <c r="E20" s="74"/>
      <c r="F20" s="14">
        <v>346788</v>
      </c>
    </row>
    <row r="21" spans="1:6" ht="15" customHeight="1">
      <c r="B21" s="79" t="s">
        <v>38</v>
      </c>
      <c r="C21" s="79"/>
      <c r="D21" s="79"/>
      <c r="E21" s="79"/>
      <c r="F21" s="79"/>
    </row>
    <row r="22" spans="1:6" ht="28.5" customHeight="1">
      <c r="B22" s="71"/>
      <c r="C22" s="71"/>
      <c r="D22" s="71"/>
      <c r="E22" s="71"/>
      <c r="F22" s="71"/>
    </row>
  </sheetData>
  <mergeCells count="8">
    <mergeCell ref="B21:F22"/>
    <mergeCell ref="C20:E20"/>
    <mergeCell ref="A1:F1"/>
    <mergeCell ref="A2:F2"/>
    <mergeCell ref="A3:F3"/>
    <mergeCell ref="C17:E17"/>
    <mergeCell ref="C18:E18"/>
    <mergeCell ref="C19:E19"/>
  </mergeCells>
  <pageMargins left="0.16" right="0.16" top="0.36" bottom="0.17" header="0.3" footer="0.17"/>
  <pageSetup orientation="portrait" verticalDpi="0" r:id="rId1"/>
</worksheet>
</file>

<file path=xl/worksheets/sheet20.xml><?xml version="1.0" encoding="utf-8"?>
<worksheet xmlns="http://schemas.openxmlformats.org/spreadsheetml/2006/main" xmlns:r="http://schemas.openxmlformats.org/officeDocument/2006/relationships">
  <dimension ref="A1:I25"/>
  <sheetViews>
    <sheetView topLeftCell="A10" workbookViewId="0">
      <selection activeCell="J6" sqref="J6"/>
    </sheetView>
  </sheetViews>
  <sheetFormatPr defaultRowHeight="15"/>
  <cols>
    <col min="1" max="1" width="9.5703125" customWidth="1"/>
    <col min="2" max="2" width="44.140625" customWidth="1"/>
    <col min="3" max="4" width="10.28515625" hidden="1" customWidth="1"/>
    <col min="5" max="5" width="10.28515625" customWidth="1"/>
    <col min="6" max="7" width="11.5703125" customWidth="1"/>
    <col min="8" max="8" width="12.140625" customWidth="1"/>
  </cols>
  <sheetData>
    <row r="1" spans="1:9" ht="18.75">
      <c r="A1" s="80" t="s">
        <v>0</v>
      </c>
      <c r="B1" s="81"/>
      <c r="C1" s="81"/>
      <c r="D1" s="81"/>
      <c r="E1" s="81"/>
      <c r="F1" s="81"/>
      <c r="G1" s="81"/>
      <c r="H1" s="81"/>
      <c r="I1" s="2"/>
    </row>
    <row r="2" spans="1:9" ht="18.75">
      <c r="A2" s="82" t="s">
        <v>1</v>
      </c>
      <c r="B2" s="83"/>
      <c r="C2" s="83"/>
      <c r="D2" s="83"/>
      <c r="E2" s="83"/>
      <c r="F2" s="83"/>
      <c r="G2" s="83"/>
      <c r="H2" s="83"/>
      <c r="I2" s="2"/>
    </row>
    <row r="3" spans="1:9" ht="23.25" customHeight="1">
      <c r="A3" s="76" t="s">
        <v>126</v>
      </c>
      <c r="B3" s="76"/>
      <c r="C3" s="76"/>
      <c r="D3" s="76"/>
      <c r="E3" s="76"/>
      <c r="F3" s="76"/>
      <c r="G3" s="76"/>
      <c r="H3" s="76"/>
      <c r="I3" s="21"/>
    </row>
    <row r="4" spans="1:9">
      <c r="A4" s="4" t="s">
        <v>3</v>
      </c>
      <c r="B4" s="4" t="s">
        <v>4</v>
      </c>
      <c r="C4" s="4">
        <v>1</v>
      </c>
      <c r="D4" s="4">
        <v>2</v>
      </c>
      <c r="E4" s="4" t="s">
        <v>5</v>
      </c>
      <c r="F4" s="4" t="s">
        <v>43</v>
      </c>
      <c r="G4" s="4" t="s">
        <v>44</v>
      </c>
      <c r="H4" s="4" t="s">
        <v>45</v>
      </c>
    </row>
    <row r="5" spans="1:9" ht="114.75">
      <c r="A5" s="6" t="s">
        <v>54</v>
      </c>
      <c r="B5" s="7" t="s">
        <v>10</v>
      </c>
      <c r="C5" s="9">
        <v>10.47</v>
      </c>
      <c r="D5" s="9">
        <v>2</v>
      </c>
      <c r="E5" s="9">
        <v>163.13</v>
      </c>
      <c r="F5" s="8" t="s">
        <v>55</v>
      </c>
      <c r="G5" s="8">
        <v>120.53</v>
      </c>
      <c r="H5" s="9">
        <f t="shared" ref="H5:H16" si="0">G5*E5</f>
        <v>19662.0589</v>
      </c>
    </row>
    <row r="6" spans="1:9" ht="89.25">
      <c r="A6" s="6" t="s">
        <v>56</v>
      </c>
      <c r="B6" s="10" t="s">
        <v>13</v>
      </c>
      <c r="C6" s="9">
        <v>21.77</v>
      </c>
      <c r="D6" s="9">
        <v>2</v>
      </c>
      <c r="E6" s="9">
        <v>13.593463</v>
      </c>
      <c r="F6" s="8" t="s">
        <v>11</v>
      </c>
      <c r="G6" s="8">
        <v>223.35</v>
      </c>
      <c r="H6" s="9">
        <f t="shared" si="0"/>
        <v>3036.0999610499998</v>
      </c>
    </row>
    <row r="7" spans="1:9" ht="63.75">
      <c r="A7" s="6" t="s">
        <v>57</v>
      </c>
      <c r="B7" s="7" t="s">
        <v>15</v>
      </c>
      <c r="C7" s="9">
        <v>5.59</v>
      </c>
      <c r="D7" s="9">
        <v>2</v>
      </c>
      <c r="E7" s="9">
        <v>11.328233000000001</v>
      </c>
      <c r="F7" s="8" t="s">
        <v>11</v>
      </c>
      <c r="G7" s="8">
        <v>1149.1199999999999</v>
      </c>
      <c r="H7" s="9">
        <f t="shared" si="0"/>
        <v>13017.499104959999</v>
      </c>
    </row>
    <row r="8" spans="1:9" ht="102">
      <c r="A8" s="6" t="s">
        <v>105</v>
      </c>
      <c r="B8" s="7" t="s">
        <v>87</v>
      </c>
      <c r="C8" s="9">
        <v>5.33</v>
      </c>
      <c r="D8" s="9">
        <v>2</v>
      </c>
      <c r="E8" s="9">
        <v>13.593883419999999</v>
      </c>
      <c r="F8" s="8" t="s">
        <v>11</v>
      </c>
      <c r="G8" s="8">
        <v>3876.35</v>
      </c>
      <c r="H8" s="9">
        <f t="shared" si="0"/>
        <v>52694.649995116997</v>
      </c>
    </row>
    <row r="9" spans="1:9" ht="89.25">
      <c r="A9" s="6" t="s">
        <v>106</v>
      </c>
      <c r="B9" s="7" t="s">
        <v>89</v>
      </c>
      <c r="C9" s="9">
        <v>15.19</v>
      </c>
      <c r="D9" s="9">
        <v>2</v>
      </c>
      <c r="E9" s="9">
        <v>159.72811999999999</v>
      </c>
      <c r="F9" s="8" t="s">
        <v>11</v>
      </c>
      <c r="G9" s="8">
        <v>2502.14</v>
      </c>
      <c r="H9" s="9">
        <f t="shared" si="0"/>
        <v>399662.11817679997</v>
      </c>
    </row>
    <row r="10" spans="1:9" ht="102">
      <c r="A10" s="34" t="s">
        <v>127</v>
      </c>
      <c r="B10" s="7" t="s">
        <v>87</v>
      </c>
      <c r="C10" s="9">
        <v>61.24</v>
      </c>
      <c r="D10" s="9">
        <v>2</v>
      </c>
      <c r="E10" s="9">
        <v>1.2744260000000001</v>
      </c>
      <c r="F10" s="8" t="s">
        <v>55</v>
      </c>
      <c r="G10" s="8">
        <v>5358.33</v>
      </c>
      <c r="H10" s="9">
        <f t="shared" si="0"/>
        <v>6828.7950685800006</v>
      </c>
    </row>
    <row r="11" spans="1:9" ht="18.75">
      <c r="A11" s="6">
        <v>7</v>
      </c>
      <c r="B11" s="30" t="s">
        <v>59</v>
      </c>
      <c r="C11" s="9"/>
      <c r="D11" s="9"/>
      <c r="E11" s="9"/>
      <c r="F11" s="8"/>
      <c r="G11" s="8"/>
      <c r="H11" s="9"/>
    </row>
    <row r="12" spans="1:9" ht="15.75">
      <c r="A12" s="6" t="s">
        <v>22</v>
      </c>
      <c r="B12" s="7" t="s">
        <v>75</v>
      </c>
      <c r="C12" s="9">
        <v>21.77</v>
      </c>
      <c r="D12" s="9">
        <v>2</v>
      </c>
      <c r="E12" s="9">
        <v>70.608487999999994</v>
      </c>
      <c r="F12" s="8" t="s">
        <v>11</v>
      </c>
      <c r="G12" s="8">
        <v>482.08</v>
      </c>
      <c r="H12" s="9">
        <f t="shared" si="0"/>
        <v>34038.939895039999</v>
      </c>
    </row>
    <row r="13" spans="1:9" ht="15.75">
      <c r="A13" s="6" t="s">
        <v>24</v>
      </c>
      <c r="B13" s="7" t="s">
        <v>76</v>
      </c>
      <c r="C13" s="9">
        <v>10.25</v>
      </c>
      <c r="D13" s="9">
        <v>2</v>
      </c>
      <c r="E13" s="9">
        <v>13.59388</v>
      </c>
      <c r="F13" s="8" t="s">
        <v>11</v>
      </c>
      <c r="G13" s="8">
        <v>813.85</v>
      </c>
      <c r="H13" s="9">
        <f t="shared" si="0"/>
        <v>11063.379238000001</v>
      </c>
    </row>
    <row r="14" spans="1:9" ht="15.75">
      <c r="A14" s="6" t="s">
        <v>26</v>
      </c>
      <c r="B14" s="7" t="s">
        <v>77</v>
      </c>
      <c r="C14" s="9">
        <v>20.78</v>
      </c>
      <c r="D14" s="9">
        <v>2</v>
      </c>
      <c r="E14" s="9">
        <v>171.05636000000001</v>
      </c>
      <c r="F14" s="8" t="s">
        <v>11</v>
      </c>
      <c r="G14" s="8">
        <v>434.67</v>
      </c>
      <c r="H14" s="9">
        <f t="shared" si="0"/>
        <v>74353.068001200008</v>
      </c>
    </row>
    <row r="15" spans="1:9" ht="15.75">
      <c r="A15" s="6" t="s">
        <v>28</v>
      </c>
      <c r="B15" s="7" t="s">
        <v>128</v>
      </c>
      <c r="C15" s="9">
        <v>4.79</v>
      </c>
      <c r="D15" s="9">
        <v>2</v>
      </c>
      <c r="E15" s="9">
        <v>13.434487000000001</v>
      </c>
      <c r="F15" s="8" t="s">
        <v>11</v>
      </c>
      <c r="G15" s="8">
        <v>666.28</v>
      </c>
      <c r="H15" s="9">
        <f t="shared" si="0"/>
        <v>8951.1299983600002</v>
      </c>
    </row>
    <row r="16" spans="1:9">
      <c r="A16" s="6" t="s">
        <v>30</v>
      </c>
      <c r="B16" s="7" t="s">
        <v>129</v>
      </c>
      <c r="C16" s="9"/>
      <c r="D16" s="9"/>
      <c r="E16" s="9">
        <v>163.126608</v>
      </c>
      <c r="F16" s="8" t="s">
        <v>130</v>
      </c>
      <c r="G16" s="8">
        <v>177.16</v>
      </c>
      <c r="H16" s="9">
        <f t="shared" si="0"/>
        <v>28899.50987328</v>
      </c>
    </row>
    <row r="17" spans="1:8">
      <c r="A17" s="24"/>
      <c r="B17" s="85" t="s">
        <v>34</v>
      </c>
      <c r="C17" s="86"/>
      <c r="D17" s="86"/>
      <c r="E17" s="86"/>
      <c r="F17" s="86"/>
      <c r="G17" s="87"/>
      <c r="H17" s="25">
        <f>SUM(H5:H16)</f>
        <v>652207.24821238685</v>
      </c>
    </row>
    <row r="18" spans="1:8">
      <c r="A18" s="24"/>
      <c r="B18" s="26"/>
      <c r="C18" s="26"/>
      <c r="D18" s="26"/>
      <c r="E18" s="85" t="s">
        <v>131</v>
      </c>
      <c r="F18" s="86"/>
      <c r="G18" s="87"/>
      <c r="H18" s="25">
        <f>H17*12/100</f>
        <v>78264.869785486429</v>
      </c>
    </row>
    <row r="19" spans="1:8">
      <c r="A19" s="24"/>
      <c r="B19" s="26"/>
      <c r="C19" s="26"/>
      <c r="D19" s="26"/>
      <c r="E19" s="85" t="s">
        <v>36</v>
      </c>
      <c r="F19" s="86"/>
      <c r="G19" s="87"/>
      <c r="H19" s="25">
        <f>H17+H18</f>
        <v>730472.11799787334</v>
      </c>
    </row>
    <row r="20" spans="1:8">
      <c r="A20" s="24"/>
      <c r="B20" s="26"/>
      <c r="C20" s="26"/>
      <c r="D20" s="26"/>
      <c r="E20" s="85" t="s">
        <v>37</v>
      </c>
      <c r="F20" s="86"/>
      <c r="G20" s="87"/>
      <c r="H20" s="25">
        <v>730472</v>
      </c>
    </row>
    <row r="21" spans="1:8">
      <c r="A21" s="39"/>
      <c r="B21" s="28"/>
      <c r="C21" s="28"/>
      <c r="D21" s="28"/>
      <c r="E21" s="31"/>
      <c r="F21" s="31"/>
      <c r="G21" s="31"/>
      <c r="H21" s="29"/>
    </row>
    <row r="22" spans="1:8">
      <c r="A22" s="39"/>
      <c r="B22" s="28"/>
      <c r="C22" s="28"/>
      <c r="D22" s="28"/>
      <c r="E22" s="31"/>
      <c r="F22" s="31"/>
      <c r="G22" s="31"/>
      <c r="H22" s="29"/>
    </row>
    <row r="23" spans="1:8">
      <c r="A23" s="15"/>
      <c r="B23" s="28"/>
      <c r="C23" s="28"/>
      <c r="D23" s="28"/>
      <c r="E23" s="28"/>
      <c r="F23" s="28"/>
      <c r="G23" s="28"/>
      <c r="H23" s="29"/>
    </row>
    <row r="24" spans="1:8">
      <c r="A24" s="15"/>
      <c r="B24" s="28"/>
      <c r="C24" s="28"/>
      <c r="D24" s="28"/>
      <c r="E24" s="28"/>
      <c r="F24" s="28"/>
      <c r="G24" s="28"/>
      <c r="H24" s="29"/>
    </row>
    <row r="25" spans="1:8" ht="50.25" customHeight="1">
      <c r="B25" s="71" t="s">
        <v>132</v>
      </c>
      <c r="C25" s="71"/>
      <c r="D25" s="71"/>
      <c r="E25" s="71"/>
      <c r="F25" s="71"/>
      <c r="G25" s="71"/>
      <c r="H25" s="71"/>
    </row>
  </sheetData>
  <mergeCells count="8">
    <mergeCell ref="E20:G20"/>
    <mergeCell ref="B25:H25"/>
    <mergeCell ref="A1:H1"/>
    <mergeCell ref="A2:H2"/>
    <mergeCell ref="A3:H3"/>
    <mergeCell ref="B17:G17"/>
    <mergeCell ref="E18:G18"/>
    <mergeCell ref="E19:G19"/>
  </mergeCells>
  <pageMargins left="0.32" right="0.16" top="0.4" bottom="0.75" header="0.3" footer="0.3"/>
  <pageSetup orientation="portrait" verticalDpi="0" r:id="rId1"/>
</worksheet>
</file>

<file path=xl/worksheets/sheet21.xml><?xml version="1.0" encoding="utf-8"?>
<worksheet xmlns="http://schemas.openxmlformats.org/spreadsheetml/2006/main" xmlns:r="http://schemas.openxmlformats.org/officeDocument/2006/relationships">
  <dimension ref="A1:I24"/>
  <sheetViews>
    <sheetView workbookViewId="0">
      <selection activeCell="A3" sqref="A3:H3"/>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80" t="s">
        <v>0</v>
      </c>
      <c r="B1" s="81"/>
      <c r="C1" s="81"/>
      <c r="D1" s="81"/>
      <c r="E1" s="81"/>
      <c r="F1" s="81"/>
      <c r="G1" s="81"/>
      <c r="H1" s="81"/>
      <c r="I1" s="2"/>
    </row>
    <row r="2" spans="1:9" ht="18.75">
      <c r="A2" s="82" t="s">
        <v>1</v>
      </c>
      <c r="B2" s="83"/>
      <c r="C2" s="83"/>
      <c r="D2" s="83"/>
      <c r="E2" s="83"/>
      <c r="F2" s="83"/>
      <c r="G2" s="83"/>
      <c r="H2" s="83"/>
      <c r="I2" s="2"/>
    </row>
    <row r="3" spans="1:9" ht="23.25" customHeight="1">
      <c r="A3" s="76" t="s">
        <v>70</v>
      </c>
      <c r="B3" s="76"/>
      <c r="C3" s="76"/>
      <c r="D3" s="76"/>
      <c r="E3" s="76"/>
      <c r="F3" s="76"/>
      <c r="G3" s="76"/>
      <c r="H3" s="76"/>
      <c r="I3" s="21"/>
    </row>
    <row r="4" spans="1:9">
      <c r="A4" s="4" t="s">
        <v>3</v>
      </c>
      <c r="B4" s="4" t="s">
        <v>4</v>
      </c>
      <c r="C4" s="4">
        <v>1</v>
      </c>
      <c r="D4" s="4">
        <v>2</v>
      </c>
      <c r="E4" s="4" t="s">
        <v>42</v>
      </c>
      <c r="F4" s="4" t="s">
        <v>43</v>
      </c>
      <c r="G4" s="4" t="s">
        <v>44</v>
      </c>
      <c r="H4" s="4" t="s">
        <v>45</v>
      </c>
    </row>
    <row r="5" spans="1:9" ht="25.5">
      <c r="A5" s="8">
        <v>1</v>
      </c>
      <c r="B5" s="7" t="s">
        <v>71</v>
      </c>
      <c r="C5" s="8">
        <v>1</v>
      </c>
      <c r="D5" s="8">
        <v>9.75</v>
      </c>
      <c r="E5" s="8">
        <v>3</v>
      </c>
      <c r="F5" s="8" t="s">
        <v>72</v>
      </c>
      <c r="G5" s="8">
        <v>243.77</v>
      </c>
      <c r="H5" s="33">
        <f>G5*E5</f>
        <v>731.31000000000006</v>
      </c>
    </row>
    <row r="6" spans="1:9" ht="114.75">
      <c r="A6" s="6" t="s">
        <v>54</v>
      </c>
      <c r="B6" s="7" t="s">
        <v>10</v>
      </c>
      <c r="C6" s="8">
        <v>23.12</v>
      </c>
      <c r="D6" s="8">
        <v>9.75</v>
      </c>
      <c r="E6" s="8">
        <v>63.72</v>
      </c>
      <c r="F6" s="8" t="s">
        <v>55</v>
      </c>
      <c r="G6" s="8">
        <v>120.53</v>
      </c>
      <c r="H6" s="33">
        <f t="shared" ref="H6:H15" si="0">G6*E6</f>
        <v>7680.1715999999997</v>
      </c>
    </row>
    <row r="7" spans="1:9" ht="89.25">
      <c r="A7" s="6" t="s">
        <v>56</v>
      </c>
      <c r="B7" s="10" t="s">
        <v>73</v>
      </c>
      <c r="C7" s="8">
        <v>9.1999999999999993</v>
      </c>
      <c r="D7" s="8">
        <v>9.75</v>
      </c>
      <c r="E7" s="8">
        <v>23.36</v>
      </c>
      <c r="F7" s="8" t="s">
        <v>11</v>
      </c>
      <c r="G7" s="8">
        <v>223.65</v>
      </c>
      <c r="H7" s="33">
        <f t="shared" si="0"/>
        <v>5224.4639999999999</v>
      </c>
    </row>
    <row r="8" spans="1:9" ht="63.75">
      <c r="A8" s="6" t="s">
        <v>57</v>
      </c>
      <c r="B8" s="7" t="s">
        <v>15</v>
      </c>
      <c r="C8" s="8">
        <v>15.34</v>
      </c>
      <c r="D8" s="8">
        <v>9.75</v>
      </c>
      <c r="E8" s="8">
        <v>38.94</v>
      </c>
      <c r="F8" s="8" t="s">
        <v>11</v>
      </c>
      <c r="G8" s="8">
        <v>1149.1199999999999</v>
      </c>
      <c r="H8" s="33">
        <f t="shared" si="0"/>
        <v>44746.732799999991</v>
      </c>
    </row>
    <row r="9" spans="1:9" ht="76.5">
      <c r="A9" s="6" t="s">
        <v>58</v>
      </c>
      <c r="B9" s="7" t="s">
        <v>74</v>
      </c>
      <c r="C9" s="8">
        <v>14.16</v>
      </c>
      <c r="D9" s="8">
        <v>9.75</v>
      </c>
      <c r="E9" s="8">
        <v>33.979999999999997</v>
      </c>
      <c r="F9" s="8" t="s">
        <v>11</v>
      </c>
      <c r="G9" s="8">
        <v>5829</v>
      </c>
      <c r="H9" s="33">
        <f t="shared" si="0"/>
        <v>198069.41999999998</v>
      </c>
    </row>
    <row r="10" spans="1:9" ht="18.75">
      <c r="A10" s="22">
        <v>5</v>
      </c>
      <c r="B10" s="30" t="s">
        <v>59</v>
      </c>
      <c r="C10" s="8"/>
      <c r="D10" s="8"/>
      <c r="E10" s="8"/>
      <c r="F10" s="8"/>
      <c r="G10" s="8"/>
      <c r="H10" s="33"/>
    </row>
    <row r="11" spans="1:9" ht="15.75">
      <c r="A11" s="6" t="s">
        <v>22</v>
      </c>
      <c r="B11" s="7" t="s">
        <v>75</v>
      </c>
      <c r="C11" s="8">
        <v>9.1999999999999993</v>
      </c>
      <c r="D11" s="8">
        <v>9.75</v>
      </c>
      <c r="E11" s="8">
        <v>23.36</v>
      </c>
      <c r="F11" s="8" t="s">
        <v>11</v>
      </c>
      <c r="G11" s="8">
        <v>482.08</v>
      </c>
      <c r="H11" s="33">
        <f t="shared" si="0"/>
        <v>11261.388799999999</v>
      </c>
    </row>
    <row r="12" spans="1:9" ht="15.75">
      <c r="A12" s="6" t="s">
        <v>24</v>
      </c>
      <c r="B12" s="7" t="s">
        <v>76</v>
      </c>
      <c r="C12" s="8">
        <v>6.08</v>
      </c>
      <c r="D12" s="8">
        <v>9.75</v>
      </c>
      <c r="E12" s="8">
        <v>14.59</v>
      </c>
      <c r="F12" s="8" t="s">
        <v>11</v>
      </c>
      <c r="G12" s="8">
        <v>813.82</v>
      </c>
      <c r="H12" s="33">
        <f t="shared" si="0"/>
        <v>11873.633800000001</v>
      </c>
    </row>
    <row r="13" spans="1:9" ht="15.75">
      <c r="A13" s="6" t="s">
        <v>26</v>
      </c>
      <c r="B13" s="7" t="s">
        <v>77</v>
      </c>
      <c r="C13" s="8">
        <v>15.34</v>
      </c>
      <c r="D13" s="8">
        <v>9.75</v>
      </c>
      <c r="E13" s="8">
        <v>38.94</v>
      </c>
      <c r="F13" s="8" t="s">
        <v>11</v>
      </c>
      <c r="G13" s="8">
        <v>666.28</v>
      </c>
      <c r="H13" s="33">
        <f t="shared" si="0"/>
        <v>25944.943199999998</v>
      </c>
    </row>
    <row r="14" spans="1:9" ht="15.75">
      <c r="A14" s="6" t="s">
        <v>28</v>
      </c>
      <c r="B14" s="7" t="s">
        <v>78</v>
      </c>
      <c r="C14" s="8">
        <v>12.16</v>
      </c>
      <c r="D14" s="8">
        <v>9.75</v>
      </c>
      <c r="E14" s="8">
        <v>29.18</v>
      </c>
      <c r="F14" s="8" t="s">
        <v>11</v>
      </c>
      <c r="G14" s="8">
        <v>434.67</v>
      </c>
      <c r="H14" s="33">
        <f t="shared" si="0"/>
        <v>12683.670599999999</v>
      </c>
    </row>
    <row r="15" spans="1:9" ht="15.75">
      <c r="A15" s="6" t="s">
        <v>30</v>
      </c>
      <c r="B15" s="7" t="s">
        <v>33</v>
      </c>
      <c r="C15" s="8">
        <v>23.12</v>
      </c>
      <c r="D15" s="8">
        <v>9.75</v>
      </c>
      <c r="E15" s="8">
        <v>63.72</v>
      </c>
      <c r="F15" s="8" t="s">
        <v>11</v>
      </c>
      <c r="G15" s="8">
        <v>177.16</v>
      </c>
      <c r="H15" s="33">
        <f t="shared" si="0"/>
        <v>11288.635199999999</v>
      </c>
    </row>
    <row r="16" spans="1:9">
      <c r="A16" s="24"/>
      <c r="B16" s="88" t="s">
        <v>79</v>
      </c>
      <c r="C16" s="88"/>
      <c r="D16" s="88"/>
      <c r="E16" s="88"/>
      <c r="F16" s="88"/>
      <c r="G16" s="88"/>
      <c r="H16" s="25">
        <f>SUM(H5:H15)</f>
        <v>329504.37</v>
      </c>
    </row>
    <row r="17" spans="1:8">
      <c r="A17" s="24"/>
      <c r="B17" s="85" t="s">
        <v>35</v>
      </c>
      <c r="C17" s="86"/>
      <c r="D17" s="86"/>
      <c r="E17" s="86"/>
      <c r="F17" s="86"/>
      <c r="G17" s="87"/>
      <c r="H17" s="25">
        <f>H16*12/100</f>
        <v>39540.524400000002</v>
      </c>
    </row>
    <row r="18" spans="1:8">
      <c r="A18" s="24"/>
      <c r="B18" s="85" t="s">
        <v>80</v>
      </c>
      <c r="C18" s="86"/>
      <c r="D18" s="86"/>
      <c r="E18" s="86"/>
      <c r="F18" s="86"/>
      <c r="G18" s="87"/>
      <c r="H18" s="25">
        <f>H16+H17</f>
        <v>369044.89439999999</v>
      </c>
    </row>
    <row r="19" spans="1:8">
      <c r="A19" s="27"/>
      <c r="B19" s="85" t="s">
        <v>81</v>
      </c>
      <c r="C19" s="86"/>
      <c r="D19" s="86"/>
      <c r="E19" s="86"/>
      <c r="F19" s="86"/>
      <c r="G19" s="87"/>
      <c r="H19" s="25">
        <f>H18*1/100</f>
        <v>3690.4489439999998</v>
      </c>
    </row>
    <row r="20" spans="1:8">
      <c r="A20" s="27"/>
      <c r="B20" s="88" t="s">
        <v>82</v>
      </c>
      <c r="C20" s="88"/>
      <c r="D20" s="88"/>
      <c r="E20" s="88"/>
      <c r="F20" s="88"/>
      <c r="G20" s="88"/>
      <c r="H20" s="25">
        <f>H18+H19</f>
        <v>372735.34334399999</v>
      </c>
    </row>
    <row r="21" spans="1:8">
      <c r="A21" s="27"/>
      <c r="B21" s="85" t="s">
        <v>37</v>
      </c>
      <c r="C21" s="86"/>
      <c r="D21" s="86"/>
      <c r="E21" s="86"/>
      <c r="F21" s="86"/>
      <c r="G21" s="87"/>
      <c r="H21" s="25">
        <v>372735</v>
      </c>
    </row>
    <row r="22" spans="1:8">
      <c r="A22" s="15"/>
      <c r="B22" s="31"/>
      <c r="C22" s="31"/>
      <c r="D22" s="31"/>
      <c r="E22" s="31"/>
      <c r="F22" s="31"/>
      <c r="G22" s="31"/>
      <c r="H22" s="29"/>
    </row>
    <row r="23" spans="1:8">
      <c r="A23" s="15"/>
      <c r="B23" s="28"/>
      <c r="C23" s="28"/>
      <c r="D23" s="28"/>
      <c r="E23" s="28"/>
      <c r="F23" s="28"/>
      <c r="G23" s="28"/>
      <c r="H23" s="29"/>
    </row>
    <row r="24" spans="1:8" ht="50.25" customHeight="1">
      <c r="B24" s="71" t="s">
        <v>83</v>
      </c>
      <c r="C24" s="71"/>
      <c r="D24" s="71"/>
      <c r="E24" s="71"/>
      <c r="F24" s="71"/>
      <c r="G24" s="71"/>
      <c r="H24" s="71"/>
    </row>
  </sheetData>
  <mergeCells count="10">
    <mergeCell ref="B19:G19"/>
    <mergeCell ref="B20:G20"/>
    <mergeCell ref="B21:G21"/>
    <mergeCell ref="B24:H24"/>
    <mergeCell ref="A1:H1"/>
    <mergeCell ref="A2:H2"/>
    <mergeCell ref="A3:H3"/>
    <mergeCell ref="B16:G16"/>
    <mergeCell ref="B17:G17"/>
    <mergeCell ref="B18:G18"/>
  </mergeCells>
  <pageMargins left="0.18" right="0.16" top="0.45" bottom="0.31" header="0.3" footer="0.17"/>
  <pageSetup orientation="portrait" verticalDpi="0" r:id="rId1"/>
</worksheet>
</file>

<file path=xl/worksheets/sheet22.xml><?xml version="1.0" encoding="utf-8"?>
<worksheet xmlns="http://schemas.openxmlformats.org/spreadsheetml/2006/main" xmlns:r="http://schemas.openxmlformats.org/officeDocument/2006/relationships">
  <dimension ref="A1:K122"/>
  <sheetViews>
    <sheetView topLeftCell="A28" workbookViewId="0">
      <selection activeCell="E36" sqref="E36:H39"/>
    </sheetView>
  </sheetViews>
  <sheetFormatPr defaultRowHeight="15"/>
  <cols>
    <col min="2" max="2" width="43.7109375" customWidth="1"/>
    <col min="3" max="3" width="10.5703125" hidden="1" customWidth="1"/>
    <col min="4" max="4" width="11.7109375" style="69" hidden="1" customWidth="1"/>
    <col min="5" max="5" width="11.28515625" customWidth="1"/>
    <col min="8" max="8" width="10.5703125" customWidth="1"/>
  </cols>
  <sheetData>
    <row r="1" spans="1:11" ht="21">
      <c r="A1" s="96" t="s">
        <v>0</v>
      </c>
      <c r="B1" s="96"/>
      <c r="C1" s="96"/>
      <c r="D1" s="96"/>
      <c r="E1" s="96"/>
      <c r="F1" s="96"/>
      <c r="G1" s="96"/>
      <c r="H1" s="96"/>
      <c r="I1" s="1"/>
      <c r="J1" s="1"/>
      <c r="K1" s="1"/>
    </row>
    <row r="2" spans="1:11" ht="18.75">
      <c r="A2" s="81" t="s">
        <v>235</v>
      </c>
      <c r="B2" s="81"/>
      <c r="C2" s="81"/>
      <c r="D2" s="81"/>
      <c r="E2" s="81"/>
      <c r="F2" s="81"/>
      <c r="G2" s="81"/>
      <c r="H2" s="81"/>
      <c r="I2" s="2"/>
      <c r="J2" s="2"/>
      <c r="K2" s="2"/>
    </row>
    <row r="3" spans="1:11" ht="19.5" customHeight="1">
      <c r="A3" s="97" t="s">
        <v>236</v>
      </c>
      <c r="B3" s="98"/>
      <c r="C3" s="98"/>
      <c r="D3" s="98"/>
      <c r="E3" s="98"/>
      <c r="F3" s="98"/>
      <c r="G3" s="98"/>
      <c r="H3" s="99"/>
      <c r="I3" s="3"/>
      <c r="J3" s="3"/>
      <c r="K3" s="3"/>
    </row>
    <row r="4" spans="1:11">
      <c r="A4" s="4" t="s">
        <v>3</v>
      </c>
      <c r="B4" s="4" t="s">
        <v>4</v>
      </c>
      <c r="C4" s="5" t="s">
        <v>237</v>
      </c>
      <c r="D4" s="5" t="s">
        <v>8</v>
      </c>
      <c r="E4" s="5" t="s">
        <v>238</v>
      </c>
      <c r="F4" s="5" t="s">
        <v>6</v>
      </c>
      <c r="G4" s="5" t="s">
        <v>7</v>
      </c>
      <c r="H4" s="5" t="s">
        <v>8</v>
      </c>
    </row>
    <row r="5" spans="1:11" ht="24">
      <c r="A5" s="56">
        <v>1</v>
      </c>
      <c r="B5" s="56" t="s">
        <v>239</v>
      </c>
      <c r="C5" s="57"/>
      <c r="D5" s="57">
        <v>12</v>
      </c>
      <c r="E5" s="58">
        <f>C5+D5</f>
        <v>12</v>
      </c>
      <c r="F5" s="57" t="s">
        <v>72</v>
      </c>
      <c r="G5" s="57">
        <v>243.77</v>
      </c>
      <c r="H5" s="58">
        <f>G5*E5</f>
        <v>2925.2400000000002</v>
      </c>
    </row>
    <row r="6" spans="1:11" ht="45">
      <c r="A6" s="59" t="s">
        <v>240</v>
      </c>
      <c r="B6" s="60" t="s">
        <v>154</v>
      </c>
      <c r="C6" s="59">
        <v>23</v>
      </c>
      <c r="D6" s="57"/>
      <c r="E6" s="58">
        <f>C6+D6</f>
        <v>23</v>
      </c>
      <c r="F6" s="59" t="s">
        <v>20</v>
      </c>
      <c r="G6" s="59">
        <v>29.35</v>
      </c>
      <c r="H6" s="58">
        <f t="shared" ref="H6:H30" si="0">G6*E6</f>
        <v>675.05000000000007</v>
      </c>
    </row>
    <row r="7" spans="1:11" ht="33.75">
      <c r="A7" s="59" t="s">
        <v>241</v>
      </c>
      <c r="B7" s="60" t="s">
        <v>242</v>
      </c>
      <c r="C7" s="59">
        <v>150.91999999999999</v>
      </c>
      <c r="D7" s="57"/>
      <c r="E7" s="58">
        <f t="shared" ref="E7:E30" si="1">C7+D7</f>
        <v>150.91999999999999</v>
      </c>
      <c r="F7" s="59" t="s">
        <v>20</v>
      </c>
      <c r="G7" s="59">
        <v>776.02</v>
      </c>
      <c r="H7" s="58">
        <f t="shared" si="0"/>
        <v>117116.93839999998</v>
      </c>
    </row>
    <row r="8" spans="1:11" ht="45">
      <c r="A8" s="59" t="s">
        <v>243</v>
      </c>
      <c r="B8" s="60" t="s">
        <v>244</v>
      </c>
      <c r="C8" s="59">
        <v>88.87</v>
      </c>
      <c r="D8" s="57"/>
      <c r="E8" s="58">
        <f t="shared" si="1"/>
        <v>88.87</v>
      </c>
      <c r="F8" s="59" t="s">
        <v>20</v>
      </c>
      <c r="G8" s="59">
        <v>1025.83</v>
      </c>
      <c r="H8" s="58">
        <f t="shared" si="0"/>
        <v>91165.512099999993</v>
      </c>
    </row>
    <row r="9" spans="1:11" ht="45">
      <c r="A9" s="59" t="s">
        <v>245</v>
      </c>
      <c r="B9" s="60" t="s">
        <v>246</v>
      </c>
      <c r="C9" s="59">
        <v>593.12</v>
      </c>
      <c r="D9" s="57"/>
      <c r="E9" s="58">
        <f t="shared" si="1"/>
        <v>593.12</v>
      </c>
      <c r="F9" s="59" t="s">
        <v>20</v>
      </c>
      <c r="G9" s="59">
        <v>140.52000000000001</v>
      </c>
      <c r="H9" s="58">
        <f t="shared" si="0"/>
        <v>83345.222400000013</v>
      </c>
    </row>
    <row r="10" spans="1:11" ht="33.75">
      <c r="A10" s="24">
        <v>6</v>
      </c>
      <c r="B10" s="61" t="s">
        <v>247</v>
      </c>
      <c r="C10" s="62">
        <v>593.12</v>
      </c>
      <c r="D10" s="63"/>
      <c r="E10" s="58">
        <f t="shared" si="1"/>
        <v>593.12</v>
      </c>
      <c r="F10" s="62" t="s">
        <v>48</v>
      </c>
      <c r="G10" s="62">
        <v>8.35</v>
      </c>
      <c r="H10" s="58">
        <f t="shared" si="0"/>
        <v>4952.5519999999997</v>
      </c>
    </row>
    <row r="11" spans="1:11" ht="48">
      <c r="A11" s="59" t="s">
        <v>248</v>
      </c>
      <c r="B11" s="64" t="s">
        <v>249</v>
      </c>
      <c r="C11" s="59">
        <v>59.48</v>
      </c>
      <c r="D11" s="57"/>
      <c r="E11" s="58">
        <f t="shared" si="1"/>
        <v>59.48</v>
      </c>
      <c r="F11" s="59" t="s">
        <v>20</v>
      </c>
      <c r="G11" s="59">
        <v>85.55</v>
      </c>
      <c r="H11" s="58">
        <f t="shared" si="0"/>
        <v>5088.5139999999992</v>
      </c>
    </row>
    <row r="12" spans="1:11" ht="22.5">
      <c r="A12" s="59" t="s">
        <v>250</v>
      </c>
      <c r="B12" s="64" t="s">
        <v>251</v>
      </c>
      <c r="C12" s="59">
        <v>8</v>
      </c>
      <c r="D12" s="57"/>
      <c r="E12" s="58">
        <f t="shared" si="1"/>
        <v>8</v>
      </c>
      <c r="F12" s="59" t="s">
        <v>72</v>
      </c>
      <c r="G12" s="59">
        <v>2873.78</v>
      </c>
      <c r="H12" s="58">
        <f t="shared" si="0"/>
        <v>22990.240000000002</v>
      </c>
    </row>
    <row r="13" spans="1:11">
      <c r="A13" s="59">
        <v>9</v>
      </c>
      <c r="B13" s="60" t="s">
        <v>175</v>
      </c>
      <c r="C13" s="59">
        <v>5</v>
      </c>
      <c r="D13" s="57"/>
      <c r="E13" s="58">
        <f t="shared" si="1"/>
        <v>5</v>
      </c>
      <c r="F13" s="59" t="s">
        <v>72</v>
      </c>
      <c r="G13" s="65">
        <v>1997.21</v>
      </c>
      <c r="H13" s="58">
        <f t="shared" si="0"/>
        <v>9986.0499999999993</v>
      </c>
    </row>
    <row r="14" spans="1:11" ht="22.5">
      <c r="A14" s="59" t="s">
        <v>252</v>
      </c>
      <c r="B14" s="60" t="s">
        <v>253</v>
      </c>
      <c r="C14" s="59">
        <v>15</v>
      </c>
      <c r="D14" s="57"/>
      <c r="E14" s="58">
        <f t="shared" si="1"/>
        <v>15</v>
      </c>
      <c r="F14" s="59" t="s">
        <v>72</v>
      </c>
      <c r="G14" s="65">
        <v>3261.37</v>
      </c>
      <c r="H14" s="58">
        <f t="shared" si="0"/>
        <v>48920.549999999996</v>
      </c>
    </row>
    <row r="15" spans="1:11">
      <c r="A15" s="59">
        <v>11</v>
      </c>
      <c r="B15" s="60" t="s">
        <v>254</v>
      </c>
      <c r="C15" s="59">
        <v>4</v>
      </c>
      <c r="D15" s="57"/>
      <c r="E15" s="58">
        <f t="shared" si="1"/>
        <v>4</v>
      </c>
      <c r="F15" s="59" t="s">
        <v>72</v>
      </c>
      <c r="G15" s="65">
        <v>752.8</v>
      </c>
      <c r="H15" s="58">
        <f t="shared" si="0"/>
        <v>3011.2</v>
      </c>
    </row>
    <row r="16" spans="1:11">
      <c r="A16" s="59">
        <v>12</v>
      </c>
      <c r="B16" s="60" t="s">
        <v>255</v>
      </c>
      <c r="C16" s="59">
        <v>60</v>
      </c>
      <c r="D16" s="57"/>
      <c r="E16" s="58">
        <f t="shared" si="1"/>
        <v>60</v>
      </c>
      <c r="F16" s="59" t="s">
        <v>256</v>
      </c>
      <c r="G16" s="65">
        <v>284.85000000000002</v>
      </c>
      <c r="H16" s="58">
        <f t="shared" si="0"/>
        <v>17091</v>
      </c>
    </row>
    <row r="17" spans="1:8" ht="22.5">
      <c r="A17" s="59">
        <v>13</v>
      </c>
      <c r="B17" s="60" t="s">
        <v>257</v>
      </c>
      <c r="C17" s="59">
        <v>25</v>
      </c>
      <c r="D17" s="57"/>
      <c r="E17" s="58">
        <f t="shared" si="1"/>
        <v>25</v>
      </c>
      <c r="F17" s="59" t="s">
        <v>72</v>
      </c>
      <c r="G17" s="65">
        <v>1320</v>
      </c>
      <c r="H17" s="58">
        <f t="shared" si="0"/>
        <v>33000</v>
      </c>
    </row>
    <row r="18" spans="1:8">
      <c r="A18" s="59">
        <v>14</v>
      </c>
      <c r="B18" s="60" t="s">
        <v>258</v>
      </c>
      <c r="C18" s="59">
        <v>10</v>
      </c>
      <c r="D18" s="57"/>
      <c r="E18" s="58">
        <f t="shared" si="1"/>
        <v>10</v>
      </c>
      <c r="F18" s="59" t="s">
        <v>72</v>
      </c>
      <c r="G18" s="65">
        <v>1183</v>
      </c>
      <c r="H18" s="58">
        <f t="shared" si="0"/>
        <v>11830</v>
      </c>
    </row>
    <row r="19" spans="1:8">
      <c r="A19" s="59">
        <v>15</v>
      </c>
      <c r="B19" s="60" t="s">
        <v>259</v>
      </c>
      <c r="C19" s="59">
        <v>1</v>
      </c>
      <c r="D19" s="57"/>
      <c r="E19" s="58">
        <f t="shared" si="1"/>
        <v>1</v>
      </c>
      <c r="F19" s="59" t="s">
        <v>72</v>
      </c>
      <c r="G19" s="65">
        <v>15000</v>
      </c>
      <c r="H19" s="58">
        <f t="shared" si="0"/>
        <v>15000</v>
      </c>
    </row>
    <row r="20" spans="1:8">
      <c r="A20" s="59">
        <v>16</v>
      </c>
      <c r="B20" s="60" t="s">
        <v>260</v>
      </c>
      <c r="C20" s="59">
        <v>4</v>
      </c>
      <c r="D20" s="57"/>
      <c r="E20" s="58">
        <f t="shared" si="1"/>
        <v>4</v>
      </c>
      <c r="F20" s="59" t="s">
        <v>72</v>
      </c>
      <c r="G20" s="65">
        <v>4000</v>
      </c>
      <c r="H20" s="58">
        <f t="shared" si="0"/>
        <v>16000</v>
      </c>
    </row>
    <row r="21" spans="1:8" ht="22.5">
      <c r="A21" s="59" t="s">
        <v>261</v>
      </c>
      <c r="B21" s="60" t="s">
        <v>262</v>
      </c>
      <c r="C21" s="59">
        <v>150</v>
      </c>
      <c r="D21" s="57"/>
      <c r="E21" s="58">
        <f t="shared" si="1"/>
        <v>150</v>
      </c>
      <c r="F21" s="59" t="s">
        <v>263</v>
      </c>
      <c r="G21" s="65">
        <v>236.35</v>
      </c>
      <c r="H21" s="58">
        <f t="shared" si="0"/>
        <v>35452.5</v>
      </c>
    </row>
    <row r="22" spans="1:8" ht="22.5">
      <c r="A22" s="59" t="s">
        <v>264</v>
      </c>
      <c r="B22" s="60" t="s">
        <v>265</v>
      </c>
      <c r="C22" s="59">
        <v>20</v>
      </c>
      <c r="D22" s="57"/>
      <c r="E22" s="58">
        <f t="shared" si="1"/>
        <v>20</v>
      </c>
      <c r="F22" s="59" t="s">
        <v>72</v>
      </c>
      <c r="G22" s="59">
        <v>102.65</v>
      </c>
      <c r="H22" s="58">
        <f t="shared" si="0"/>
        <v>2053</v>
      </c>
    </row>
    <row r="23" spans="1:8" ht="22.5">
      <c r="A23" s="59" t="s">
        <v>266</v>
      </c>
      <c r="B23" s="60" t="s">
        <v>267</v>
      </c>
      <c r="C23" s="59">
        <v>10</v>
      </c>
      <c r="D23" s="57"/>
      <c r="E23" s="58">
        <f t="shared" si="1"/>
        <v>10</v>
      </c>
      <c r="F23" s="59" t="s">
        <v>72</v>
      </c>
      <c r="G23" s="59">
        <v>113.1</v>
      </c>
      <c r="H23" s="58">
        <f t="shared" si="0"/>
        <v>1131</v>
      </c>
    </row>
    <row r="24" spans="1:8" ht="22.5">
      <c r="A24" s="59" t="s">
        <v>268</v>
      </c>
      <c r="B24" s="60" t="s">
        <v>269</v>
      </c>
      <c r="C24" s="59">
        <v>8</v>
      </c>
      <c r="D24" s="57"/>
      <c r="E24" s="58">
        <f t="shared" si="1"/>
        <v>8</v>
      </c>
      <c r="F24" s="59" t="s">
        <v>72</v>
      </c>
      <c r="G24" s="65">
        <v>1892.8</v>
      </c>
      <c r="H24" s="58">
        <f t="shared" si="0"/>
        <v>15142.4</v>
      </c>
    </row>
    <row r="25" spans="1:8" ht="67.5">
      <c r="A25" s="59">
        <v>21</v>
      </c>
      <c r="B25" s="60" t="s">
        <v>270</v>
      </c>
      <c r="C25" s="27"/>
      <c r="D25" s="59">
        <v>7.52</v>
      </c>
      <c r="E25" s="58">
        <f t="shared" si="1"/>
        <v>7.52</v>
      </c>
      <c r="F25" s="59" t="s">
        <v>20</v>
      </c>
      <c r="G25" s="65">
        <v>4000</v>
      </c>
      <c r="H25" s="58">
        <f t="shared" si="0"/>
        <v>30080</v>
      </c>
    </row>
    <row r="26" spans="1:8" ht="33.75">
      <c r="A26" s="59">
        <v>22</v>
      </c>
      <c r="B26" s="60" t="s">
        <v>271</v>
      </c>
      <c r="C26" s="27"/>
      <c r="D26" s="59">
        <v>51.41</v>
      </c>
      <c r="E26" s="58">
        <f t="shared" si="1"/>
        <v>51.41</v>
      </c>
      <c r="F26" s="59" t="s">
        <v>20</v>
      </c>
      <c r="G26" s="65">
        <v>4000</v>
      </c>
      <c r="H26" s="58">
        <f t="shared" si="0"/>
        <v>205640</v>
      </c>
    </row>
    <row r="27" spans="1:8" ht="33.75">
      <c r="A27" s="59" t="s">
        <v>272</v>
      </c>
      <c r="B27" s="60" t="s">
        <v>273</v>
      </c>
      <c r="C27" s="27"/>
      <c r="D27" s="59">
        <v>119.4175</v>
      </c>
      <c r="E27" s="58">
        <f t="shared" si="1"/>
        <v>119.4175</v>
      </c>
      <c r="F27" s="59" t="s">
        <v>20</v>
      </c>
      <c r="G27" s="65">
        <v>164.49</v>
      </c>
      <c r="H27" s="58">
        <f t="shared" si="0"/>
        <v>19642.984575000002</v>
      </c>
    </row>
    <row r="28" spans="1:8">
      <c r="A28" s="59">
        <v>24</v>
      </c>
      <c r="B28" s="60" t="s">
        <v>274</v>
      </c>
      <c r="C28" s="59"/>
      <c r="D28" s="57">
        <v>10</v>
      </c>
      <c r="E28" s="58">
        <f t="shared" si="1"/>
        <v>10</v>
      </c>
      <c r="F28" s="59" t="s">
        <v>72</v>
      </c>
      <c r="G28" s="65">
        <v>1250</v>
      </c>
      <c r="H28" s="58">
        <f t="shared" si="0"/>
        <v>12500</v>
      </c>
    </row>
    <row r="29" spans="1:8">
      <c r="A29" s="59">
        <v>25</v>
      </c>
      <c r="B29" s="60" t="s">
        <v>275</v>
      </c>
      <c r="C29" s="59"/>
      <c r="D29" s="57">
        <v>10</v>
      </c>
      <c r="E29" s="58">
        <f t="shared" si="1"/>
        <v>10</v>
      </c>
      <c r="F29" s="59" t="s">
        <v>72</v>
      </c>
      <c r="G29" s="65">
        <v>550</v>
      </c>
      <c r="H29" s="58">
        <f t="shared" si="0"/>
        <v>5500</v>
      </c>
    </row>
    <row r="30" spans="1:8">
      <c r="A30" s="59">
        <v>26</v>
      </c>
      <c r="B30" s="60" t="s">
        <v>276</v>
      </c>
      <c r="C30" s="59"/>
      <c r="D30" s="57">
        <v>10</v>
      </c>
      <c r="E30" s="58">
        <f t="shared" si="1"/>
        <v>10</v>
      </c>
      <c r="F30" s="59" t="s">
        <v>72</v>
      </c>
      <c r="G30" s="65">
        <v>80</v>
      </c>
      <c r="H30" s="58">
        <f t="shared" si="0"/>
        <v>800</v>
      </c>
    </row>
    <row r="31" spans="1:8">
      <c r="A31" s="66"/>
      <c r="B31" s="85" t="s">
        <v>34</v>
      </c>
      <c r="C31" s="86"/>
      <c r="D31" s="86"/>
      <c r="E31" s="86"/>
      <c r="F31" s="86"/>
      <c r="G31" s="87"/>
      <c r="H31" s="67">
        <f>SUM(H5:H30)</f>
        <v>811039.95347499999</v>
      </c>
    </row>
    <row r="32" spans="1:8">
      <c r="A32" s="68"/>
      <c r="B32" s="53"/>
      <c r="C32" s="85" t="s">
        <v>35</v>
      </c>
      <c r="D32" s="86"/>
      <c r="E32" s="86"/>
      <c r="F32" s="86"/>
      <c r="G32" s="87"/>
      <c r="H32" s="55">
        <f>H31*12/100</f>
        <v>97324.794416999997</v>
      </c>
    </row>
    <row r="33" spans="1:8">
      <c r="A33" s="68"/>
      <c r="B33" s="53"/>
      <c r="C33" s="85" t="s">
        <v>36</v>
      </c>
      <c r="D33" s="86"/>
      <c r="E33" s="86"/>
      <c r="F33" s="86"/>
      <c r="G33" s="87"/>
      <c r="H33" s="55">
        <f>H31+H32</f>
        <v>908364.74789200001</v>
      </c>
    </row>
    <row r="34" spans="1:8">
      <c r="A34" s="27"/>
      <c r="B34" s="27"/>
      <c r="C34" s="92" t="s">
        <v>37</v>
      </c>
      <c r="D34" s="93"/>
      <c r="E34" s="93"/>
      <c r="F34" s="93"/>
      <c r="G34" s="94"/>
      <c r="H34" s="25">
        <v>908365</v>
      </c>
    </row>
    <row r="36" spans="1:8" ht="15" customHeight="1">
      <c r="E36" s="95" t="s">
        <v>277</v>
      </c>
      <c r="F36" s="95"/>
      <c r="G36" s="95"/>
      <c r="H36" s="95"/>
    </row>
    <row r="37" spans="1:8" s="70" customFormat="1">
      <c r="A37"/>
      <c r="B37"/>
      <c r="C37"/>
      <c r="D37" s="69"/>
      <c r="E37" s="95"/>
      <c r="F37" s="95"/>
      <c r="G37" s="95"/>
      <c r="H37" s="95"/>
    </row>
    <row r="38" spans="1:8" s="70" customFormat="1">
      <c r="A38"/>
      <c r="B38"/>
      <c r="C38"/>
      <c r="D38" s="69"/>
      <c r="E38" s="95"/>
      <c r="F38" s="95"/>
      <c r="G38" s="95"/>
      <c r="H38" s="95"/>
    </row>
    <row r="39" spans="1:8" s="70" customFormat="1">
      <c r="A39"/>
      <c r="B39"/>
      <c r="C39"/>
      <c r="D39" s="69"/>
      <c r="E39" s="95"/>
      <c r="F39" s="95"/>
      <c r="G39" s="95"/>
      <c r="H39" s="95"/>
    </row>
    <row r="40" spans="1:8" s="70" customFormat="1">
      <c r="A40"/>
      <c r="B40"/>
      <c r="C40"/>
      <c r="D40" s="69"/>
      <c r="E40"/>
      <c r="F40"/>
      <c r="G40"/>
      <c r="H40"/>
    </row>
    <row r="41" spans="1:8" s="70" customFormat="1">
      <c r="A41"/>
      <c r="B41"/>
      <c r="C41"/>
      <c r="D41" s="69"/>
      <c r="E41"/>
      <c r="F41"/>
      <c r="G41"/>
      <c r="H41"/>
    </row>
    <row r="42" spans="1:8" s="70" customFormat="1">
      <c r="A42"/>
      <c r="B42"/>
      <c r="C42"/>
      <c r="D42" s="69"/>
      <c r="E42"/>
      <c r="F42"/>
      <c r="G42"/>
      <c r="H42"/>
    </row>
    <row r="43" spans="1:8" s="70" customFormat="1">
      <c r="A43"/>
      <c r="B43"/>
      <c r="C43"/>
      <c r="D43" s="69"/>
      <c r="E43"/>
      <c r="F43"/>
      <c r="G43"/>
      <c r="H43"/>
    </row>
    <row r="44" spans="1:8" s="70" customFormat="1">
      <c r="A44"/>
      <c r="B44"/>
      <c r="C44"/>
      <c r="D44" s="69"/>
      <c r="E44"/>
      <c r="F44"/>
      <c r="G44"/>
      <c r="H44"/>
    </row>
    <row r="45" spans="1:8" s="70" customFormat="1">
      <c r="A45"/>
      <c r="B45"/>
      <c r="C45"/>
      <c r="D45" s="69"/>
      <c r="E45"/>
      <c r="F45"/>
      <c r="G45"/>
      <c r="H45"/>
    </row>
    <row r="46" spans="1:8" s="70" customFormat="1">
      <c r="A46"/>
      <c r="B46"/>
      <c r="C46"/>
      <c r="D46" s="69"/>
      <c r="E46"/>
      <c r="F46"/>
      <c r="G46"/>
      <c r="H46"/>
    </row>
    <row r="47" spans="1:8" s="70" customFormat="1">
      <c r="A47"/>
      <c r="B47"/>
      <c r="C47"/>
      <c r="D47" s="69"/>
      <c r="E47"/>
      <c r="F47"/>
      <c r="G47"/>
      <c r="H47"/>
    </row>
    <row r="48" spans="1:8" s="70" customFormat="1">
      <c r="A48"/>
      <c r="B48"/>
      <c r="C48"/>
      <c r="D48" s="69"/>
      <c r="E48"/>
      <c r="F48"/>
      <c r="G48"/>
      <c r="H48"/>
    </row>
    <row r="49" spans="1:8" s="70" customFormat="1">
      <c r="A49"/>
      <c r="B49"/>
      <c r="C49"/>
      <c r="D49" s="69"/>
      <c r="E49"/>
      <c r="F49"/>
      <c r="G49"/>
      <c r="H49"/>
    </row>
    <row r="50" spans="1:8" s="70" customFormat="1">
      <c r="A50"/>
      <c r="B50"/>
      <c r="C50"/>
      <c r="D50" s="69"/>
      <c r="E50"/>
      <c r="F50"/>
      <c r="G50"/>
      <c r="H50"/>
    </row>
    <row r="51" spans="1:8" s="70" customFormat="1">
      <c r="A51"/>
      <c r="B51"/>
      <c r="C51"/>
      <c r="D51" s="69"/>
      <c r="E51"/>
      <c r="F51"/>
      <c r="G51"/>
      <c r="H51"/>
    </row>
    <row r="52" spans="1:8" s="70" customFormat="1">
      <c r="A52"/>
      <c r="B52"/>
      <c r="C52"/>
      <c r="D52" s="69"/>
      <c r="E52"/>
      <c r="F52"/>
      <c r="G52"/>
      <c r="H52"/>
    </row>
    <row r="53" spans="1:8" s="70" customFormat="1">
      <c r="A53"/>
      <c r="B53"/>
      <c r="C53"/>
      <c r="D53" s="69"/>
      <c r="E53"/>
      <c r="F53"/>
      <c r="G53"/>
      <c r="H53"/>
    </row>
    <row r="54" spans="1:8" s="70" customFormat="1">
      <c r="A54"/>
      <c r="B54"/>
      <c r="C54"/>
      <c r="D54" s="69"/>
      <c r="E54"/>
      <c r="F54"/>
      <c r="G54"/>
      <c r="H54"/>
    </row>
    <row r="55" spans="1:8" s="70" customFormat="1">
      <c r="A55"/>
      <c r="B55"/>
      <c r="C55"/>
      <c r="D55" s="69"/>
      <c r="E55"/>
      <c r="F55"/>
      <c r="G55"/>
      <c r="H55"/>
    </row>
    <row r="56" spans="1:8" s="70" customFormat="1">
      <c r="A56"/>
      <c r="B56"/>
      <c r="C56"/>
      <c r="D56" s="69"/>
      <c r="E56"/>
      <c r="F56"/>
      <c r="G56"/>
      <c r="H56"/>
    </row>
    <row r="57" spans="1:8" s="70" customFormat="1">
      <c r="A57"/>
      <c r="B57"/>
      <c r="C57"/>
      <c r="D57" s="69"/>
      <c r="E57"/>
      <c r="F57"/>
      <c r="G57"/>
      <c r="H57"/>
    </row>
    <row r="58" spans="1:8" s="70" customFormat="1">
      <c r="A58"/>
      <c r="B58"/>
      <c r="C58"/>
      <c r="D58" s="69"/>
      <c r="E58"/>
      <c r="F58"/>
      <c r="G58"/>
      <c r="H58"/>
    </row>
    <row r="59" spans="1:8" s="70" customFormat="1">
      <c r="A59"/>
      <c r="B59"/>
      <c r="C59"/>
      <c r="D59" s="69"/>
      <c r="E59"/>
      <c r="F59"/>
      <c r="G59"/>
      <c r="H59"/>
    </row>
    <row r="60" spans="1:8" s="70" customFormat="1">
      <c r="A60"/>
      <c r="B60"/>
      <c r="C60"/>
      <c r="D60" s="69"/>
      <c r="E60"/>
      <c r="F60"/>
      <c r="G60"/>
      <c r="H60"/>
    </row>
    <row r="61" spans="1:8" s="70" customFormat="1">
      <c r="A61"/>
      <c r="B61"/>
      <c r="C61"/>
      <c r="D61" s="69"/>
      <c r="E61"/>
      <c r="F61"/>
      <c r="G61"/>
      <c r="H61"/>
    </row>
    <row r="62" spans="1:8" s="70" customFormat="1">
      <c r="A62"/>
      <c r="B62"/>
      <c r="C62"/>
      <c r="D62" s="69"/>
      <c r="E62"/>
      <c r="F62"/>
      <c r="G62"/>
      <c r="H62"/>
    </row>
    <row r="63" spans="1:8" s="70" customFormat="1">
      <c r="A63"/>
      <c r="B63"/>
      <c r="C63"/>
      <c r="D63" s="69"/>
      <c r="E63"/>
      <c r="F63"/>
      <c r="G63"/>
      <c r="H63"/>
    </row>
    <row r="64" spans="1:8" s="70" customFormat="1">
      <c r="A64"/>
      <c r="B64"/>
      <c r="C64"/>
      <c r="D64" s="69"/>
      <c r="E64"/>
      <c r="F64"/>
      <c r="G64"/>
      <c r="H64"/>
    </row>
    <row r="65" spans="1:8" s="70" customFormat="1">
      <c r="A65"/>
      <c r="B65"/>
      <c r="C65"/>
      <c r="D65" s="69"/>
      <c r="E65"/>
      <c r="F65"/>
      <c r="G65"/>
      <c r="H65"/>
    </row>
    <row r="66" spans="1:8" s="70" customFormat="1">
      <c r="A66"/>
      <c r="B66"/>
      <c r="C66"/>
      <c r="D66" s="69"/>
      <c r="E66"/>
      <c r="F66"/>
      <c r="G66"/>
      <c r="H66"/>
    </row>
    <row r="67" spans="1:8" s="70" customFormat="1">
      <c r="A67"/>
      <c r="B67"/>
      <c r="C67"/>
      <c r="D67" s="69"/>
      <c r="E67"/>
      <c r="F67"/>
      <c r="G67"/>
      <c r="H67"/>
    </row>
    <row r="68" spans="1:8" s="70" customFormat="1">
      <c r="A68"/>
      <c r="B68"/>
      <c r="C68"/>
      <c r="D68" s="69"/>
      <c r="E68"/>
      <c r="F68"/>
      <c r="G68"/>
      <c r="H68"/>
    </row>
    <row r="69" spans="1:8" s="70" customFormat="1">
      <c r="A69"/>
      <c r="B69"/>
      <c r="C69"/>
      <c r="D69" s="69"/>
      <c r="E69"/>
      <c r="F69"/>
      <c r="G69"/>
      <c r="H69"/>
    </row>
    <row r="70" spans="1:8" s="70" customFormat="1">
      <c r="A70"/>
      <c r="B70"/>
      <c r="C70"/>
      <c r="D70" s="69"/>
      <c r="E70"/>
      <c r="F70"/>
      <c r="G70"/>
      <c r="H70"/>
    </row>
    <row r="71" spans="1:8" s="70" customFormat="1">
      <c r="A71"/>
      <c r="B71"/>
      <c r="C71"/>
      <c r="D71" s="69"/>
      <c r="E71"/>
      <c r="F71"/>
      <c r="G71"/>
      <c r="H71"/>
    </row>
    <row r="72" spans="1:8" s="70" customFormat="1">
      <c r="A72"/>
      <c r="B72"/>
      <c r="C72"/>
      <c r="D72" s="69"/>
      <c r="E72"/>
      <c r="F72"/>
      <c r="G72"/>
      <c r="H72"/>
    </row>
    <row r="73" spans="1:8" s="70" customFormat="1">
      <c r="A73"/>
      <c r="B73"/>
      <c r="C73"/>
      <c r="D73" s="69"/>
      <c r="E73"/>
      <c r="F73"/>
      <c r="G73"/>
      <c r="H73"/>
    </row>
    <row r="74" spans="1:8" s="70" customFormat="1">
      <c r="A74"/>
      <c r="B74"/>
      <c r="C74"/>
      <c r="D74" s="69"/>
      <c r="E74"/>
      <c r="F74"/>
      <c r="G74"/>
      <c r="H74"/>
    </row>
    <row r="76" spans="1:8" s="70" customFormat="1">
      <c r="A76"/>
      <c r="B76"/>
      <c r="C76"/>
      <c r="D76" s="69"/>
      <c r="E76"/>
      <c r="F76"/>
      <c r="G76"/>
      <c r="H76"/>
    </row>
    <row r="77" spans="1:8" s="70" customFormat="1">
      <c r="A77"/>
      <c r="B77"/>
      <c r="C77"/>
      <c r="D77" s="69"/>
      <c r="E77"/>
      <c r="F77"/>
      <c r="G77"/>
      <c r="H77"/>
    </row>
    <row r="78" spans="1:8" s="70" customFormat="1">
      <c r="A78"/>
      <c r="B78"/>
      <c r="C78"/>
      <c r="D78" s="69"/>
      <c r="E78"/>
      <c r="F78"/>
      <c r="G78"/>
      <c r="H78"/>
    </row>
    <row r="79" spans="1:8" s="70" customFormat="1">
      <c r="A79"/>
      <c r="B79"/>
      <c r="C79"/>
      <c r="D79" s="69"/>
      <c r="E79"/>
      <c r="F79"/>
      <c r="G79"/>
      <c r="H79"/>
    </row>
    <row r="80" spans="1:8" s="70" customFormat="1">
      <c r="A80"/>
      <c r="B80"/>
      <c r="C80"/>
      <c r="D80" s="69"/>
      <c r="E80"/>
      <c r="F80"/>
      <c r="G80"/>
      <c r="H80"/>
    </row>
    <row r="81" spans="1:8" s="70" customFormat="1">
      <c r="A81"/>
      <c r="B81"/>
      <c r="C81"/>
      <c r="D81" s="69"/>
      <c r="E81"/>
      <c r="F81"/>
      <c r="G81"/>
      <c r="H81"/>
    </row>
    <row r="82" spans="1:8" s="70" customFormat="1">
      <c r="A82"/>
      <c r="B82"/>
      <c r="C82"/>
      <c r="D82" s="69"/>
      <c r="E82"/>
      <c r="F82"/>
      <c r="G82"/>
      <c r="H82"/>
    </row>
    <row r="83" spans="1:8" s="70" customFormat="1">
      <c r="A83"/>
      <c r="B83"/>
      <c r="C83"/>
      <c r="D83" s="69"/>
      <c r="E83"/>
      <c r="F83"/>
      <c r="G83"/>
      <c r="H83"/>
    </row>
    <row r="84" spans="1:8" s="70" customFormat="1">
      <c r="A84"/>
      <c r="B84"/>
      <c r="C84"/>
      <c r="D84" s="69"/>
      <c r="E84"/>
      <c r="F84"/>
      <c r="G84"/>
      <c r="H84"/>
    </row>
    <row r="85" spans="1:8" s="70" customFormat="1">
      <c r="A85"/>
      <c r="B85"/>
      <c r="C85"/>
      <c r="D85" s="69"/>
      <c r="E85"/>
      <c r="F85"/>
      <c r="G85"/>
      <c r="H85"/>
    </row>
    <row r="86" spans="1:8" s="70" customFormat="1">
      <c r="A86"/>
      <c r="B86"/>
      <c r="C86"/>
      <c r="D86" s="69"/>
      <c r="E86"/>
      <c r="F86"/>
      <c r="G86"/>
      <c r="H86"/>
    </row>
    <row r="87" spans="1:8" s="70" customFormat="1">
      <c r="A87"/>
      <c r="B87"/>
      <c r="C87"/>
      <c r="D87" s="69"/>
      <c r="E87"/>
      <c r="F87"/>
      <c r="G87"/>
      <c r="H87"/>
    </row>
    <row r="88" spans="1:8" s="70" customFormat="1">
      <c r="A88"/>
      <c r="B88"/>
      <c r="C88"/>
      <c r="D88" s="69"/>
      <c r="E88"/>
      <c r="F88"/>
      <c r="G88"/>
      <c r="H88"/>
    </row>
    <row r="89" spans="1:8" s="70" customFormat="1">
      <c r="A89"/>
      <c r="B89"/>
      <c r="C89"/>
      <c r="D89" s="69"/>
      <c r="E89"/>
      <c r="F89"/>
      <c r="G89"/>
      <c r="H89"/>
    </row>
    <row r="90" spans="1:8" s="70" customFormat="1">
      <c r="A90"/>
      <c r="B90"/>
      <c r="C90"/>
      <c r="D90" s="69"/>
      <c r="E90"/>
      <c r="F90"/>
      <c r="G90"/>
      <c r="H90"/>
    </row>
    <row r="91" spans="1:8" s="70" customFormat="1">
      <c r="A91"/>
      <c r="B91"/>
      <c r="C91"/>
      <c r="D91" s="69"/>
      <c r="E91"/>
      <c r="F91"/>
      <c r="G91"/>
      <c r="H91"/>
    </row>
    <row r="92" spans="1:8" s="70" customFormat="1">
      <c r="A92"/>
      <c r="B92"/>
      <c r="C92"/>
      <c r="D92" s="69"/>
      <c r="E92"/>
      <c r="F92"/>
      <c r="G92"/>
      <c r="H92"/>
    </row>
    <row r="93" spans="1:8" s="70" customFormat="1">
      <c r="A93"/>
      <c r="B93"/>
      <c r="C93"/>
      <c r="D93" s="69"/>
      <c r="E93"/>
      <c r="F93"/>
      <c r="G93"/>
      <c r="H93"/>
    </row>
    <row r="94" spans="1:8" s="70" customFormat="1">
      <c r="A94"/>
      <c r="B94"/>
      <c r="C94"/>
      <c r="D94" s="69"/>
      <c r="E94"/>
      <c r="F94"/>
      <c r="G94"/>
      <c r="H94"/>
    </row>
    <row r="95" spans="1:8" s="70" customFormat="1">
      <c r="A95"/>
      <c r="B95"/>
      <c r="C95"/>
      <c r="D95" s="69"/>
      <c r="E95"/>
      <c r="F95"/>
      <c r="G95"/>
      <c r="H95"/>
    </row>
    <row r="96" spans="1:8" s="70" customFormat="1">
      <c r="A96"/>
      <c r="B96"/>
      <c r="C96"/>
      <c r="D96" s="69"/>
      <c r="E96"/>
      <c r="F96"/>
      <c r="G96"/>
      <c r="H96"/>
    </row>
    <row r="97" spans="1:8" s="70" customFormat="1">
      <c r="A97"/>
      <c r="B97"/>
      <c r="C97"/>
      <c r="D97" s="69"/>
      <c r="E97"/>
      <c r="F97"/>
      <c r="G97"/>
      <c r="H97"/>
    </row>
    <row r="98" spans="1:8" s="70" customFormat="1">
      <c r="A98"/>
      <c r="B98"/>
      <c r="C98"/>
      <c r="D98" s="69"/>
      <c r="E98"/>
      <c r="F98"/>
      <c r="G98"/>
      <c r="H98"/>
    </row>
    <row r="99" spans="1:8" s="70" customFormat="1">
      <c r="A99"/>
      <c r="B99"/>
      <c r="C99"/>
      <c r="D99" s="69"/>
      <c r="E99"/>
      <c r="F99"/>
      <c r="G99"/>
      <c r="H99"/>
    </row>
    <row r="100" spans="1:8" s="70" customFormat="1">
      <c r="A100"/>
      <c r="B100"/>
      <c r="C100"/>
      <c r="D100" s="69"/>
      <c r="E100"/>
      <c r="F100"/>
      <c r="G100"/>
      <c r="H100"/>
    </row>
    <row r="101" spans="1:8" s="70" customFormat="1">
      <c r="A101"/>
      <c r="B101"/>
      <c r="C101"/>
      <c r="D101" s="69"/>
      <c r="E101"/>
      <c r="F101"/>
      <c r="G101"/>
      <c r="H101"/>
    </row>
    <row r="102" spans="1:8" s="70" customFormat="1">
      <c r="A102"/>
      <c r="B102"/>
      <c r="C102"/>
      <c r="D102" s="69"/>
      <c r="E102"/>
      <c r="F102"/>
      <c r="G102"/>
      <c r="H102"/>
    </row>
    <row r="103" spans="1:8" s="70" customFormat="1">
      <c r="A103"/>
      <c r="B103"/>
      <c r="C103"/>
      <c r="D103" s="69"/>
      <c r="E103"/>
      <c r="F103"/>
      <c r="G103"/>
      <c r="H103"/>
    </row>
    <row r="104" spans="1:8" s="70" customFormat="1">
      <c r="A104"/>
      <c r="B104"/>
      <c r="C104"/>
      <c r="D104" s="69"/>
      <c r="E104"/>
      <c r="F104"/>
      <c r="G104"/>
      <c r="H104"/>
    </row>
    <row r="105" spans="1:8" s="70" customFormat="1">
      <c r="A105"/>
      <c r="B105"/>
      <c r="C105"/>
      <c r="D105" s="69"/>
      <c r="E105"/>
      <c r="F105"/>
      <c r="G105"/>
      <c r="H105"/>
    </row>
    <row r="106" spans="1:8" s="70" customFormat="1">
      <c r="A106"/>
      <c r="B106"/>
      <c r="C106"/>
      <c r="D106" s="69"/>
      <c r="E106"/>
      <c r="F106"/>
      <c r="G106"/>
      <c r="H106"/>
    </row>
    <row r="107" spans="1:8" s="70" customFormat="1">
      <c r="A107"/>
      <c r="B107"/>
      <c r="C107"/>
      <c r="D107" s="69"/>
      <c r="E107"/>
      <c r="F107"/>
      <c r="G107"/>
      <c r="H107"/>
    </row>
    <row r="108" spans="1:8" s="70" customFormat="1">
      <c r="A108"/>
      <c r="B108"/>
      <c r="C108"/>
      <c r="D108" s="69"/>
      <c r="E108"/>
      <c r="F108"/>
      <c r="G108"/>
      <c r="H108"/>
    </row>
    <row r="109" spans="1:8" s="70" customFormat="1">
      <c r="A109"/>
      <c r="B109"/>
      <c r="C109"/>
      <c r="D109" s="69"/>
      <c r="E109"/>
      <c r="F109"/>
      <c r="G109"/>
      <c r="H109"/>
    </row>
    <row r="110" spans="1:8" s="70" customFormat="1">
      <c r="A110"/>
      <c r="B110"/>
      <c r="C110"/>
      <c r="D110" s="69"/>
      <c r="E110"/>
      <c r="F110"/>
      <c r="G110"/>
      <c r="H110"/>
    </row>
    <row r="111" spans="1:8" s="70" customFormat="1">
      <c r="A111"/>
      <c r="B111"/>
      <c r="C111"/>
      <c r="D111" s="69"/>
      <c r="E111"/>
      <c r="F111"/>
      <c r="G111"/>
      <c r="H111"/>
    </row>
    <row r="112" spans="1:8" s="70" customFormat="1">
      <c r="A112"/>
      <c r="B112"/>
      <c r="C112"/>
      <c r="D112" s="69"/>
      <c r="E112"/>
      <c r="F112"/>
      <c r="G112"/>
      <c r="H112"/>
    </row>
    <row r="113" spans="1:8" s="70" customFormat="1">
      <c r="A113"/>
      <c r="B113"/>
      <c r="C113"/>
      <c r="D113" s="69"/>
      <c r="E113"/>
      <c r="F113"/>
      <c r="G113"/>
      <c r="H113"/>
    </row>
    <row r="114" spans="1:8" s="70" customFormat="1">
      <c r="A114"/>
      <c r="B114"/>
      <c r="C114"/>
      <c r="D114" s="69"/>
      <c r="E114"/>
      <c r="F114"/>
      <c r="G114"/>
      <c r="H114"/>
    </row>
    <row r="115" spans="1:8" s="70" customFormat="1">
      <c r="A115"/>
      <c r="B115"/>
      <c r="C115"/>
      <c r="D115" s="69"/>
      <c r="E115"/>
      <c r="F115"/>
      <c r="G115"/>
      <c r="H115"/>
    </row>
    <row r="116" spans="1:8" s="70" customFormat="1">
      <c r="A116"/>
      <c r="B116"/>
      <c r="C116"/>
      <c r="D116" s="69"/>
      <c r="E116"/>
      <c r="F116"/>
      <c r="G116"/>
      <c r="H116"/>
    </row>
    <row r="117" spans="1:8" s="70" customFormat="1">
      <c r="A117"/>
      <c r="B117"/>
      <c r="C117"/>
      <c r="D117" s="69"/>
      <c r="E117"/>
      <c r="F117"/>
      <c r="G117"/>
      <c r="H117"/>
    </row>
    <row r="118" spans="1:8" s="70" customFormat="1">
      <c r="A118"/>
      <c r="B118"/>
      <c r="C118"/>
      <c r="D118" s="69"/>
      <c r="E118"/>
      <c r="F118"/>
      <c r="G118"/>
      <c r="H118"/>
    </row>
    <row r="119" spans="1:8" s="70" customFormat="1">
      <c r="A119"/>
      <c r="B119"/>
      <c r="C119"/>
      <c r="D119" s="69"/>
      <c r="E119"/>
      <c r="F119"/>
      <c r="G119"/>
      <c r="H119"/>
    </row>
    <row r="120" spans="1:8" s="70" customFormat="1">
      <c r="A120"/>
      <c r="B120"/>
      <c r="C120"/>
      <c r="D120" s="69"/>
      <c r="E120"/>
      <c r="F120"/>
      <c r="G120"/>
      <c r="H120"/>
    </row>
    <row r="121" spans="1:8" s="70" customFormat="1">
      <c r="A121"/>
      <c r="B121"/>
      <c r="C121"/>
      <c r="D121" s="69"/>
      <c r="E121"/>
      <c r="F121"/>
      <c r="G121"/>
      <c r="H121"/>
    </row>
    <row r="122" spans="1:8" s="70" customFormat="1">
      <c r="A122"/>
      <c r="B122"/>
      <c r="C122"/>
      <c r="D122" s="69"/>
      <c r="E122"/>
      <c r="F122"/>
      <c r="G122"/>
      <c r="H122"/>
    </row>
  </sheetData>
  <mergeCells count="8">
    <mergeCell ref="C34:G34"/>
    <mergeCell ref="E36:H39"/>
    <mergeCell ref="A1:H1"/>
    <mergeCell ref="A2:H2"/>
    <mergeCell ref="A3:H3"/>
    <mergeCell ref="B31:G31"/>
    <mergeCell ref="C32:G32"/>
    <mergeCell ref="C33:G33"/>
  </mergeCells>
  <pageMargins left="0.28000000000000003" right="0.16" top="0.24"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dimension ref="A1:G23"/>
  <sheetViews>
    <sheetView topLeftCell="A19" workbookViewId="0">
      <selection activeCell="B28" sqref="B28"/>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80" t="s">
        <v>0</v>
      </c>
      <c r="B1" s="81"/>
      <c r="C1" s="81"/>
      <c r="D1" s="81"/>
      <c r="E1" s="81"/>
      <c r="F1" s="81"/>
      <c r="G1" s="2"/>
    </row>
    <row r="2" spans="1:7" ht="18.75">
      <c r="A2" s="82" t="s">
        <v>1</v>
      </c>
      <c r="B2" s="83"/>
      <c r="C2" s="83"/>
      <c r="D2" s="83"/>
      <c r="E2" s="83"/>
      <c r="F2" s="83"/>
      <c r="G2" s="2"/>
    </row>
    <row r="3" spans="1:7" ht="21" customHeight="1">
      <c r="A3" s="76" t="s">
        <v>222</v>
      </c>
      <c r="B3" s="76"/>
      <c r="C3" s="76"/>
      <c r="D3" s="76"/>
      <c r="E3" s="76"/>
      <c r="F3" s="76"/>
      <c r="G3" s="21"/>
    </row>
    <row r="4" spans="1:7">
      <c r="A4" s="4" t="s">
        <v>3</v>
      </c>
      <c r="B4" s="4" t="s">
        <v>4</v>
      </c>
      <c r="C4" s="4" t="s">
        <v>42</v>
      </c>
      <c r="D4" s="4" t="s">
        <v>43</v>
      </c>
      <c r="E4" s="4" t="s">
        <v>44</v>
      </c>
      <c r="F4" s="4" t="s">
        <v>45</v>
      </c>
    </row>
    <row r="5" spans="1:7" ht="38.25">
      <c r="A5" s="22" t="s">
        <v>223</v>
      </c>
      <c r="B5" s="23" t="s">
        <v>224</v>
      </c>
      <c r="C5" s="9">
        <v>8.8000000000000007</v>
      </c>
      <c r="D5" s="8" t="s">
        <v>55</v>
      </c>
      <c r="E5" s="8">
        <v>390.16</v>
      </c>
      <c r="F5" s="54">
        <f t="shared" ref="F5:F20" si="0">E5*C5</f>
        <v>3433.4080000000004</v>
      </c>
    </row>
    <row r="6" spans="1:7" ht="25.5">
      <c r="A6" s="22" t="s">
        <v>225</v>
      </c>
      <c r="B6" s="23" t="s">
        <v>226</v>
      </c>
      <c r="C6" s="9">
        <v>2</v>
      </c>
      <c r="D6" s="8" t="s">
        <v>55</v>
      </c>
      <c r="E6" s="8">
        <v>1435.57</v>
      </c>
      <c r="F6" s="54">
        <f t="shared" si="0"/>
        <v>2871.14</v>
      </c>
    </row>
    <row r="7" spans="1:7" ht="114.75">
      <c r="A7" s="6" t="s">
        <v>227</v>
      </c>
      <c r="B7" s="7" t="s">
        <v>10</v>
      </c>
      <c r="C7" s="9">
        <v>47.8</v>
      </c>
      <c r="D7" s="8" t="s">
        <v>55</v>
      </c>
      <c r="E7" s="8">
        <v>120.53</v>
      </c>
      <c r="F7" s="54">
        <f t="shared" si="0"/>
        <v>5761.3339999999998</v>
      </c>
    </row>
    <row r="8" spans="1:7" ht="89.25">
      <c r="A8" s="6" t="s">
        <v>228</v>
      </c>
      <c r="B8" s="10" t="s">
        <v>13</v>
      </c>
      <c r="C8" s="9">
        <v>4.8899999999999997</v>
      </c>
      <c r="D8" s="8" t="s">
        <v>11</v>
      </c>
      <c r="E8" s="8">
        <v>223.35</v>
      </c>
      <c r="F8" s="54">
        <f t="shared" si="0"/>
        <v>1092.1814999999999</v>
      </c>
    </row>
    <row r="9" spans="1:7" ht="63.75">
      <c r="A9" s="6" t="s">
        <v>229</v>
      </c>
      <c r="B9" s="7" t="s">
        <v>15</v>
      </c>
      <c r="C9" s="9">
        <v>8.15</v>
      </c>
      <c r="D9" s="8" t="s">
        <v>11</v>
      </c>
      <c r="E9" s="8">
        <v>1149.1199999999999</v>
      </c>
      <c r="F9" s="54">
        <f t="shared" si="0"/>
        <v>9365.3279999999995</v>
      </c>
    </row>
    <row r="10" spans="1:7" ht="102">
      <c r="A10" s="6" t="s">
        <v>124</v>
      </c>
      <c r="B10" s="7" t="s">
        <v>87</v>
      </c>
      <c r="C10" s="9">
        <v>6.5</v>
      </c>
      <c r="D10" s="8" t="s">
        <v>11</v>
      </c>
      <c r="E10" s="8">
        <v>5829</v>
      </c>
      <c r="F10" s="54">
        <f t="shared" si="0"/>
        <v>37888.5</v>
      </c>
    </row>
    <row r="11" spans="1:7" ht="89.25">
      <c r="A11" s="34" t="s">
        <v>230</v>
      </c>
      <c r="B11" s="7" t="s">
        <v>231</v>
      </c>
      <c r="C11" s="9">
        <v>16.28</v>
      </c>
      <c r="D11" s="8" t="s">
        <v>11</v>
      </c>
      <c r="E11" s="8">
        <v>2502.14</v>
      </c>
      <c r="F11" s="54">
        <f t="shared" si="0"/>
        <v>40734.839200000002</v>
      </c>
    </row>
    <row r="12" spans="1:7" ht="63.75">
      <c r="A12" s="34" t="s">
        <v>232</v>
      </c>
      <c r="B12" s="7" t="s">
        <v>91</v>
      </c>
      <c r="C12" s="8">
        <v>124.7</v>
      </c>
      <c r="D12" s="8" t="s">
        <v>20</v>
      </c>
      <c r="E12" s="8">
        <v>234.61</v>
      </c>
      <c r="F12" s="54">
        <f t="shared" si="0"/>
        <v>29255.867000000002</v>
      </c>
    </row>
    <row r="13" spans="1:7" ht="102">
      <c r="A13" s="34" t="s">
        <v>233</v>
      </c>
      <c r="B13" s="7" t="s">
        <v>93</v>
      </c>
      <c r="C13" s="9">
        <v>2.84</v>
      </c>
      <c r="D13" s="8" t="s">
        <v>11</v>
      </c>
      <c r="E13" s="8">
        <v>5489.86</v>
      </c>
      <c r="F13" s="54">
        <f t="shared" si="0"/>
        <v>15591.202399999998</v>
      </c>
    </row>
    <row r="14" spans="1:7" ht="89.25">
      <c r="A14" s="34" t="s">
        <v>234</v>
      </c>
      <c r="B14" s="7" t="s">
        <v>95</v>
      </c>
      <c r="C14" s="9">
        <v>0.25</v>
      </c>
      <c r="D14" s="8" t="s">
        <v>96</v>
      </c>
      <c r="E14" s="8">
        <v>65841.84</v>
      </c>
      <c r="F14" s="54">
        <f t="shared" si="0"/>
        <v>16460.46</v>
      </c>
    </row>
    <row r="15" spans="1:7" ht="18.75">
      <c r="A15" s="6">
        <v>11</v>
      </c>
      <c r="B15" s="30" t="s">
        <v>59</v>
      </c>
      <c r="C15" s="9"/>
      <c r="D15" s="8"/>
      <c r="E15" s="8"/>
      <c r="F15" s="54"/>
    </row>
    <row r="16" spans="1:7" ht="15.75">
      <c r="A16" s="6" t="s">
        <v>22</v>
      </c>
      <c r="B16" s="7" t="s">
        <v>110</v>
      </c>
      <c r="C16" s="9">
        <v>4.8899999999999997</v>
      </c>
      <c r="D16" s="8" t="s">
        <v>11</v>
      </c>
      <c r="E16" s="8">
        <v>450.48</v>
      </c>
      <c r="F16" s="54">
        <f t="shared" si="0"/>
        <v>2202.8472000000002</v>
      </c>
    </row>
    <row r="17" spans="1:6" ht="15.75">
      <c r="A17" s="6" t="s">
        <v>24</v>
      </c>
      <c r="B17" s="7" t="s">
        <v>111</v>
      </c>
      <c r="C17" s="9">
        <v>12.57</v>
      </c>
      <c r="D17" s="8" t="s">
        <v>11</v>
      </c>
      <c r="E17" s="8">
        <v>880.61</v>
      </c>
      <c r="F17" s="54">
        <f t="shared" si="0"/>
        <v>11069.2677</v>
      </c>
    </row>
    <row r="18" spans="1:6" ht="15.75">
      <c r="A18" s="6" t="s">
        <v>26</v>
      </c>
      <c r="B18" s="7" t="s">
        <v>116</v>
      </c>
      <c r="C18" s="9">
        <v>24.4</v>
      </c>
      <c r="D18" s="8" t="s">
        <v>11</v>
      </c>
      <c r="E18" s="8">
        <v>736.48</v>
      </c>
      <c r="F18" s="54">
        <f t="shared" si="0"/>
        <v>17970.112000000001</v>
      </c>
    </row>
    <row r="19" spans="1:6" ht="15.75">
      <c r="A19" s="6" t="s">
        <v>28</v>
      </c>
      <c r="B19" s="7" t="s">
        <v>67</v>
      </c>
      <c r="C19" s="9">
        <v>8.34</v>
      </c>
      <c r="D19" s="8" t="s">
        <v>11</v>
      </c>
      <c r="E19" s="8">
        <v>513.67999999999995</v>
      </c>
      <c r="F19" s="54">
        <f t="shared" si="0"/>
        <v>4284.0911999999998</v>
      </c>
    </row>
    <row r="20" spans="1:6" ht="15.75">
      <c r="A20" s="6" t="s">
        <v>30</v>
      </c>
      <c r="B20" s="7" t="s">
        <v>33</v>
      </c>
      <c r="C20" s="9">
        <v>47.8</v>
      </c>
      <c r="D20" s="8" t="s">
        <v>11</v>
      </c>
      <c r="E20" s="8">
        <v>177.16</v>
      </c>
      <c r="F20" s="54">
        <f t="shared" si="0"/>
        <v>8468.2479999999996</v>
      </c>
    </row>
    <row r="21" spans="1:6">
      <c r="A21" s="24"/>
      <c r="B21" s="84"/>
      <c r="C21" s="84"/>
      <c r="D21" s="84"/>
      <c r="E21" s="84"/>
      <c r="F21" s="25">
        <f>SUM(F5:F20)</f>
        <v>206448.82619999995</v>
      </c>
    </row>
    <row r="22" spans="1:6">
      <c r="A22" s="15"/>
      <c r="B22" s="40"/>
      <c r="C22" s="40"/>
      <c r="D22" s="40"/>
      <c r="E22" s="40"/>
      <c r="F22" s="29"/>
    </row>
    <row r="23" spans="1:6" ht="41.25" customHeight="1">
      <c r="B23" s="71" t="s">
        <v>52</v>
      </c>
      <c r="C23" s="71"/>
      <c r="D23" s="71"/>
      <c r="E23" s="71"/>
      <c r="F23" s="71"/>
    </row>
  </sheetData>
  <mergeCells count="5">
    <mergeCell ref="A1:F1"/>
    <mergeCell ref="A2:F2"/>
    <mergeCell ref="A3:F3"/>
    <mergeCell ref="B21:E21"/>
    <mergeCell ref="B23:F23"/>
  </mergeCells>
  <pageMargins left="0.26" right="0.16" top="0.43" bottom="0.33" header="0.3" footer="0.17"/>
  <pageSetup orientation="portrait" verticalDpi="0" r:id="rId1"/>
</worksheet>
</file>

<file path=xl/worksheets/sheet4.xml><?xml version="1.0" encoding="utf-8"?>
<worksheet xmlns="http://schemas.openxmlformats.org/spreadsheetml/2006/main" xmlns:r="http://schemas.openxmlformats.org/officeDocument/2006/relationships">
  <dimension ref="A1:J30"/>
  <sheetViews>
    <sheetView topLeftCell="A19" workbookViewId="0">
      <selection activeCell="F21" sqref="F21"/>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80" t="s">
        <v>0</v>
      </c>
      <c r="B1" s="81"/>
      <c r="C1" s="81"/>
      <c r="D1" s="81"/>
      <c r="E1" s="81"/>
      <c r="F1" s="81"/>
      <c r="G1" s="81"/>
      <c r="H1" s="81"/>
      <c r="I1" s="81"/>
      <c r="J1" s="2"/>
    </row>
    <row r="2" spans="1:10" ht="18.75">
      <c r="A2" s="82" t="s">
        <v>1</v>
      </c>
      <c r="B2" s="83"/>
      <c r="C2" s="83"/>
      <c r="D2" s="83"/>
      <c r="E2" s="83"/>
      <c r="F2" s="83"/>
      <c r="G2" s="83"/>
      <c r="H2" s="83"/>
      <c r="I2" s="83"/>
      <c r="J2" s="2"/>
    </row>
    <row r="3" spans="1:10" ht="90.75" customHeight="1">
      <c r="A3" s="76" t="s">
        <v>209</v>
      </c>
      <c r="B3" s="76"/>
      <c r="C3" s="76"/>
      <c r="D3" s="76"/>
      <c r="E3" s="76"/>
      <c r="F3" s="76"/>
      <c r="G3" s="76"/>
      <c r="H3" s="76"/>
      <c r="I3" s="76"/>
      <c r="J3" s="21"/>
    </row>
    <row r="4" spans="1:10">
      <c r="A4" s="4" t="s">
        <v>3</v>
      </c>
      <c r="B4" s="4" t="s">
        <v>4</v>
      </c>
      <c r="C4" s="4">
        <v>3</v>
      </c>
      <c r="D4" s="4">
        <v>1</v>
      </c>
      <c r="E4" s="4">
        <v>2</v>
      </c>
      <c r="F4" s="4" t="s">
        <v>5</v>
      </c>
      <c r="G4" s="4" t="s">
        <v>43</v>
      </c>
      <c r="H4" s="4" t="s">
        <v>44</v>
      </c>
      <c r="I4" s="4" t="s">
        <v>45</v>
      </c>
    </row>
    <row r="5" spans="1:10" ht="21">
      <c r="A5" s="6">
        <v>1</v>
      </c>
      <c r="B5" s="6" t="s">
        <v>123</v>
      </c>
      <c r="C5" s="6"/>
      <c r="D5" s="6">
        <v>4</v>
      </c>
      <c r="E5" s="6"/>
      <c r="F5" s="6">
        <f>C5+D5+E5</f>
        <v>4</v>
      </c>
      <c r="G5" s="6" t="s">
        <v>72</v>
      </c>
      <c r="H5" s="6">
        <v>272.99</v>
      </c>
      <c r="I5" s="36">
        <f>H5*F5</f>
        <v>1091.96</v>
      </c>
    </row>
    <row r="6" spans="1:10" ht="21">
      <c r="A6" s="6" t="s">
        <v>210</v>
      </c>
      <c r="B6" s="6" t="s">
        <v>211</v>
      </c>
      <c r="C6" s="6"/>
      <c r="D6" s="6">
        <v>2.4500000000000002</v>
      </c>
      <c r="E6" s="6"/>
      <c r="F6" s="6">
        <f t="shared" ref="F6:F21" si="0">C6+D6+E6</f>
        <v>2.4500000000000002</v>
      </c>
      <c r="G6" s="6" t="s">
        <v>55</v>
      </c>
      <c r="H6" s="6">
        <v>390.16</v>
      </c>
      <c r="I6" s="36">
        <f t="shared" ref="I6:I21" si="1">H6*F6</f>
        <v>955.89200000000017</v>
      </c>
    </row>
    <row r="7" spans="1:10" ht="21">
      <c r="A7" s="6" t="s">
        <v>212</v>
      </c>
      <c r="B7" s="6" t="s">
        <v>213</v>
      </c>
      <c r="C7" s="6"/>
      <c r="D7" s="6">
        <v>1.1556379999999999</v>
      </c>
      <c r="E7" s="6"/>
      <c r="F7" s="6">
        <f t="shared" si="0"/>
        <v>1.1556379999999999</v>
      </c>
      <c r="G7" s="6" t="s">
        <v>55</v>
      </c>
      <c r="H7" s="6">
        <v>1435.57</v>
      </c>
      <c r="I7" s="36">
        <f t="shared" si="1"/>
        <v>1658.9992436599998</v>
      </c>
    </row>
    <row r="8" spans="1:10" ht="114.75">
      <c r="A8" s="6" t="s">
        <v>214</v>
      </c>
      <c r="B8" s="7" t="s">
        <v>10</v>
      </c>
      <c r="C8" s="9">
        <v>80.72</v>
      </c>
      <c r="D8" s="9">
        <v>11.23</v>
      </c>
      <c r="E8" s="9">
        <v>20.8</v>
      </c>
      <c r="F8" s="6">
        <f t="shared" si="0"/>
        <v>112.75</v>
      </c>
      <c r="G8" s="8" t="s">
        <v>55</v>
      </c>
      <c r="H8" s="8">
        <v>120.53</v>
      </c>
      <c r="I8" s="36">
        <f t="shared" si="1"/>
        <v>13589.7575</v>
      </c>
    </row>
    <row r="9" spans="1:10" ht="89.25">
      <c r="A9" s="6" t="s">
        <v>215</v>
      </c>
      <c r="B9" s="10" t="s">
        <v>13</v>
      </c>
      <c r="C9" s="9">
        <v>7.51</v>
      </c>
      <c r="D9" s="9">
        <v>1.21</v>
      </c>
      <c r="E9" s="9">
        <v>1.95</v>
      </c>
      <c r="F9" s="6">
        <f t="shared" si="0"/>
        <v>10.669999999999998</v>
      </c>
      <c r="G9" s="8" t="s">
        <v>11</v>
      </c>
      <c r="H9" s="8">
        <v>223.35</v>
      </c>
      <c r="I9" s="36">
        <f t="shared" si="1"/>
        <v>2383.1444999999994</v>
      </c>
    </row>
    <row r="10" spans="1:10" ht="63.75">
      <c r="A10" s="6" t="s">
        <v>216</v>
      </c>
      <c r="B10" s="7" t="s">
        <v>15</v>
      </c>
      <c r="C10" s="9">
        <v>12.51</v>
      </c>
      <c r="D10" s="9">
        <v>2.0099999999999998</v>
      </c>
      <c r="E10" s="9">
        <v>3.25</v>
      </c>
      <c r="F10" s="6">
        <f t="shared" si="0"/>
        <v>17.77</v>
      </c>
      <c r="G10" s="8" t="s">
        <v>11</v>
      </c>
      <c r="H10" s="8">
        <v>1149.1199999999999</v>
      </c>
      <c r="I10" s="36">
        <f t="shared" si="1"/>
        <v>20419.862399999998</v>
      </c>
    </row>
    <row r="11" spans="1:10" ht="102">
      <c r="A11" s="6" t="s">
        <v>217</v>
      </c>
      <c r="B11" s="7" t="s">
        <v>87</v>
      </c>
      <c r="C11" s="9">
        <v>10.650085000000001</v>
      </c>
      <c r="D11" s="9">
        <v>7.1368910000000003</v>
      </c>
      <c r="E11" s="9">
        <v>2.8526470000000002</v>
      </c>
      <c r="F11" s="6">
        <f t="shared" si="0"/>
        <v>20.639623000000004</v>
      </c>
      <c r="G11" s="8" t="s">
        <v>11</v>
      </c>
      <c r="H11" s="8">
        <v>5358.83</v>
      </c>
      <c r="I11" s="36">
        <f t="shared" si="1"/>
        <v>110604.23092109001</v>
      </c>
    </row>
    <row r="12" spans="1:10" ht="89.25">
      <c r="A12" s="6" t="s">
        <v>218</v>
      </c>
      <c r="B12" s="7" t="s">
        <v>89</v>
      </c>
      <c r="C12" s="9">
        <v>27.36</v>
      </c>
      <c r="D12" s="9">
        <v>6.2686339999999996</v>
      </c>
      <c r="E12" s="9">
        <v>7.01</v>
      </c>
      <c r="F12" s="6">
        <f t="shared" si="0"/>
        <v>40.638633999999996</v>
      </c>
      <c r="G12" s="8" t="s">
        <v>11</v>
      </c>
      <c r="H12" s="8">
        <v>2502.14</v>
      </c>
      <c r="I12" s="36">
        <f t="shared" si="1"/>
        <v>101683.55167675999</v>
      </c>
    </row>
    <row r="13" spans="1:10" ht="63.75">
      <c r="A13" s="34" t="s">
        <v>219</v>
      </c>
      <c r="B13" s="7" t="s">
        <v>91</v>
      </c>
      <c r="C13" s="9">
        <v>185.8</v>
      </c>
      <c r="D13" s="9">
        <v>21.077529999999999</v>
      </c>
      <c r="E13" s="9">
        <v>49.41</v>
      </c>
      <c r="F13" s="6">
        <f t="shared" si="0"/>
        <v>256.28753</v>
      </c>
      <c r="G13" s="8" t="s">
        <v>20</v>
      </c>
      <c r="H13" s="8">
        <v>234.61</v>
      </c>
      <c r="I13" s="36">
        <f t="shared" si="1"/>
        <v>60127.617413300002</v>
      </c>
    </row>
    <row r="14" spans="1:10" ht="102">
      <c r="A14" s="34" t="s">
        <v>220</v>
      </c>
      <c r="B14" s="7" t="s">
        <v>93</v>
      </c>
      <c r="C14" s="9">
        <v>3.21</v>
      </c>
      <c r="D14" s="9">
        <v>3.26</v>
      </c>
      <c r="E14" s="9">
        <v>2.6</v>
      </c>
      <c r="F14" s="6">
        <f t="shared" si="0"/>
        <v>9.07</v>
      </c>
      <c r="G14" s="8" t="s">
        <v>11</v>
      </c>
      <c r="H14" s="8">
        <v>5489.86</v>
      </c>
      <c r="I14" s="36">
        <f t="shared" si="1"/>
        <v>49793.030200000001</v>
      </c>
    </row>
    <row r="15" spans="1:10" ht="89.25">
      <c r="A15" s="34" t="s">
        <v>221</v>
      </c>
      <c r="B15" s="7" t="s">
        <v>95</v>
      </c>
      <c r="C15" s="9">
        <v>0.32</v>
      </c>
      <c r="D15" s="9">
        <v>0.35</v>
      </c>
      <c r="E15" s="9">
        <v>0.23</v>
      </c>
      <c r="F15" s="6">
        <f t="shared" si="0"/>
        <v>0.89999999999999991</v>
      </c>
      <c r="G15" s="8" t="s">
        <v>96</v>
      </c>
      <c r="H15" s="8">
        <v>65841.84</v>
      </c>
      <c r="I15" s="36">
        <f t="shared" si="1"/>
        <v>59257.655999999988</v>
      </c>
    </row>
    <row r="16" spans="1:10" ht="18.75">
      <c r="A16" s="6">
        <v>12</v>
      </c>
      <c r="B16" s="30" t="s">
        <v>59</v>
      </c>
      <c r="C16" s="9"/>
      <c r="D16" s="9"/>
      <c r="E16" s="9"/>
      <c r="F16" s="6"/>
      <c r="G16" s="8"/>
      <c r="H16" s="8"/>
      <c r="I16" s="36"/>
    </row>
    <row r="17" spans="1:9" ht="15.75">
      <c r="A17" s="6" t="s">
        <v>22</v>
      </c>
      <c r="B17" s="7" t="s">
        <v>60</v>
      </c>
      <c r="C17" s="9">
        <v>7.51</v>
      </c>
      <c r="D17" s="9">
        <v>1.21</v>
      </c>
      <c r="E17" s="9">
        <v>1.95</v>
      </c>
      <c r="F17" s="6">
        <f t="shared" si="0"/>
        <v>10.669999999999998</v>
      </c>
      <c r="G17" s="8" t="s">
        <v>11</v>
      </c>
      <c r="H17" s="8">
        <v>418.87</v>
      </c>
      <c r="I17" s="36">
        <f t="shared" si="1"/>
        <v>4469.3428999999996</v>
      </c>
    </row>
    <row r="18" spans="1:9" ht="15.75">
      <c r="A18" s="6" t="s">
        <v>24</v>
      </c>
      <c r="B18" s="7" t="s">
        <v>61</v>
      </c>
      <c r="C18" s="9">
        <v>19.899999999999999</v>
      </c>
      <c r="D18" s="9">
        <v>10.51</v>
      </c>
      <c r="E18" s="9">
        <v>5.97</v>
      </c>
      <c r="F18" s="6">
        <f t="shared" si="0"/>
        <v>36.379999999999995</v>
      </c>
      <c r="G18" s="8" t="s">
        <v>11</v>
      </c>
      <c r="H18" s="8">
        <v>907.31</v>
      </c>
      <c r="I18" s="36">
        <f t="shared" si="1"/>
        <v>33007.937799999992</v>
      </c>
    </row>
    <row r="19" spans="1:9" ht="15.75">
      <c r="A19" s="6" t="s">
        <v>26</v>
      </c>
      <c r="B19" s="7" t="s">
        <v>100</v>
      </c>
      <c r="C19" s="9">
        <v>39.9</v>
      </c>
      <c r="D19" s="9">
        <v>8.3000000000000007</v>
      </c>
      <c r="E19" s="9">
        <v>10.3</v>
      </c>
      <c r="F19" s="6">
        <f t="shared" si="0"/>
        <v>58.5</v>
      </c>
      <c r="G19" s="8" t="s">
        <v>11</v>
      </c>
      <c r="H19" s="8">
        <v>764.29</v>
      </c>
      <c r="I19" s="36">
        <f t="shared" si="1"/>
        <v>44710.964999999997</v>
      </c>
    </row>
    <row r="20" spans="1:9" ht="15.75">
      <c r="A20" s="6" t="s">
        <v>28</v>
      </c>
      <c r="B20" s="7" t="s">
        <v>63</v>
      </c>
      <c r="C20" s="9">
        <v>12.36</v>
      </c>
      <c r="D20" s="9">
        <v>9.26</v>
      </c>
      <c r="E20" s="9">
        <v>4.74</v>
      </c>
      <c r="F20" s="6">
        <f t="shared" si="0"/>
        <v>26.36</v>
      </c>
      <c r="G20" s="8" t="s">
        <v>11</v>
      </c>
      <c r="H20" s="8">
        <v>545.28</v>
      </c>
      <c r="I20" s="36">
        <f t="shared" si="1"/>
        <v>14373.5808</v>
      </c>
    </row>
    <row r="21" spans="1:9" ht="15.75">
      <c r="A21" s="6" t="s">
        <v>30</v>
      </c>
      <c r="B21" s="7" t="s">
        <v>33</v>
      </c>
      <c r="C21" s="9">
        <v>80.72</v>
      </c>
      <c r="D21" s="9">
        <v>14.81</v>
      </c>
      <c r="E21" s="9">
        <v>20.8</v>
      </c>
      <c r="F21" s="6">
        <f t="shared" si="0"/>
        <v>116.33</v>
      </c>
      <c r="G21" s="8" t="s">
        <v>11</v>
      </c>
      <c r="H21" s="8">
        <v>177.16</v>
      </c>
      <c r="I21" s="36">
        <f t="shared" si="1"/>
        <v>20609.022799999999</v>
      </c>
    </row>
    <row r="22" spans="1:9">
      <c r="A22" s="24"/>
      <c r="B22" s="85" t="s">
        <v>34</v>
      </c>
      <c r="C22" s="86"/>
      <c r="D22" s="86"/>
      <c r="E22" s="86"/>
      <c r="F22" s="86"/>
      <c r="G22" s="86"/>
      <c r="H22" s="87"/>
      <c r="I22" s="25">
        <f>SUM(I5:I21)</f>
        <v>538736.55115481</v>
      </c>
    </row>
    <row r="23" spans="1:9">
      <c r="A23" s="24"/>
      <c r="B23" s="26"/>
      <c r="C23" s="85" t="s">
        <v>35</v>
      </c>
      <c r="D23" s="86"/>
      <c r="E23" s="86"/>
      <c r="F23" s="86"/>
      <c r="G23" s="86"/>
      <c r="H23" s="87"/>
      <c r="I23" s="25">
        <f>I22*12/100</f>
        <v>64648.386138577203</v>
      </c>
    </row>
    <row r="24" spans="1:9">
      <c r="A24" s="24"/>
      <c r="B24" s="26"/>
      <c r="C24" s="85" t="s">
        <v>36</v>
      </c>
      <c r="D24" s="86"/>
      <c r="E24" s="86"/>
      <c r="F24" s="86"/>
      <c r="G24" s="86"/>
      <c r="H24" s="87"/>
      <c r="I24" s="25">
        <f>I22+I23</f>
        <v>603384.93729338725</v>
      </c>
    </row>
    <row r="25" spans="1:9">
      <c r="A25" s="24"/>
      <c r="B25" s="26"/>
      <c r="C25" s="85" t="s">
        <v>37</v>
      </c>
      <c r="D25" s="86"/>
      <c r="E25" s="86"/>
      <c r="F25" s="86"/>
      <c r="G25" s="86"/>
      <c r="H25" s="87"/>
      <c r="I25" s="25">
        <v>603385</v>
      </c>
    </row>
    <row r="26" spans="1:9">
      <c r="A26" s="15"/>
      <c r="B26" s="28"/>
      <c r="C26" s="28"/>
      <c r="D26" s="28"/>
      <c r="E26" s="28"/>
      <c r="F26" s="28"/>
      <c r="G26" s="28"/>
      <c r="H26" s="28"/>
      <c r="I26" s="29"/>
    </row>
    <row r="27" spans="1:9" ht="15" customHeight="1">
      <c r="B27" s="71" t="s">
        <v>208</v>
      </c>
      <c r="C27" s="71"/>
      <c r="D27" s="71"/>
      <c r="E27" s="71"/>
      <c r="F27" s="71"/>
      <c r="G27" s="71"/>
      <c r="H27" s="71"/>
      <c r="I27" s="71"/>
    </row>
    <row r="28" spans="1:9">
      <c r="B28" s="71"/>
      <c r="C28" s="71"/>
      <c r="D28" s="71"/>
      <c r="E28" s="71"/>
      <c r="F28" s="71"/>
      <c r="G28" s="71"/>
      <c r="H28" s="71"/>
      <c r="I28" s="71"/>
    </row>
    <row r="29" spans="1:9">
      <c r="B29" s="71"/>
      <c r="C29" s="71"/>
      <c r="D29" s="71"/>
      <c r="E29" s="71"/>
      <c r="F29" s="71"/>
      <c r="G29" s="71"/>
      <c r="H29" s="71"/>
      <c r="I29" s="71"/>
    </row>
    <row r="30" spans="1:9">
      <c r="B30" s="71"/>
      <c r="C30" s="71"/>
      <c r="D30" s="71"/>
      <c r="E30" s="71"/>
      <c r="F30" s="71"/>
      <c r="G30" s="71"/>
      <c r="H30" s="71"/>
      <c r="I30" s="71"/>
    </row>
  </sheetData>
  <mergeCells count="8">
    <mergeCell ref="B27:I30"/>
    <mergeCell ref="C25:H25"/>
    <mergeCell ref="A1:I1"/>
    <mergeCell ref="A2:I2"/>
    <mergeCell ref="A3:I3"/>
    <mergeCell ref="B22:H22"/>
    <mergeCell ref="C23:H23"/>
    <mergeCell ref="C24:H24"/>
  </mergeCells>
  <pageMargins left="0.36" right="0.28000000000000003" top="0.45" bottom="0.21" header="0.3" footer="0.17"/>
  <pageSetup orientation="portrait" verticalDpi="0" r:id="rId1"/>
</worksheet>
</file>

<file path=xl/worksheets/sheet5.xml><?xml version="1.0" encoding="utf-8"?>
<worksheet xmlns="http://schemas.openxmlformats.org/spreadsheetml/2006/main" xmlns:r="http://schemas.openxmlformats.org/officeDocument/2006/relationships">
  <dimension ref="A1:I13"/>
  <sheetViews>
    <sheetView workbookViewId="0">
      <selection activeCell="H10" sqref="H10"/>
    </sheetView>
  </sheetViews>
  <sheetFormatPr defaultRowHeight="15"/>
  <cols>
    <col min="1" max="1" width="8.7109375" customWidth="1"/>
    <col min="2" max="2" width="44.140625" customWidth="1"/>
    <col min="3" max="3" width="9.7109375" hidden="1" customWidth="1"/>
    <col min="4" max="4" width="11" hidden="1" customWidth="1"/>
    <col min="5" max="5" width="10.28515625" customWidth="1"/>
    <col min="6" max="7" width="11.5703125" customWidth="1"/>
    <col min="8" max="8" width="12.140625" customWidth="1"/>
  </cols>
  <sheetData>
    <row r="1" spans="1:9" ht="18.75">
      <c r="A1" s="80" t="s">
        <v>0</v>
      </c>
      <c r="B1" s="81"/>
      <c r="C1" s="81"/>
      <c r="D1" s="81"/>
      <c r="E1" s="81"/>
      <c r="F1" s="81"/>
      <c r="G1" s="81"/>
      <c r="H1" s="81"/>
      <c r="I1" s="2"/>
    </row>
    <row r="2" spans="1:9" ht="18.75">
      <c r="A2" s="82" t="s">
        <v>1</v>
      </c>
      <c r="B2" s="83"/>
      <c r="C2" s="83"/>
      <c r="D2" s="83"/>
      <c r="E2" s="83"/>
      <c r="F2" s="83"/>
      <c r="G2" s="83"/>
      <c r="H2" s="83"/>
      <c r="I2" s="2"/>
    </row>
    <row r="3" spans="1:9" ht="30.75" customHeight="1">
      <c r="A3" s="76" t="s">
        <v>41</v>
      </c>
      <c r="B3" s="76"/>
      <c r="C3" s="76"/>
      <c r="D3" s="76"/>
      <c r="E3" s="76"/>
      <c r="F3" s="76"/>
      <c r="G3" s="76"/>
      <c r="H3" s="76"/>
      <c r="I3" s="21"/>
    </row>
    <row r="4" spans="1:9">
      <c r="A4" s="4" t="s">
        <v>3</v>
      </c>
      <c r="B4" s="4" t="s">
        <v>4</v>
      </c>
      <c r="C4" s="4">
        <v>1</v>
      </c>
      <c r="D4" s="4">
        <v>2</v>
      </c>
      <c r="E4" s="4" t="s">
        <v>42</v>
      </c>
      <c r="F4" s="4" t="s">
        <v>43</v>
      </c>
      <c r="G4" s="4" t="s">
        <v>44</v>
      </c>
      <c r="H4" s="4" t="s">
        <v>45</v>
      </c>
    </row>
    <row r="5" spans="1:9" ht="38.25">
      <c r="A5" s="22" t="s">
        <v>46</v>
      </c>
      <c r="B5" s="23" t="s">
        <v>47</v>
      </c>
      <c r="C5" s="9">
        <v>2</v>
      </c>
      <c r="D5" s="8">
        <v>1.9</v>
      </c>
      <c r="E5" s="9">
        <v>23.27</v>
      </c>
      <c r="F5" s="8" t="s">
        <v>48</v>
      </c>
      <c r="G5" s="8">
        <v>3351.95</v>
      </c>
      <c r="H5" s="9">
        <f>G5*E5</f>
        <v>77999.876499999998</v>
      </c>
    </row>
    <row r="6" spans="1:9" ht="63.75">
      <c r="A6" s="6" t="s">
        <v>49</v>
      </c>
      <c r="B6" s="7" t="s">
        <v>50</v>
      </c>
      <c r="C6" s="9">
        <v>2.91</v>
      </c>
      <c r="D6" s="8">
        <v>1.9</v>
      </c>
      <c r="E6" s="9">
        <v>215.14</v>
      </c>
      <c r="F6" s="8" t="s">
        <v>51</v>
      </c>
      <c r="G6" s="8">
        <v>472.4</v>
      </c>
      <c r="H6" s="9">
        <f t="shared" ref="H6" si="0">G6*E6</f>
        <v>101632.13599999998</v>
      </c>
    </row>
    <row r="7" spans="1:9">
      <c r="A7" s="24"/>
      <c r="B7" s="85" t="s">
        <v>34</v>
      </c>
      <c r="C7" s="86"/>
      <c r="D7" s="86"/>
      <c r="E7" s="86"/>
      <c r="F7" s="86"/>
      <c r="G7" s="87"/>
      <c r="H7" s="25">
        <f>SUM(H5:H6)</f>
        <v>179632.01249999998</v>
      </c>
    </row>
    <row r="8" spans="1:9">
      <c r="A8" s="24"/>
      <c r="B8" s="26"/>
      <c r="C8" s="26"/>
      <c r="D8" s="26"/>
      <c r="E8" s="88" t="s">
        <v>35</v>
      </c>
      <c r="F8" s="88"/>
      <c r="G8" s="88"/>
      <c r="H8" s="25">
        <f>H7*12/100</f>
        <v>21555.841499999999</v>
      </c>
    </row>
    <row r="9" spans="1:9">
      <c r="A9" s="24"/>
      <c r="B9" s="26"/>
      <c r="C9" s="26"/>
      <c r="D9" s="26"/>
      <c r="E9" s="88" t="s">
        <v>36</v>
      </c>
      <c r="F9" s="88"/>
      <c r="G9" s="88"/>
      <c r="H9" s="25">
        <f>H7+H8</f>
        <v>201187.85399999999</v>
      </c>
    </row>
    <row r="10" spans="1:9">
      <c r="A10" s="27"/>
      <c r="B10" s="26"/>
      <c r="C10" s="26"/>
      <c r="D10" s="26"/>
      <c r="E10" s="85" t="s">
        <v>37</v>
      </c>
      <c r="F10" s="86"/>
      <c r="G10" s="87"/>
      <c r="H10" s="25">
        <v>201188</v>
      </c>
    </row>
    <row r="11" spans="1:9">
      <c r="A11" s="15"/>
      <c r="B11" s="28"/>
      <c r="C11" s="28"/>
      <c r="D11" s="28"/>
      <c r="E11" s="28"/>
      <c r="F11" s="28"/>
      <c r="G11" s="28"/>
      <c r="H11" s="29"/>
    </row>
    <row r="12" spans="1:9">
      <c r="A12" s="15"/>
      <c r="B12" s="28"/>
      <c r="C12" s="28"/>
      <c r="D12" s="28"/>
      <c r="E12" s="28"/>
      <c r="F12" s="28"/>
      <c r="G12" s="28"/>
      <c r="H12" s="29"/>
    </row>
    <row r="13" spans="1:9" ht="50.25" customHeight="1">
      <c r="B13" s="71" t="s">
        <v>52</v>
      </c>
      <c r="C13" s="71"/>
      <c r="D13" s="71"/>
      <c r="E13" s="71"/>
      <c r="F13" s="71"/>
      <c r="G13" s="71"/>
      <c r="H13" s="71"/>
    </row>
  </sheetData>
  <mergeCells count="8">
    <mergeCell ref="E10:G10"/>
    <mergeCell ref="B13:H13"/>
    <mergeCell ref="A1:H1"/>
    <mergeCell ref="A2:H2"/>
    <mergeCell ref="A3:H3"/>
    <mergeCell ref="B7:G7"/>
    <mergeCell ref="E8:G8"/>
    <mergeCell ref="E9:G9"/>
  </mergeCells>
  <pageMargins left="0.36" right="0.34"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dimension ref="A1:I28"/>
  <sheetViews>
    <sheetView topLeftCell="A19" workbookViewId="0">
      <selection activeCell="E20" sqref="E20"/>
    </sheetView>
  </sheetViews>
  <sheetFormatPr defaultRowHeight="15"/>
  <cols>
    <col min="1" max="1" width="8.7109375" customWidth="1"/>
    <col min="2" max="2" width="44.140625" customWidth="1"/>
    <col min="3" max="3" width="9.7109375" hidden="1" customWidth="1"/>
    <col min="4" max="4" width="11" hidden="1" customWidth="1"/>
    <col min="5" max="5" width="10.28515625" customWidth="1"/>
    <col min="6" max="7" width="11.5703125" customWidth="1"/>
    <col min="8" max="8" width="12.140625" customWidth="1"/>
  </cols>
  <sheetData>
    <row r="1" spans="1:9" ht="18.75">
      <c r="A1" s="80" t="s">
        <v>0</v>
      </c>
      <c r="B1" s="81"/>
      <c r="C1" s="81"/>
      <c r="D1" s="81"/>
      <c r="E1" s="81"/>
      <c r="F1" s="81"/>
      <c r="G1" s="81"/>
      <c r="H1" s="81"/>
      <c r="I1" s="2"/>
    </row>
    <row r="2" spans="1:9" ht="18.75">
      <c r="A2" s="82" t="s">
        <v>1</v>
      </c>
      <c r="B2" s="83"/>
      <c r="C2" s="83"/>
      <c r="D2" s="83"/>
      <c r="E2" s="83"/>
      <c r="F2" s="83"/>
      <c r="G2" s="83"/>
      <c r="H2" s="83"/>
      <c r="I2" s="2"/>
    </row>
    <row r="3" spans="1:9" ht="45" customHeight="1">
      <c r="A3" s="76" t="s">
        <v>203</v>
      </c>
      <c r="B3" s="76"/>
      <c r="C3" s="76"/>
      <c r="D3" s="76"/>
      <c r="E3" s="76"/>
      <c r="F3" s="76"/>
      <c r="G3" s="76"/>
      <c r="H3" s="76"/>
      <c r="I3" s="21"/>
    </row>
    <row r="4" spans="1:9">
      <c r="A4" s="4" t="s">
        <v>3</v>
      </c>
      <c r="B4" s="4" t="s">
        <v>4</v>
      </c>
      <c r="C4" s="4">
        <v>1</v>
      </c>
      <c r="D4" s="4">
        <v>2</v>
      </c>
      <c r="E4" s="4" t="s">
        <v>42</v>
      </c>
      <c r="F4" s="4" t="s">
        <v>43</v>
      </c>
      <c r="G4" s="4" t="s">
        <v>44</v>
      </c>
      <c r="H4" s="4" t="s">
        <v>45</v>
      </c>
    </row>
    <row r="5" spans="1:9" ht="21">
      <c r="A5" s="6">
        <v>1</v>
      </c>
      <c r="B5" s="6" t="s">
        <v>204</v>
      </c>
      <c r="C5" s="6"/>
      <c r="D5" s="6">
        <v>2</v>
      </c>
      <c r="E5" s="6">
        <f>C5+D5</f>
        <v>2</v>
      </c>
      <c r="F5" s="6" t="s">
        <v>72</v>
      </c>
      <c r="G5" s="6">
        <v>272.99</v>
      </c>
      <c r="H5" s="6">
        <f>G5*E5</f>
        <v>545.98</v>
      </c>
    </row>
    <row r="6" spans="1:9" ht="114.75">
      <c r="A6" s="6" t="s">
        <v>9</v>
      </c>
      <c r="B6" s="7" t="s">
        <v>10</v>
      </c>
      <c r="C6" s="9">
        <v>30.06</v>
      </c>
      <c r="D6" s="8">
        <v>18.059999999999999</v>
      </c>
      <c r="E6" s="6">
        <f t="shared" ref="E6:E20" si="0">C6+D6</f>
        <v>48.12</v>
      </c>
      <c r="F6" s="8" t="s">
        <v>55</v>
      </c>
      <c r="G6" s="8">
        <v>120.53</v>
      </c>
      <c r="H6" s="6">
        <f t="shared" ref="H6:H20" si="1">G6*E6</f>
        <v>5799.9035999999996</v>
      </c>
    </row>
    <row r="7" spans="1:9" ht="89.25">
      <c r="A7" s="6" t="s">
        <v>12</v>
      </c>
      <c r="B7" s="10" t="s">
        <v>13</v>
      </c>
      <c r="C7" s="9">
        <v>2.66</v>
      </c>
      <c r="D7" s="8">
        <v>4.5199999999999996</v>
      </c>
      <c r="E7" s="6">
        <f t="shared" si="0"/>
        <v>7.18</v>
      </c>
      <c r="F7" s="8" t="s">
        <v>11</v>
      </c>
      <c r="G7" s="8">
        <v>223.35</v>
      </c>
      <c r="H7" s="6">
        <f t="shared" si="1"/>
        <v>1603.6529999999998</v>
      </c>
    </row>
    <row r="8" spans="1:9" ht="63.75">
      <c r="A8" s="6" t="s">
        <v>14</v>
      </c>
      <c r="B8" s="7" t="s">
        <v>15</v>
      </c>
      <c r="C8" s="9">
        <v>4.43</v>
      </c>
      <c r="D8" s="8">
        <v>7.59</v>
      </c>
      <c r="E8" s="6">
        <f t="shared" si="0"/>
        <v>12.02</v>
      </c>
      <c r="F8" s="8" t="s">
        <v>11</v>
      </c>
      <c r="G8" s="8">
        <v>1149.1199999999999</v>
      </c>
      <c r="H8" s="6">
        <f t="shared" si="1"/>
        <v>13812.422399999998</v>
      </c>
    </row>
    <row r="9" spans="1:9" ht="102">
      <c r="A9" s="6" t="s">
        <v>86</v>
      </c>
      <c r="B9" s="7" t="s">
        <v>87</v>
      </c>
      <c r="C9" s="9">
        <v>3.7</v>
      </c>
      <c r="D9" s="8"/>
      <c r="E9" s="6">
        <f t="shared" si="0"/>
        <v>3.7</v>
      </c>
      <c r="F9" s="8" t="s">
        <v>11</v>
      </c>
      <c r="G9" s="8">
        <v>5358.83</v>
      </c>
      <c r="H9" s="6">
        <f t="shared" si="1"/>
        <v>19827.671000000002</v>
      </c>
    </row>
    <row r="10" spans="1:9" ht="89.25">
      <c r="A10" s="6" t="s">
        <v>88</v>
      </c>
      <c r="B10" s="7" t="s">
        <v>89</v>
      </c>
      <c r="C10" s="9">
        <v>9.56</v>
      </c>
      <c r="D10" s="8"/>
      <c r="E10" s="6">
        <f t="shared" si="0"/>
        <v>9.56</v>
      </c>
      <c r="F10" s="8" t="s">
        <v>11</v>
      </c>
      <c r="G10" s="8">
        <v>2502.14</v>
      </c>
      <c r="H10" s="6">
        <f t="shared" si="1"/>
        <v>23920.4584</v>
      </c>
    </row>
    <row r="11" spans="1:9" ht="63.75">
      <c r="A11" s="34" t="s">
        <v>90</v>
      </c>
      <c r="B11" s="7" t="s">
        <v>91</v>
      </c>
      <c r="C11" s="9">
        <v>81.3</v>
      </c>
      <c r="D11" s="8"/>
      <c r="E11" s="6">
        <f t="shared" si="0"/>
        <v>81.3</v>
      </c>
      <c r="F11" s="8" t="s">
        <v>20</v>
      </c>
      <c r="G11" s="8">
        <v>234.61</v>
      </c>
      <c r="H11" s="6">
        <f t="shared" si="1"/>
        <v>19073.793000000001</v>
      </c>
    </row>
    <row r="12" spans="1:9" ht="102">
      <c r="A12" s="34" t="s">
        <v>92</v>
      </c>
      <c r="B12" s="7" t="s">
        <v>93</v>
      </c>
      <c r="C12" s="8">
        <v>3.5</v>
      </c>
      <c r="D12" s="8"/>
      <c r="E12" s="6">
        <f t="shared" si="0"/>
        <v>3.5</v>
      </c>
      <c r="F12" s="8" t="s">
        <v>55</v>
      </c>
      <c r="G12" s="8">
        <v>5489.86</v>
      </c>
      <c r="H12" s="6">
        <f t="shared" si="1"/>
        <v>19214.509999999998</v>
      </c>
    </row>
    <row r="13" spans="1:9" ht="89.25">
      <c r="A13" s="34" t="s">
        <v>94</v>
      </c>
      <c r="B13" s="7" t="s">
        <v>95</v>
      </c>
      <c r="C13" s="8">
        <v>6.3E-2</v>
      </c>
      <c r="D13" s="8"/>
      <c r="E13" s="6">
        <f t="shared" si="0"/>
        <v>6.3E-2</v>
      </c>
      <c r="F13" s="8" t="s">
        <v>96</v>
      </c>
      <c r="G13" s="8">
        <v>65841.84</v>
      </c>
      <c r="H13" s="6">
        <f t="shared" si="1"/>
        <v>4148.0359200000003</v>
      </c>
    </row>
    <row r="14" spans="1:9" ht="102">
      <c r="A14" s="6" t="s">
        <v>205</v>
      </c>
      <c r="B14" s="7" t="s">
        <v>17</v>
      </c>
      <c r="C14" s="8"/>
      <c r="D14" s="8">
        <v>50.15</v>
      </c>
      <c r="E14" s="6">
        <f t="shared" si="0"/>
        <v>50.15</v>
      </c>
      <c r="F14" s="8" t="s">
        <v>55</v>
      </c>
      <c r="G14" s="8">
        <v>5829</v>
      </c>
      <c r="H14" s="6">
        <f t="shared" si="1"/>
        <v>292324.34999999998</v>
      </c>
    </row>
    <row r="15" spans="1:9" ht="18.75">
      <c r="A15" s="6">
        <v>11</v>
      </c>
      <c r="B15" s="30" t="s">
        <v>59</v>
      </c>
      <c r="C15" s="9"/>
      <c r="D15" s="8"/>
      <c r="E15" s="6"/>
      <c r="F15" s="8"/>
      <c r="G15" s="8"/>
      <c r="H15" s="6"/>
    </row>
    <row r="16" spans="1:9" ht="15.75">
      <c r="A16" s="6" t="s">
        <v>22</v>
      </c>
      <c r="B16" s="7" t="s">
        <v>110</v>
      </c>
      <c r="C16" s="9">
        <v>2.66</v>
      </c>
      <c r="D16" s="8">
        <v>4.5199999999999996</v>
      </c>
      <c r="E16" s="6">
        <f t="shared" si="0"/>
        <v>7.18</v>
      </c>
      <c r="F16" s="8" t="s">
        <v>11</v>
      </c>
      <c r="G16" s="8">
        <v>450.47</v>
      </c>
      <c r="H16" s="6">
        <f t="shared" si="1"/>
        <v>3234.3746000000001</v>
      </c>
    </row>
    <row r="17" spans="1:8" ht="15.75">
      <c r="A17" s="6" t="s">
        <v>24</v>
      </c>
      <c r="B17" s="7" t="s">
        <v>111</v>
      </c>
      <c r="C17" s="9">
        <v>8.2799999999999994</v>
      </c>
      <c r="D17" s="8">
        <v>21.54</v>
      </c>
      <c r="E17" s="6">
        <f t="shared" si="0"/>
        <v>29.82</v>
      </c>
      <c r="F17" s="8" t="s">
        <v>11</v>
      </c>
      <c r="G17" s="8">
        <v>880.61</v>
      </c>
      <c r="H17" s="6">
        <f t="shared" si="1"/>
        <v>26259.790199999999</v>
      </c>
    </row>
    <row r="18" spans="1:8" ht="15.75">
      <c r="A18" s="6" t="s">
        <v>26</v>
      </c>
      <c r="B18" s="7" t="s">
        <v>206</v>
      </c>
      <c r="C18" s="9">
        <v>14</v>
      </c>
      <c r="D18" s="8">
        <v>7.59</v>
      </c>
      <c r="E18" s="6">
        <f t="shared" si="0"/>
        <v>21.59</v>
      </c>
      <c r="F18" s="8" t="s">
        <v>11</v>
      </c>
      <c r="G18" s="8">
        <v>764.29</v>
      </c>
      <c r="H18" s="6">
        <f t="shared" si="1"/>
        <v>16501.021099999998</v>
      </c>
    </row>
    <row r="19" spans="1:8" ht="15.75">
      <c r="A19" s="6" t="s">
        <v>28</v>
      </c>
      <c r="B19" s="7" t="s">
        <v>207</v>
      </c>
      <c r="C19" s="9">
        <v>6.4</v>
      </c>
      <c r="D19" s="8">
        <v>43.08</v>
      </c>
      <c r="E19" s="6">
        <f t="shared" si="0"/>
        <v>49.48</v>
      </c>
      <c r="F19" s="8" t="s">
        <v>11</v>
      </c>
      <c r="G19" s="8">
        <v>513.67999999999995</v>
      </c>
      <c r="H19" s="6">
        <f t="shared" si="1"/>
        <v>25416.886399999996</v>
      </c>
    </row>
    <row r="20" spans="1:8" ht="15.75">
      <c r="A20" s="6" t="s">
        <v>30</v>
      </c>
      <c r="B20" s="7" t="s">
        <v>33</v>
      </c>
      <c r="C20" s="9">
        <v>30.06</v>
      </c>
      <c r="D20" s="8">
        <v>18.059999999999999</v>
      </c>
      <c r="E20" s="6">
        <f t="shared" si="0"/>
        <v>48.12</v>
      </c>
      <c r="F20" s="8" t="s">
        <v>11</v>
      </c>
      <c r="G20" s="8">
        <v>177.16</v>
      </c>
      <c r="H20" s="6">
        <f t="shared" si="1"/>
        <v>8524.9391999999989</v>
      </c>
    </row>
    <row r="21" spans="1:8">
      <c r="A21" s="24"/>
      <c r="B21" s="85" t="s">
        <v>34</v>
      </c>
      <c r="C21" s="86"/>
      <c r="D21" s="86"/>
      <c r="E21" s="86"/>
      <c r="F21" s="86"/>
      <c r="G21" s="87"/>
      <c r="H21" s="25">
        <f>SUM(H6:H20)</f>
        <v>479661.80881999998</v>
      </c>
    </row>
    <row r="22" spans="1:8">
      <c r="A22" s="24"/>
      <c r="B22" s="26"/>
      <c r="C22" s="26"/>
      <c r="D22" s="26"/>
      <c r="E22" s="85" t="s">
        <v>35</v>
      </c>
      <c r="F22" s="86"/>
      <c r="G22" s="87"/>
      <c r="H22" s="25">
        <f>H21*12/100</f>
        <v>57559.417058400002</v>
      </c>
    </row>
    <row r="23" spans="1:8">
      <c r="A23" s="24"/>
      <c r="B23" s="26"/>
      <c r="C23" s="26"/>
      <c r="D23" s="26"/>
      <c r="E23" s="85" t="s">
        <v>36</v>
      </c>
      <c r="F23" s="86"/>
      <c r="G23" s="87"/>
      <c r="H23" s="25">
        <f>H21+H22</f>
        <v>537221.22587840003</v>
      </c>
    </row>
    <row r="24" spans="1:8">
      <c r="A24" s="24"/>
      <c r="B24" s="26"/>
      <c r="C24" s="26"/>
      <c r="D24" s="26"/>
      <c r="E24" s="85" t="s">
        <v>37</v>
      </c>
      <c r="F24" s="86"/>
      <c r="G24" s="87"/>
      <c r="H24" s="25">
        <v>537221</v>
      </c>
    </row>
    <row r="25" spans="1:8">
      <c r="A25" s="15"/>
      <c r="B25" s="28"/>
      <c r="C25" s="28"/>
      <c r="D25" s="28"/>
      <c r="E25" s="28"/>
      <c r="F25" s="28"/>
      <c r="G25" s="28"/>
      <c r="H25" s="29"/>
    </row>
    <row r="26" spans="1:8">
      <c r="A26" s="15"/>
      <c r="B26" s="71" t="s">
        <v>208</v>
      </c>
      <c r="C26" s="71"/>
      <c r="D26" s="71"/>
      <c r="E26" s="71"/>
      <c r="F26" s="71"/>
      <c r="G26" s="71"/>
      <c r="H26" s="71"/>
    </row>
    <row r="27" spans="1:8" ht="15" customHeight="1">
      <c r="B27" s="71"/>
      <c r="C27" s="71"/>
      <c r="D27" s="71"/>
      <c r="E27" s="71"/>
      <c r="F27" s="71"/>
      <c r="G27" s="71"/>
      <c r="H27" s="71"/>
    </row>
    <row r="28" spans="1:8">
      <c r="B28" s="71"/>
      <c r="C28" s="71"/>
      <c r="D28" s="71"/>
      <c r="E28" s="71"/>
      <c r="F28" s="71"/>
      <c r="G28" s="71"/>
      <c r="H28" s="71"/>
    </row>
  </sheetData>
  <mergeCells count="8">
    <mergeCell ref="B26:H28"/>
    <mergeCell ref="E24:G24"/>
    <mergeCell ref="A1:H1"/>
    <mergeCell ref="A2:H2"/>
    <mergeCell ref="A3:H3"/>
    <mergeCell ref="B21:G21"/>
    <mergeCell ref="E22:G22"/>
    <mergeCell ref="E23:G23"/>
  </mergeCells>
  <pageMargins left="0.34" right="0.28000000000000003" top="0.36" bottom="0.17" header="0.3" footer="0.17"/>
  <pageSetup orientation="portrait" verticalDpi="0" r:id="rId1"/>
</worksheet>
</file>

<file path=xl/worksheets/sheet7.xml><?xml version="1.0" encoding="utf-8"?>
<worksheet xmlns="http://schemas.openxmlformats.org/spreadsheetml/2006/main" xmlns:r="http://schemas.openxmlformats.org/officeDocument/2006/relationships">
  <dimension ref="A1:I17"/>
  <sheetViews>
    <sheetView workbookViewId="0">
      <selection sqref="A1:XFD1048576"/>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75" t="s">
        <v>0</v>
      </c>
      <c r="B1" s="75"/>
      <c r="C1" s="75"/>
      <c r="D1" s="75"/>
      <c r="E1" s="75"/>
      <c r="F1" s="75"/>
      <c r="G1" s="1"/>
      <c r="H1" s="1"/>
      <c r="I1" s="1"/>
    </row>
    <row r="2" spans="1:9" ht="18.75">
      <c r="A2" s="75" t="s">
        <v>1</v>
      </c>
      <c r="B2" s="75"/>
      <c r="C2" s="75"/>
      <c r="D2" s="75"/>
      <c r="E2" s="75"/>
      <c r="F2" s="75"/>
      <c r="G2" s="2"/>
      <c r="H2" s="2"/>
      <c r="I2" s="2"/>
    </row>
    <row r="3" spans="1:9" ht="33" customHeight="1">
      <c r="A3" s="77" t="s">
        <v>141</v>
      </c>
      <c r="B3" s="77"/>
      <c r="C3" s="77"/>
      <c r="D3" s="77"/>
      <c r="E3" s="77"/>
      <c r="F3" s="77"/>
      <c r="G3" s="3"/>
      <c r="H3" s="3"/>
    </row>
    <row r="4" spans="1:9">
      <c r="A4" s="4" t="s">
        <v>3</v>
      </c>
      <c r="B4" s="4" t="s">
        <v>4</v>
      </c>
      <c r="C4" s="5" t="s">
        <v>5</v>
      </c>
      <c r="D4" s="5" t="s">
        <v>6</v>
      </c>
      <c r="E4" s="5" t="s">
        <v>7</v>
      </c>
      <c r="F4" s="5" t="s">
        <v>8</v>
      </c>
    </row>
    <row r="5" spans="1:9" ht="25.5">
      <c r="A5" s="41">
        <v>1</v>
      </c>
      <c r="B5" s="42" t="s">
        <v>142</v>
      </c>
      <c r="C5" s="9">
        <v>4</v>
      </c>
      <c r="D5" s="43" t="s">
        <v>72</v>
      </c>
      <c r="E5" s="43">
        <v>272.99</v>
      </c>
      <c r="F5" s="9">
        <f>E5*C5</f>
        <v>1091.96</v>
      </c>
    </row>
    <row r="6" spans="1:9" ht="114" customHeight="1">
      <c r="A6" s="6" t="s">
        <v>66</v>
      </c>
      <c r="B6" s="7" t="s">
        <v>17</v>
      </c>
      <c r="C6" s="8">
        <v>49.57</v>
      </c>
      <c r="D6" s="8" t="s">
        <v>11</v>
      </c>
      <c r="E6" s="8">
        <v>5829</v>
      </c>
      <c r="F6" s="9">
        <f t="shared" ref="F6:F9" si="0">E6*C6</f>
        <v>288943.53000000003</v>
      </c>
    </row>
    <row r="7" spans="1:9">
      <c r="A7" s="6">
        <v>3</v>
      </c>
      <c r="B7" s="11" t="s">
        <v>21</v>
      </c>
      <c r="C7" s="8"/>
      <c r="D7" s="8"/>
      <c r="E7" s="8"/>
      <c r="F7" s="9"/>
    </row>
    <row r="8" spans="1:9" ht="15.75">
      <c r="A8" s="6" t="s">
        <v>143</v>
      </c>
      <c r="B8" s="7" t="s">
        <v>25</v>
      </c>
      <c r="C8" s="8">
        <v>21.27</v>
      </c>
      <c r="D8" s="8" t="s">
        <v>11</v>
      </c>
      <c r="E8" s="8">
        <v>710.13</v>
      </c>
      <c r="F8" s="9">
        <f t="shared" si="0"/>
        <v>15104.465099999999</v>
      </c>
    </row>
    <row r="9" spans="1:9" ht="15.75">
      <c r="A9" s="6" t="s">
        <v>144</v>
      </c>
      <c r="B9" s="7" t="s">
        <v>145</v>
      </c>
      <c r="C9" s="8">
        <v>42.54</v>
      </c>
      <c r="D9" s="8" t="s">
        <v>11</v>
      </c>
      <c r="E9" s="8">
        <v>391.29</v>
      </c>
      <c r="F9" s="9">
        <f t="shared" si="0"/>
        <v>16645.476600000002</v>
      </c>
    </row>
    <row r="10" spans="1:9" s="15" customFormat="1">
      <c r="A10" s="12"/>
      <c r="B10" s="13"/>
      <c r="C10" s="78" t="s">
        <v>34</v>
      </c>
      <c r="D10" s="78"/>
      <c r="E10" s="78"/>
      <c r="F10" s="14">
        <f>SUM(F5:F9)</f>
        <v>321785.43170000002</v>
      </c>
    </row>
    <row r="11" spans="1:9" s="15" customFormat="1">
      <c r="A11" s="12"/>
      <c r="B11" s="13"/>
      <c r="C11" s="72" t="s">
        <v>35</v>
      </c>
      <c r="D11" s="73"/>
      <c r="E11" s="74"/>
      <c r="F11" s="14">
        <f>F10*12/100</f>
        <v>38614.251804</v>
      </c>
    </row>
    <row r="12" spans="1:9" s="15" customFormat="1">
      <c r="A12" s="12"/>
      <c r="B12" s="13"/>
      <c r="C12" s="72" t="s">
        <v>36</v>
      </c>
      <c r="D12" s="73"/>
      <c r="E12" s="74"/>
      <c r="F12" s="14">
        <f>F10+F11</f>
        <v>360399.68350400002</v>
      </c>
    </row>
    <row r="13" spans="1:9" s="15" customFormat="1">
      <c r="A13" s="16"/>
      <c r="B13" s="17"/>
      <c r="C13" s="18"/>
      <c r="D13" s="18"/>
      <c r="E13" s="18"/>
      <c r="F13" s="19"/>
    </row>
    <row r="14" spans="1:9" s="15" customFormat="1">
      <c r="A14" s="16"/>
      <c r="B14" s="17"/>
      <c r="C14" s="18"/>
      <c r="D14" s="18"/>
      <c r="E14" s="18"/>
      <c r="F14" s="19"/>
    </row>
    <row r="15" spans="1:9" s="15" customFormat="1">
      <c r="A15" s="16"/>
      <c r="B15" s="17"/>
      <c r="C15" s="18"/>
      <c r="D15" s="18"/>
      <c r="E15" s="18"/>
      <c r="F15" s="19"/>
    </row>
    <row r="16" spans="1:9" ht="50.25" customHeight="1">
      <c r="B16" s="71" t="s">
        <v>38</v>
      </c>
      <c r="C16" s="71"/>
      <c r="D16" s="71"/>
      <c r="E16" s="71"/>
      <c r="F16" s="71"/>
    </row>
    <row r="17" spans="5:5">
      <c r="E17" s="20"/>
    </row>
  </sheetData>
  <mergeCells count="7">
    <mergeCell ref="B16:F16"/>
    <mergeCell ref="A1:F1"/>
    <mergeCell ref="A2:F2"/>
    <mergeCell ref="A3:F3"/>
    <mergeCell ref="C10:E10"/>
    <mergeCell ref="C11:E11"/>
    <mergeCell ref="C12:E12"/>
  </mergeCells>
  <pageMargins left="0.2" right="0.3"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dimension ref="A1:I23"/>
  <sheetViews>
    <sheetView topLeftCell="A7" workbookViewId="0">
      <selection activeCell="B15" sqref="B15:G15"/>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80" t="s">
        <v>0</v>
      </c>
      <c r="B1" s="81"/>
      <c r="C1" s="81"/>
      <c r="D1" s="81"/>
      <c r="E1" s="81"/>
      <c r="F1" s="81"/>
      <c r="G1" s="81"/>
      <c r="H1" s="81"/>
      <c r="I1" s="2"/>
    </row>
    <row r="2" spans="1:9" ht="18.75">
      <c r="A2" s="82" t="s">
        <v>1</v>
      </c>
      <c r="B2" s="83"/>
      <c r="C2" s="83"/>
      <c r="D2" s="83"/>
      <c r="E2" s="83"/>
      <c r="F2" s="83"/>
      <c r="G2" s="83"/>
      <c r="H2" s="83"/>
      <c r="I2" s="2"/>
    </row>
    <row r="3" spans="1:9" ht="23.25" customHeight="1">
      <c r="A3" s="76" t="s">
        <v>146</v>
      </c>
      <c r="B3" s="76"/>
      <c r="C3" s="76"/>
      <c r="D3" s="76"/>
      <c r="E3" s="76"/>
      <c r="F3" s="76"/>
      <c r="G3" s="76"/>
      <c r="H3" s="76"/>
      <c r="I3" s="21"/>
    </row>
    <row r="4" spans="1:9">
      <c r="A4" s="4" t="s">
        <v>3</v>
      </c>
      <c r="B4" s="4" t="s">
        <v>4</v>
      </c>
      <c r="C4" s="4">
        <v>1</v>
      </c>
      <c r="D4" s="4">
        <v>2</v>
      </c>
      <c r="E4" s="4" t="s">
        <v>5</v>
      </c>
      <c r="F4" s="4" t="s">
        <v>43</v>
      </c>
      <c r="G4" s="4" t="s">
        <v>44</v>
      </c>
      <c r="H4" s="4" t="s">
        <v>45</v>
      </c>
    </row>
    <row r="5" spans="1:9" ht="114.75">
      <c r="A5" s="6" t="s">
        <v>54</v>
      </c>
      <c r="B5" s="7" t="s">
        <v>10</v>
      </c>
      <c r="C5" s="9">
        <v>10.47</v>
      </c>
      <c r="D5" s="9">
        <v>2</v>
      </c>
      <c r="E5" s="9">
        <v>22.66</v>
      </c>
      <c r="F5" s="8" t="s">
        <v>55</v>
      </c>
      <c r="G5" s="8">
        <v>120.53</v>
      </c>
      <c r="H5" s="9">
        <f t="shared" ref="H5:H14" si="0">G5*E5</f>
        <v>2731.2098000000001</v>
      </c>
    </row>
    <row r="6" spans="1:9" ht="89.25">
      <c r="A6" s="6" t="s">
        <v>56</v>
      </c>
      <c r="B6" s="10" t="s">
        <v>13</v>
      </c>
      <c r="C6" s="9">
        <v>21.77</v>
      </c>
      <c r="D6" s="9">
        <v>2</v>
      </c>
      <c r="E6" s="9">
        <v>7.09</v>
      </c>
      <c r="F6" s="8" t="s">
        <v>11</v>
      </c>
      <c r="G6" s="8">
        <v>223.35</v>
      </c>
      <c r="H6" s="9">
        <f t="shared" si="0"/>
        <v>1583.5515</v>
      </c>
    </row>
    <row r="7" spans="1:9" ht="63.75">
      <c r="A7" s="6" t="s">
        <v>57</v>
      </c>
      <c r="B7" s="7" t="s">
        <v>15</v>
      </c>
      <c r="C7" s="9">
        <v>5.59</v>
      </c>
      <c r="D7" s="9">
        <v>2</v>
      </c>
      <c r="E7" s="9">
        <v>11.81</v>
      </c>
      <c r="F7" s="8" t="s">
        <v>11</v>
      </c>
      <c r="G7" s="8">
        <v>1149.1199999999999</v>
      </c>
      <c r="H7" s="9">
        <f t="shared" si="0"/>
        <v>13571.107199999999</v>
      </c>
    </row>
    <row r="8" spans="1:9" ht="102">
      <c r="A8" s="6" t="s">
        <v>58</v>
      </c>
      <c r="B8" s="7" t="s">
        <v>17</v>
      </c>
      <c r="C8" s="9">
        <v>5.33</v>
      </c>
      <c r="D8" s="9">
        <v>2</v>
      </c>
      <c r="E8" s="9">
        <v>59.48</v>
      </c>
      <c r="F8" s="8" t="s">
        <v>11</v>
      </c>
      <c r="G8" s="8">
        <v>5829</v>
      </c>
      <c r="H8" s="9">
        <f t="shared" si="0"/>
        <v>346708.92</v>
      </c>
    </row>
    <row r="9" spans="1:9" ht="18.75">
      <c r="A9" s="6">
        <v>7</v>
      </c>
      <c r="B9" s="30" t="s">
        <v>59</v>
      </c>
      <c r="C9" s="9"/>
      <c r="D9" s="9"/>
      <c r="E9" s="9"/>
      <c r="F9" s="8"/>
      <c r="G9" s="8"/>
      <c r="H9" s="9"/>
    </row>
    <row r="10" spans="1:9" ht="15.75">
      <c r="A10" s="6" t="s">
        <v>22</v>
      </c>
      <c r="B10" s="7" t="s">
        <v>75</v>
      </c>
      <c r="C10" s="9">
        <v>21.77</v>
      </c>
      <c r="D10" s="9">
        <v>2</v>
      </c>
      <c r="E10" s="9">
        <v>7.09</v>
      </c>
      <c r="F10" s="8" t="s">
        <v>11</v>
      </c>
      <c r="G10" s="8">
        <v>482.08</v>
      </c>
      <c r="H10" s="9">
        <f t="shared" si="0"/>
        <v>3417.9471999999996</v>
      </c>
    </row>
    <row r="11" spans="1:9" ht="15.75">
      <c r="A11" s="6" t="s">
        <v>24</v>
      </c>
      <c r="B11" s="7" t="s">
        <v>76</v>
      </c>
      <c r="C11" s="9">
        <v>10.25</v>
      </c>
      <c r="D11" s="9">
        <v>2</v>
      </c>
      <c r="E11" s="9">
        <v>25.53</v>
      </c>
      <c r="F11" s="8" t="s">
        <v>11</v>
      </c>
      <c r="G11" s="8">
        <v>813.85</v>
      </c>
      <c r="H11" s="9">
        <f t="shared" si="0"/>
        <v>20777.590500000002</v>
      </c>
    </row>
    <row r="12" spans="1:9" ht="15.75">
      <c r="A12" s="6" t="s">
        <v>26</v>
      </c>
      <c r="B12" s="7" t="s">
        <v>77</v>
      </c>
      <c r="C12" s="9">
        <v>20.78</v>
      </c>
      <c r="D12" s="9">
        <v>2</v>
      </c>
      <c r="E12" s="9">
        <v>51.06</v>
      </c>
      <c r="F12" s="8" t="s">
        <v>11</v>
      </c>
      <c r="G12" s="8">
        <v>434.67</v>
      </c>
      <c r="H12" s="9">
        <f t="shared" si="0"/>
        <v>22194.250200000002</v>
      </c>
    </row>
    <row r="13" spans="1:9" ht="15.75">
      <c r="A13" s="6" t="s">
        <v>28</v>
      </c>
      <c r="B13" s="7" t="s">
        <v>128</v>
      </c>
      <c r="C13" s="9">
        <v>4.79</v>
      </c>
      <c r="D13" s="9">
        <v>2</v>
      </c>
      <c r="E13" s="9">
        <v>11.81</v>
      </c>
      <c r="F13" s="8" t="s">
        <v>11</v>
      </c>
      <c r="G13" s="8">
        <v>666.28</v>
      </c>
      <c r="H13" s="9">
        <f t="shared" si="0"/>
        <v>7868.7668000000003</v>
      </c>
    </row>
    <row r="14" spans="1:9">
      <c r="A14" s="6" t="s">
        <v>30</v>
      </c>
      <c r="B14" s="7" t="s">
        <v>129</v>
      </c>
      <c r="C14" s="9"/>
      <c r="D14" s="9"/>
      <c r="E14" s="9">
        <v>22.66</v>
      </c>
      <c r="F14" s="8" t="s">
        <v>130</v>
      </c>
      <c r="G14" s="8">
        <v>177.16</v>
      </c>
      <c r="H14" s="9">
        <f t="shared" si="0"/>
        <v>4014.4456</v>
      </c>
    </row>
    <row r="15" spans="1:9">
      <c r="A15" s="24"/>
      <c r="B15" s="85" t="s">
        <v>34</v>
      </c>
      <c r="C15" s="86"/>
      <c r="D15" s="86"/>
      <c r="E15" s="86"/>
      <c r="F15" s="86"/>
      <c r="G15" s="87"/>
      <c r="H15" s="25">
        <f>SUM(H5:H14)</f>
        <v>422867.78879999992</v>
      </c>
    </row>
    <row r="16" spans="1:9">
      <c r="A16" s="24"/>
      <c r="B16" s="26"/>
      <c r="C16" s="26"/>
      <c r="D16" s="26"/>
      <c r="E16" s="85" t="s">
        <v>131</v>
      </c>
      <c r="F16" s="86"/>
      <c r="G16" s="87"/>
      <c r="H16" s="25">
        <f>H15*12/100</f>
        <v>50744.134655999987</v>
      </c>
    </row>
    <row r="17" spans="1:8">
      <c r="A17" s="24"/>
      <c r="B17" s="26"/>
      <c r="C17" s="26"/>
      <c r="D17" s="26"/>
      <c r="E17" s="85" t="s">
        <v>36</v>
      </c>
      <c r="F17" s="86"/>
      <c r="G17" s="87"/>
      <c r="H17" s="25">
        <f>H15+H16</f>
        <v>473611.92345599993</v>
      </c>
    </row>
    <row r="18" spans="1:8">
      <c r="A18" s="24"/>
      <c r="B18" s="26"/>
      <c r="C18" s="26"/>
      <c r="D18" s="26"/>
      <c r="E18" s="85" t="s">
        <v>37</v>
      </c>
      <c r="F18" s="86"/>
      <c r="G18" s="87"/>
      <c r="H18" s="25">
        <v>473612</v>
      </c>
    </row>
    <row r="19" spans="1:8">
      <c r="A19" s="39"/>
      <c r="B19" s="28"/>
      <c r="C19" s="28"/>
      <c r="D19" s="28"/>
      <c r="E19" s="31"/>
      <c r="F19" s="31"/>
      <c r="G19" s="31"/>
      <c r="H19" s="29"/>
    </row>
    <row r="20" spans="1:8">
      <c r="A20" s="39"/>
      <c r="B20" s="28"/>
      <c r="C20" s="28"/>
      <c r="D20" s="28"/>
      <c r="E20" s="31"/>
      <c r="F20" s="31"/>
      <c r="G20" s="31"/>
      <c r="H20" s="29"/>
    </row>
    <row r="21" spans="1:8">
      <c r="A21" s="15"/>
      <c r="B21" s="28"/>
      <c r="C21" s="28"/>
      <c r="D21" s="28"/>
      <c r="E21" s="28"/>
      <c r="F21" s="28"/>
      <c r="G21" s="28"/>
      <c r="H21" s="29"/>
    </row>
    <row r="22" spans="1:8">
      <c r="A22" s="15"/>
      <c r="B22" s="28"/>
      <c r="C22" s="28"/>
      <c r="D22" s="28"/>
      <c r="E22" s="28"/>
      <c r="F22" s="28"/>
      <c r="G22" s="28"/>
      <c r="H22" s="29"/>
    </row>
    <row r="23" spans="1:8" ht="50.25" customHeight="1">
      <c r="B23" s="71" t="s">
        <v>147</v>
      </c>
      <c r="C23" s="71"/>
      <c r="D23" s="71"/>
      <c r="E23" s="71"/>
      <c r="F23" s="71"/>
      <c r="G23" s="71"/>
      <c r="H23" s="71"/>
    </row>
  </sheetData>
  <mergeCells count="8">
    <mergeCell ref="E18:G18"/>
    <mergeCell ref="B23:H23"/>
    <mergeCell ref="A1:H1"/>
    <mergeCell ref="A2:H2"/>
    <mergeCell ref="A3:H3"/>
    <mergeCell ref="B15:G15"/>
    <mergeCell ref="E16:G16"/>
    <mergeCell ref="E17:G17"/>
  </mergeCells>
  <pageMargins left="0.3" right="0.16" top="0.39"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dimension ref="A1:G27"/>
  <sheetViews>
    <sheetView topLeftCell="A13" workbookViewId="0">
      <selection activeCell="C15" sqref="C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80" t="s">
        <v>0</v>
      </c>
      <c r="B1" s="81"/>
      <c r="C1" s="81"/>
      <c r="D1" s="81"/>
      <c r="E1" s="81"/>
      <c r="F1" s="81"/>
      <c r="G1" s="2"/>
    </row>
    <row r="2" spans="1:7" ht="18.75">
      <c r="A2" s="82" t="s">
        <v>1</v>
      </c>
      <c r="B2" s="83"/>
      <c r="C2" s="83"/>
      <c r="D2" s="83"/>
      <c r="E2" s="83"/>
      <c r="F2" s="83"/>
      <c r="G2" s="2"/>
    </row>
    <row r="3" spans="1:7" ht="31.5" customHeight="1">
      <c r="A3" s="76" t="s">
        <v>84</v>
      </c>
      <c r="B3" s="76"/>
      <c r="C3" s="76"/>
      <c r="D3" s="76"/>
      <c r="E3" s="76"/>
      <c r="F3" s="76"/>
      <c r="G3" s="21"/>
    </row>
    <row r="4" spans="1:7">
      <c r="A4" s="4" t="s">
        <v>3</v>
      </c>
      <c r="B4" s="4" t="s">
        <v>4</v>
      </c>
      <c r="C4" s="4" t="s">
        <v>42</v>
      </c>
      <c r="D4" s="4" t="s">
        <v>43</v>
      </c>
      <c r="E4" s="4" t="s">
        <v>44</v>
      </c>
      <c r="F4" s="4" t="s">
        <v>45</v>
      </c>
    </row>
    <row r="5" spans="1:7" ht="38.25">
      <c r="A5" s="22">
        <v>1</v>
      </c>
      <c r="B5" s="23" t="s">
        <v>85</v>
      </c>
      <c r="C5" s="9">
        <v>4</v>
      </c>
      <c r="D5" s="8" t="s">
        <v>72</v>
      </c>
      <c r="E5" s="8">
        <v>272.99</v>
      </c>
      <c r="F5" s="9">
        <f>E5*C5</f>
        <v>1091.96</v>
      </c>
    </row>
    <row r="6" spans="1:7" ht="114.75">
      <c r="A6" s="6" t="s">
        <v>9</v>
      </c>
      <c r="B6" s="7" t="s">
        <v>10</v>
      </c>
      <c r="C6" s="9">
        <v>74.34</v>
      </c>
      <c r="D6" s="8" t="s">
        <v>55</v>
      </c>
      <c r="E6" s="8">
        <v>120.53</v>
      </c>
      <c r="F6" s="9">
        <f t="shared" ref="F6:F19" si="0">E6*C6</f>
        <v>8960.2002000000011</v>
      </c>
    </row>
    <row r="7" spans="1:7" ht="89.25">
      <c r="A7" s="6" t="s">
        <v>12</v>
      </c>
      <c r="B7" s="10" t="s">
        <v>13</v>
      </c>
      <c r="C7" s="9">
        <v>6.2</v>
      </c>
      <c r="D7" s="8" t="s">
        <v>11</v>
      </c>
      <c r="E7" s="8">
        <v>223.35</v>
      </c>
      <c r="F7" s="9">
        <f t="shared" si="0"/>
        <v>1384.77</v>
      </c>
    </row>
    <row r="8" spans="1:7" ht="63.75">
      <c r="A8" s="6" t="s">
        <v>14</v>
      </c>
      <c r="B8" s="7" t="s">
        <v>15</v>
      </c>
      <c r="C8" s="9">
        <v>10.33</v>
      </c>
      <c r="D8" s="8" t="s">
        <v>11</v>
      </c>
      <c r="E8" s="8">
        <v>1149.1199999999999</v>
      </c>
      <c r="F8" s="9">
        <f t="shared" si="0"/>
        <v>11870.409599999999</v>
      </c>
    </row>
    <row r="9" spans="1:7" ht="102">
      <c r="A9" s="6" t="s">
        <v>86</v>
      </c>
      <c r="B9" s="7" t="s">
        <v>87</v>
      </c>
      <c r="C9" s="9">
        <v>8.6800479999999993</v>
      </c>
      <c r="D9" s="8" t="s">
        <v>11</v>
      </c>
      <c r="E9" s="8">
        <v>5829</v>
      </c>
      <c r="F9" s="9">
        <f t="shared" si="0"/>
        <v>50595.999791999995</v>
      </c>
    </row>
    <row r="10" spans="1:7" ht="89.25">
      <c r="A10" s="6" t="s">
        <v>88</v>
      </c>
      <c r="B10" s="7" t="s">
        <v>89</v>
      </c>
      <c r="C10" s="9">
        <v>22.302465000000002</v>
      </c>
      <c r="D10" s="8" t="s">
        <v>11</v>
      </c>
      <c r="E10" s="8">
        <v>2502.14</v>
      </c>
      <c r="F10" s="9">
        <f t="shared" si="0"/>
        <v>55803.889775100004</v>
      </c>
    </row>
    <row r="11" spans="1:7" ht="63.75">
      <c r="A11" s="34" t="s">
        <v>90</v>
      </c>
      <c r="B11" s="7" t="s">
        <v>91</v>
      </c>
      <c r="C11" s="9">
        <v>189.73615000000001</v>
      </c>
      <c r="D11" s="8" t="s">
        <v>20</v>
      </c>
      <c r="E11" s="8">
        <v>234.61</v>
      </c>
      <c r="F11" s="9">
        <f t="shared" si="0"/>
        <v>44513.998151500004</v>
      </c>
    </row>
    <row r="12" spans="1:7" ht="102">
      <c r="A12" s="34" t="s">
        <v>92</v>
      </c>
      <c r="B12" s="7" t="s">
        <v>93</v>
      </c>
      <c r="C12" s="9">
        <v>8.2599660000000004</v>
      </c>
      <c r="D12" s="8" t="s">
        <v>55</v>
      </c>
      <c r="E12" s="8">
        <v>5489.86</v>
      </c>
      <c r="F12" s="9">
        <f t="shared" si="0"/>
        <v>45346.056944759999</v>
      </c>
    </row>
    <row r="13" spans="1:7" ht="89.25">
      <c r="A13" s="34" t="s">
        <v>94</v>
      </c>
      <c r="B13" s="7" t="s">
        <v>95</v>
      </c>
      <c r="C13" s="9">
        <v>0.80200000000000005</v>
      </c>
      <c r="D13" s="8" t="s">
        <v>96</v>
      </c>
      <c r="E13" s="8">
        <v>65841.8</v>
      </c>
      <c r="F13" s="9">
        <f t="shared" si="0"/>
        <v>52805.123600000006</v>
      </c>
    </row>
    <row r="14" spans="1:7" ht="18.75">
      <c r="A14" s="22">
        <v>10</v>
      </c>
      <c r="B14" s="30" t="s">
        <v>59</v>
      </c>
      <c r="C14" s="9"/>
      <c r="D14" s="8"/>
      <c r="E14" s="8"/>
      <c r="F14" s="9"/>
    </row>
    <row r="15" spans="1:7">
      <c r="A15" s="22">
        <v>11</v>
      </c>
      <c r="B15" s="7" t="s">
        <v>75</v>
      </c>
      <c r="C15" s="9">
        <v>6.2</v>
      </c>
      <c r="D15" s="8" t="s">
        <v>55</v>
      </c>
      <c r="E15" s="8">
        <v>385.55</v>
      </c>
      <c r="F15" s="9">
        <f t="shared" si="0"/>
        <v>2390.4100000000003</v>
      </c>
    </row>
    <row r="16" spans="1:7">
      <c r="A16" s="22">
        <v>12</v>
      </c>
      <c r="B16" s="7" t="s">
        <v>76</v>
      </c>
      <c r="C16" s="9">
        <v>19.27</v>
      </c>
      <c r="D16" s="8" t="s">
        <v>55</v>
      </c>
      <c r="E16" s="8">
        <v>867.86</v>
      </c>
      <c r="F16" s="9">
        <f t="shared" si="0"/>
        <v>16723.662199999999</v>
      </c>
    </row>
    <row r="17" spans="1:6">
      <c r="A17" s="22">
        <v>13</v>
      </c>
      <c r="B17" s="7" t="s">
        <v>97</v>
      </c>
      <c r="C17" s="9">
        <v>32.632916999999999</v>
      </c>
      <c r="D17" s="8" t="s">
        <v>55</v>
      </c>
      <c r="E17" s="8">
        <v>825.7</v>
      </c>
      <c r="F17" s="9">
        <f t="shared" si="0"/>
        <v>26944.999566900002</v>
      </c>
    </row>
    <row r="18" spans="1:6">
      <c r="A18" s="22">
        <v>14</v>
      </c>
      <c r="B18" s="7" t="s">
        <v>78</v>
      </c>
      <c r="C18" s="9">
        <v>14.94</v>
      </c>
      <c r="D18" s="8" t="s">
        <v>55</v>
      </c>
      <c r="E18" s="8">
        <v>518.12</v>
      </c>
      <c r="F18" s="9">
        <f t="shared" si="0"/>
        <v>7740.7128000000002</v>
      </c>
    </row>
    <row r="19" spans="1:6">
      <c r="A19" s="22">
        <v>15</v>
      </c>
      <c r="B19" s="7" t="s">
        <v>64</v>
      </c>
      <c r="C19" s="9">
        <v>74.34</v>
      </c>
      <c r="D19" s="8" t="s">
        <v>55</v>
      </c>
      <c r="E19" s="8">
        <v>169.47</v>
      </c>
      <c r="F19" s="9">
        <f t="shared" si="0"/>
        <v>12598.399800000001</v>
      </c>
    </row>
    <row r="20" spans="1:6">
      <c r="A20" s="24"/>
      <c r="B20" s="88" t="s">
        <v>34</v>
      </c>
      <c r="C20" s="88"/>
      <c r="D20" s="88"/>
      <c r="E20" s="88"/>
      <c r="F20" s="25">
        <f>SUM(F5:F19)</f>
        <v>338770.59243026003</v>
      </c>
    </row>
    <row r="21" spans="1:6">
      <c r="A21" s="24"/>
      <c r="B21" s="26"/>
      <c r="C21" s="88" t="s">
        <v>35</v>
      </c>
      <c r="D21" s="88"/>
      <c r="E21" s="88"/>
      <c r="F21" s="25">
        <f>F20*12/100</f>
        <v>40652.471091631203</v>
      </c>
    </row>
    <row r="22" spans="1:6">
      <c r="A22" s="24"/>
      <c r="B22" s="26"/>
      <c r="C22" s="88" t="s">
        <v>36</v>
      </c>
      <c r="D22" s="88"/>
      <c r="E22" s="88"/>
      <c r="F22" s="25">
        <f>F20+F21</f>
        <v>379423.06352189125</v>
      </c>
    </row>
    <row r="23" spans="1:6">
      <c r="A23" s="15"/>
      <c r="B23" s="28"/>
      <c r="C23" s="31"/>
      <c r="D23" s="31"/>
      <c r="E23" s="31"/>
      <c r="F23" s="29"/>
    </row>
    <row r="24" spans="1:6">
      <c r="A24" s="15"/>
      <c r="B24" s="28"/>
      <c r="C24" s="28"/>
      <c r="D24" s="28"/>
      <c r="E24" s="28"/>
      <c r="F24" s="29"/>
    </row>
    <row r="25" spans="1:6" ht="15" customHeight="1">
      <c r="B25" s="71" t="s">
        <v>52</v>
      </c>
      <c r="C25" s="71"/>
      <c r="D25" s="71"/>
      <c r="E25" s="71"/>
      <c r="F25" s="71"/>
    </row>
    <row r="26" spans="1:6">
      <c r="B26" s="71"/>
      <c r="C26" s="71"/>
      <c r="D26" s="71"/>
      <c r="E26" s="71"/>
      <c r="F26" s="71"/>
    </row>
    <row r="27" spans="1:6">
      <c r="B27" s="71"/>
      <c r="C27" s="71"/>
      <c r="D27" s="71"/>
      <c r="E27" s="71"/>
      <c r="F27" s="71"/>
    </row>
  </sheetData>
  <mergeCells count="7">
    <mergeCell ref="C22:E22"/>
    <mergeCell ref="B25:F27"/>
    <mergeCell ref="A1:F1"/>
    <mergeCell ref="A2:F2"/>
    <mergeCell ref="A3:F3"/>
    <mergeCell ref="B20:E20"/>
    <mergeCell ref="C21:E21"/>
  </mergeCells>
  <pageMargins left="0.18" right="0.16"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Scheme No-01</vt:lpstr>
      <vt:lpstr>Scheme NO-02</vt:lpstr>
      <vt:lpstr>Scheme No-03</vt:lpstr>
      <vt:lpstr>Scheme No-04</vt:lpstr>
      <vt:lpstr>Scheme No-05</vt:lpstr>
      <vt:lpstr>Scheme No-06</vt:lpstr>
      <vt:lpstr>Scheme NO-07</vt:lpstr>
      <vt:lpstr>Scheme NO-08</vt:lpstr>
      <vt:lpstr>Scheme No-09</vt:lpstr>
      <vt:lpstr>Scheme No-10</vt:lpstr>
      <vt:lpstr>Scheme NO-11</vt:lpstr>
      <vt:lpstr>Scheme No-12</vt:lpstr>
      <vt:lpstr>Scheme No-13</vt:lpstr>
      <vt:lpstr>Scheme NO-14</vt:lpstr>
      <vt:lpstr>Schem NO-15</vt:lpstr>
      <vt:lpstr>Scheme No-16</vt:lpstr>
      <vt:lpstr>SchemeNo-17</vt:lpstr>
      <vt:lpstr>Scheme No-18</vt:lpstr>
      <vt:lpstr>Scheme NO-19</vt:lpstr>
      <vt:lpstr>Scheme NO-20</vt:lpstr>
      <vt:lpstr>Scheem No-21</vt:lpstr>
      <vt:lpstr>Scheme NO-22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cp:lastPrinted>2018-11-27T08:03:54Z</cp:lastPrinted>
  <dcterms:created xsi:type="dcterms:W3CDTF">2018-11-26T05:30:37Z</dcterms:created>
  <dcterms:modified xsi:type="dcterms:W3CDTF">2018-11-27T08:04:05Z</dcterms:modified>
</cp:coreProperties>
</file>