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19425" windowHeight="10425"/>
  </bookViews>
  <sheets>
    <sheet name="Sheet-01" sheetId="4" r:id="rId1"/>
    <sheet name="Sheet-02" sheetId="3" r:id="rId2"/>
  </sheet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1" i="4"/>
  <c r="F10"/>
  <c r="F8"/>
  <c r="F7"/>
  <c r="F12" s="1"/>
  <c r="F13" s="1"/>
  <c r="F14" s="1"/>
  <c r="F15" s="1"/>
  <c r="F16" s="1"/>
  <c r="F6"/>
  <c r="F5"/>
  <c r="F22" i="3"/>
  <c r="F23" s="1"/>
  <c r="F24" s="1"/>
  <c r="F25" s="1"/>
  <c r="F26" s="1"/>
</calcChain>
</file>

<file path=xl/sharedStrings.xml><?xml version="1.0" encoding="utf-8"?>
<sst xmlns="http://schemas.openxmlformats.org/spreadsheetml/2006/main" count="95" uniqueCount="75">
  <si>
    <t>Sl No.</t>
  </si>
  <si>
    <t>M³</t>
  </si>
  <si>
    <t>CARRIAGE OF MATERIALS</t>
  </si>
  <si>
    <t>Total</t>
  </si>
  <si>
    <t>Add 1% Labour cess</t>
  </si>
  <si>
    <t>Particulars or item of works</t>
  </si>
  <si>
    <t>Quantity</t>
  </si>
  <si>
    <t>Unit</t>
  </si>
  <si>
    <t>Each</t>
  </si>
  <si>
    <t>E.E.</t>
  </si>
  <si>
    <t>R.M.C.</t>
  </si>
  <si>
    <t xml:space="preserve">RANCHI MUNICIPAL CORPORATION,RANCHI
</t>
  </si>
  <si>
    <t>kg</t>
  </si>
  <si>
    <t>SAND-LEAD-49KM</t>
  </si>
  <si>
    <t>CHIPS-LEAD-22KM</t>
  </si>
  <si>
    <t>BOULDER-LEAD-36KM</t>
  </si>
  <si>
    <t>Labour for site clearence before and after the work etc.</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</si>
  <si>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t>
  </si>
  <si>
    <t xml:space="preserve">Providing and laying in position concrete of specified grade excluding the cost of centering and shuttering- All work upto plinth level : 1:1½:3 (1 cemet : 1½ coarse sand (zone-iii) : 3 graded stone aggregate 20mm nominal size )  </t>
  </si>
  <si>
    <t>(i)</t>
  </si>
  <si>
    <t>(ii)</t>
  </si>
  <si>
    <t>(iii)</t>
  </si>
  <si>
    <t>(iv)</t>
  </si>
  <si>
    <t>(v)</t>
  </si>
  <si>
    <t>Say</t>
  </si>
  <si>
    <t>Add 18% GST</t>
  </si>
  <si>
    <t>M²</t>
  </si>
  <si>
    <t>EARTH-LEAD-1KM</t>
  </si>
  <si>
    <t>Supplying and laying (properly as per design and drawing ) rip-rap with good quality of boulders duly packed including the cost of materials,royalty all taxes etc.but excluding the cost of carriage, all complete as per specification and direction of E/I.</t>
  </si>
  <si>
    <t>Centering and shuttering including strutting, propping etc. and removal of from for Foundations,footings, bases of columns, etc. for mass concrete.</t>
  </si>
  <si>
    <t xml:space="preserve">Bill of Quantity
</t>
  </si>
  <si>
    <t xml:space="preserve">Name of Work :-CONSTRUCTION OF PCC ROAD AND INSTALLATION OF RAILING WORK AT BEHIND GURU NANAK SCHOOL (P.P.COMPOUND) UNDER WARD NO. 23 </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</si>
  <si>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t>
  </si>
  <si>
    <t>Supplying fitting and fixing M.S grill gate with M.S grills made of 20x6mm M.S flats or 16mm M.S square bars fitted on 25x25x6mm M.S Angle frame –do—(when steel is not supplied by the deptt.)</t>
  </si>
  <si>
    <t>Providing one coat of painting with ready mixed paint of approved shade and make over steel surface  including cleaning the surface thoroughly,scaffolding and taxes all complete as per building specification and direction of E/I</t>
  </si>
  <si>
    <t>LOCAL SAND-LEAD-14KM</t>
  </si>
  <si>
    <t>Railing Welding :- Welder Grade-(i) 1 Nos@ 6days</t>
  </si>
  <si>
    <t>Amount                               (in Rs.)</t>
  </si>
  <si>
    <t>5.         5.1.10</t>
  </si>
  <si>
    <t>6.        (J.B.C.D.-5.6.8)</t>
  </si>
  <si>
    <t>7.     5.3.1.1</t>
  </si>
  <si>
    <t>8                 5.3.17.1</t>
  </si>
  <si>
    <t>9                 5.5.30</t>
  </si>
  <si>
    <t>10         5.8.41</t>
  </si>
  <si>
    <t>11         5.8.42</t>
  </si>
  <si>
    <t xml:space="preserve">Rate                      (in Rs.) </t>
  </si>
  <si>
    <t>By Mix in Place Method (Construction of granular sub-base by providing close graded material, spreading in uniform layers with motor grader on prepared surface, mixing by mix in place method with rotavator at OMC, and compacting with vibratory roller to achieve the desired density, complete as per clause 401)</t>
  </si>
  <si>
    <t>3 (J.R.C.D.4.01.B)</t>
  </si>
  <si>
    <t>4 (J.B.C.D.5.1.1.)</t>
  </si>
  <si>
    <t>Providing primer one coat of red lead paint of approved make over new steel surface including preparing the surface after cleaning removing dust,dirt,scales ,smokes and grease and cleaning the surface thoroughly including cost of scaffholding and taxes all complete as per building specification and direction of E/I</t>
  </si>
  <si>
    <t>RANCHI MUNICIPAL CORPORATION, RANCHI</t>
  </si>
  <si>
    <t xml:space="preserve">BILL OF QUANTITY </t>
  </si>
  <si>
    <t>Name of Work :- Renovaction of Chequered Tiles Pathway at Children Park Morabadi.</t>
  </si>
  <si>
    <t>Sl. No.</t>
  </si>
  <si>
    <t>Items of work</t>
  </si>
  <si>
    <t>Qnty.</t>
  </si>
  <si>
    <t>Rate</t>
  </si>
  <si>
    <t>Amount</t>
  </si>
  <si>
    <t xml:space="preserve">Providing labour for cleaning the site all complete as per specification and direction of E/I. </t>
  </si>
  <si>
    <t>m3</t>
  </si>
  <si>
    <t>2
DSR
11.20</t>
  </si>
  <si>
    <t>Supplying fitting and fixing of chequered tiles base with 20mm cement mortor (1:4) all complete as per specification and direction of E/I.</t>
  </si>
  <si>
    <t>M3</t>
  </si>
  <si>
    <t>3
5.6.8 J.B.C.D</t>
  </si>
  <si>
    <t>Providing P.C.C (1:1.5:3) with stone chips all complete as per specification and direction of E/I.</t>
  </si>
  <si>
    <t>4
DSR
13.66</t>
  </si>
  <si>
    <t>Providing floor painting over chequered tiles all complete as per specification and direction of E/I.</t>
  </si>
  <si>
    <t>Carriage of Materials</t>
  </si>
  <si>
    <t>i</t>
  </si>
  <si>
    <t xml:space="preserve"> Sand with lead of 49 km</t>
  </si>
  <si>
    <t>ii</t>
  </si>
  <si>
    <t>Stone chips with lead of 22 km</t>
  </si>
  <si>
    <t>TOTAL</t>
  </si>
  <si>
    <t>GST (18%)</t>
  </si>
  <si>
    <t>L. CESS (1%)</t>
  </si>
</sst>
</file>

<file path=xl/styles.xml><?xml version="1.0" encoding="utf-8"?>
<styleSheet xmlns="http://schemas.openxmlformats.org/spreadsheetml/2006/main">
  <numFmts count="1">
    <numFmt numFmtId="164" formatCode="&quot;₹&quot;\ #,##0.00"/>
  </numFmts>
  <fonts count="18">
    <font>
      <sz val="11"/>
      <color theme="1"/>
      <name val="Calibri"/>
      <family val="2"/>
      <scheme val="minor"/>
    </font>
    <font>
      <sz val="12"/>
      <color theme="1"/>
      <name val="Arial"/>
      <family val="2"/>
    </font>
    <font>
      <sz val="11"/>
      <color theme="1"/>
      <name val="Arial"/>
      <family val="2"/>
    </font>
    <font>
      <b/>
      <sz val="11"/>
      <color theme="1"/>
      <name val="Arial"/>
      <family val="2"/>
    </font>
    <font>
      <b/>
      <sz val="12"/>
      <name val="Arial"/>
      <family val="2"/>
    </font>
    <font>
      <b/>
      <sz val="10"/>
      <color theme="1"/>
      <name val="Arial"/>
      <family val="2"/>
    </font>
    <font>
      <b/>
      <sz val="10"/>
      <name val="Arial"/>
      <family val="2"/>
    </font>
    <font>
      <sz val="10"/>
      <color theme="1"/>
      <name val="Arial"/>
      <family val="2"/>
    </font>
    <font>
      <sz val="10"/>
      <name val="Arial"/>
      <family val="2"/>
    </font>
    <font>
      <b/>
      <i/>
      <sz val="10"/>
      <color theme="1"/>
      <name val="Arial"/>
      <family val="2"/>
    </font>
    <font>
      <b/>
      <sz val="12"/>
      <color theme="1"/>
      <name val="Arial"/>
      <family val="2"/>
    </font>
    <font>
      <b/>
      <u/>
      <sz val="20"/>
      <color theme="1"/>
      <name val="Arial"/>
      <family val="2"/>
    </font>
    <font>
      <b/>
      <u/>
      <sz val="16"/>
      <color theme="1"/>
      <name val="Arial"/>
      <family val="2"/>
    </font>
    <font>
      <sz val="8"/>
      <name val="Calibri"/>
      <family val="2"/>
      <scheme val="minor"/>
    </font>
    <font>
      <b/>
      <u/>
      <sz val="12"/>
      <color theme="1"/>
      <name val="Arial"/>
      <family val="2"/>
    </font>
    <font>
      <b/>
      <sz val="11"/>
      <color theme="1"/>
      <name val="Calibri"/>
      <family val="2"/>
      <scheme val="minor"/>
    </font>
    <font>
      <b/>
      <sz val="14"/>
      <color theme="1"/>
      <name val="Calibri"/>
      <family val="2"/>
      <scheme val="minor"/>
    </font>
    <font>
      <b/>
      <sz val="11"/>
      <color theme="1"/>
      <name val="Century"/>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66">
    <xf numFmtId="0" fontId="0" fillId="0" borderId="0" xfId="0"/>
    <xf numFmtId="0" fontId="1" fillId="0" borderId="0" xfId="0" applyFont="1"/>
    <xf numFmtId="0" fontId="3" fillId="0" borderId="1" xfId="0" applyFont="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justify"/>
    </xf>
    <xf numFmtId="164" fontId="3" fillId="0" borderId="1" xfId="0" applyNumberFormat="1" applyFont="1" applyBorder="1" applyAlignment="1">
      <alignment horizontal="center" vertical="center"/>
    </xf>
    <xf numFmtId="164" fontId="4" fillId="0" borderId="0" xfId="0" applyNumberFormat="1" applyFont="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64" fontId="6" fillId="0" borderId="1" xfId="0" applyNumberFormat="1" applyFont="1" applyBorder="1" applyAlignment="1">
      <alignment horizont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2" fontId="7"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164" fontId="6" fillId="0" borderId="1" xfId="0" applyNumberFormat="1" applyFont="1" applyBorder="1" applyAlignment="1">
      <alignment horizontal="center" vertical="center" wrapText="1"/>
    </xf>
    <xf numFmtId="0" fontId="7" fillId="0" borderId="1" xfId="0" applyFont="1" applyBorder="1" applyAlignment="1">
      <alignment horizontal="justify" vertical="top" wrapText="1"/>
    </xf>
    <xf numFmtId="164" fontId="6" fillId="0" borderId="1" xfId="0" applyNumberFormat="1" applyFont="1" applyBorder="1" applyAlignment="1">
      <alignment horizontal="center" vertical="center"/>
    </xf>
    <xf numFmtId="0" fontId="7" fillId="0" borderId="1" xfId="0" applyFont="1" applyBorder="1" applyAlignment="1">
      <alignment horizontal="justify" wrapText="1"/>
    </xf>
    <xf numFmtId="2" fontId="7" fillId="0" borderId="1" xfId="0" applyNumberFormat="1" applyFont="1" applyBorder="1" applyAlignment="1">
      <alignment horizontal="center"/>
    </xf>
    <xf numFmtId="164" fontId="6" fillId="0" borderId="1" xfId="0" applyNumberFormat="1" applyFont="1" applyBorder="1" applyAlignment="1">
      <alignment horizontal="center"/>
    </xf>
    <xf numFmtId="164" fontId="6" fillId="0" borderId="1" xfId="0" applyNumberFormat="1" applyFont="1" applyBorder="1" applyAlignment="1" applyProtection="1">
      <alignment horizontal="center" vertical="center"/>
      <protection locked="0"/>
    </xf>
    <xf numFmtId="2" fontId="7" fillId="0" borderId="1" xfId="0" applyNumberFormat="1" applyFont="1" applyBorder="1" applyAlignment="1">
      <alignment horizontal="center" vertical="center" wrapText="1"/>
    </xf>
    <xf numFmtId="0" fontId="8" fillId="0" borderId="1" xfId="0" applyFont="1" applyBorder="1" applyAlignment="1" applyProtection="1">
      <alignment horizontal="justify" vertical="top"/>
      <protection locked="0"/>
    </xf>
    <xf numFmtId="0" fontId="9" fillId="0" borderId="1" xfId="0" applyFont="1" applyBorder="1" applyAlignment="1">
      <alignment horizontal="justify" vertical="center" wrapText="1"/>
    </xf>
    <xf numFmtId="0" fontId="7" fillId="0" borderId="1" xfId="0" applyFont="1" applyBorder="1" applyAlignment="1">
      <alignment horizontal="justify" vertical="center"/>
    </xf>
    <xf numFmtId="2" fontId="7" fillId="0" borderId="1" xfId="0" applyNumberFormat="1" applyFont="1" applyBorder="1" applyAlignment="1">
      <alignment horizontal="justify" vertical="center"/>
    </xf>
    <xf numFmtId="2" fontId="7" fillId="0" borderId="1" xfId="0" applyNumberFormat="1" applyFont="1" applyBorder="1" applyAlignment="1">
      <alignment horizontal="center" vertical="top"/>
    </xf>
    <xf numFmtId="0" fontId="5" fillId="0" borderId="1" xfId="0" applyFont="1" applyBorder="1"/>
    <xf numFmtId="0" fontId="5" fillId="0" borderId="1" xfId="0" applyFont="1" applyBorder="1" applyAlignment="1">
      <alignment horizontal="justify"/>
    </xf>
    <xf numFmtId="0" fontId="7" fillId="0" borderId="0" xfId="0" applyFont="1" applyAlignment="1">
      <alignment horizontal="justify"/>
    </xf>
    <xf numFmtId="0" fontId="7" fillId="0" borderId="0" xfId="0" applyFont="1"/>
    <xf numFmtId="164" fontId="6" fillId="0" borderId="0" xfId="0" applyNumberFormat="1" applyFont="1"/>
    <xf numFmtId="0" fontId="5"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justify" vertical="center"/>
    </xf>
    <xf numFmtId="0" fontId="5" fillId="0" borderId="1" xfId="0" applyFont="1" applyBorder="1" applyAlignment="1">
      <alignment horizontal="center" wrapText="1"/>
    </xf>
    <xf numFmtId="0" fontId="7" fillId="0" borderId="1" xfId="0" applyFont="1" applyBorder="1" applyAlignment="1">
      <alignment horizontal="justify" vertical="top"/>
    </xf>
    <xf numFmtId="164" fontId="3" fillId="0" borderId="0" xfId="0" applyNumberFormat="1" applyFont="1" applyAlignment="1">
      <alignment horizontal="center" vertical="center"/>
    </xf>
    <xf numFmtId="2" fontId="5" fillId="0" borderId="0" xfId="0" applyNumberFormat="1" applyFont="1" applyAlignment="1">
      <alignment horizontal="center" vertical="center"/>
    </xf>
    <xf numFmtId="2" fontId="7" fillId="0" borderId="0" xfId="0" applyNumberFormat="1" applyFont="1" applyAlignment="1">
      <alignment horizontal="center"/>
    </xf>
    <xf numFmtId="164" fontId="6" fillId="0" borderId="0" xfId="0" applyNumberFormat="1" applyFont="1" applyAlignment="1">
      <alignment horizontal="center" vertical="center" wrapText="1"/>
    </xf>
    <xf numFmtId="0" fontId="11" fillId="0" borderId="5" xfId="0" applyFont="1" applyBorder="1" applyAlignment="1">
      <alignment horizontal="center" vertical="top" wrapText="1"/>
    </xf>
    <xf numFmtId="0" fontId="14" fillId="0" borderId="3" xfId="0" applyFont="1" applyBorder="1" applyAlignment="1">
      <alignment horizontal="left" vertical="center" wrapText="1"/>
    </xf>
    <xf numFmtId="0" fontId="5" fillId="0" borderId="2" xfId="0" applyFont="1" applyBorder="1" applyAlignment="1">
      <alignment horizontal="right"/>
    </xf>
    <xf numFmtId="0" fontId="5" fillId="0" borderId="3" xfId="0" applyFont="1" applyBorder="1" applyAlignment="1">
      <alignment horizontal="right"/>
    </xf>
    <xf numFmtId="0" fontId="5" fillId="0" borderId="4" xfId="0" applyFont="1" applyBorder="1" applyAlignment="1">
      <alignment horizontal="right"/>
    </xf>
    <xf numFmtId="0" fontId="12" fillId="0" borderId="5" xfId="0" applyFont="1" applyBorder="1" applyAlignment="1">
      <alignment horizontal="center" vertical="top" wrapText="1"/>
    </xf>
    <xf numFmtId="0" fontId="5" fillId="0" borderId="2" xfId="0" applyFont="1" applyBorder="1" applyAlignment="1">
      <alignment horizontal="right" wrapText="1"/>
    </xf>
    <xf numFmtId="0" fontId="5" fillId="0" borderId="3" xfId="0" applyFont="1" applyBorder="1" applyAlignment="1">
      <alignment horizontal="right" wrapText="1"/>
    </xf>
    <xf numFmtId="0" fontId="5" fillId="0" borderId="4" xfId="0" applyFont="1" applyBorder="1" applyAlignment="1">
      <alignment horizontal="right" wrapText="1"/>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16" fillId="0" borderId="1" xfId="0" applyFont="1" applyBorder="1" applyAlignment="1">
      <alignment horizontal="center" vertical="center"/>
    </xf>
    <xf numFmtId="0" fontId="15" fillId="0" borderId="0" xfId="0" applyFont="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1" fontId="15" fillId="0" borderId="1" xfId="0" applyNumberFormat="1" applyFont="1" applyBorder="1" applyAlignment="1">
      <alignment horizontal="center" vertical="center" wrapText="1"/>
    </xf>
    <xf numFmtId="2" fontId="15" fillId="0" borderId="1" xfId="0" applyNumberFormat="1" applyFont="1" applyBorder="1" applyAlignment="1">
      <alignment horizontal="center" vertical="center" wrapText="1"/>
    </xf>
    <xf numFmtId="1" fontId="15"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1" fontId="15" fillId="0" borderId="0" xfId="0" applyNumberFormat="1" applyFont="1" applyAlignment="1">
      <alignment horizontal="center" vertical="center"/>
    </xf>
    <xf numFmtId="0" fontId="15" fillId="0" borderId="0" xfId="0" applyFont="1" applyAlignment="1">
      <alignment horizontal="center" vertical="center" wrapText="1"/>
    </xf>
    <xf numFmtId="1" fontId="15" fillId="0" borderId="0" xfId="0" applyNumberFormat="1" applyFont="1" applyAlignment="1">
      <alignment horizontal="center" vertical="center" wrapText="1"/>
    </xf>
    <xf numFmtId="2" fontId="15" fillId="0" borderId="0" xfId="0" applyNumberFormat="1" applyFon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6"/>
  <sheetViews>
    <sheetView tabSelected="1" topLeftCell="A4" workbookViewId="0">
      <selection activeCell="K6" sqref="K6"/>
    </sheetView>
  </sheetViews>
  <sheetFormatPr defaultRowHeight="15"/>
  <cols>
    <col min="1" max="1" width="8.85546875" style="62" customWidth="1"/>
    <col min="2" max="2" width="42.85546875" style="63" customWidth="1"/>
    <col min="3" max="3" width="13.7109375" style="54" bestFit="1" customWidth="1"/>
    <col min="4" max="4" width="9.140625" style="64"/>
    <col min="5" max="5" width="12.140625" style="54" customWidth="1"/>
    <col min="6" max="6" width="16.42578125" style="65" customWidth="1"/>
    <col min="7" max="7" width="22.140625" style="54" hidden="1" customWidth="1"/>
    <col min="8" max="16384" width="9.140625" style="54"/>
  </cols>
  <sheetData>
    <row r="1" spans="1:6" ht="18.75">
      <c r="A1" s="53" t="s">
        <v>50</v>
      </c>
      <c r="B1" s="53"/>
      <c r="C1" s="53"/>
      <c r="D1" s="53"/>
      <c r="E1" s="53"/>
      <c r="F1" s="53"/>
    </row>
    <row r="2" spans="1:6" ht="18.75">
      <c r="A2" s="53" t="s">
        <v>51</v>
      </c>
      <c r="B2" s="53"/>
      <c r="C2" s="53"/>
      <c r="D2" s="53"/>
      <c r="E2" s="53"/>
      <c r="F2" s="53"/>
    </row>
    <row r="3" spans="1:6" ht="41.25" customHeight="1">
      <c r="A3" s="55" t="s">
        <v>52</v>
      </c>
      <c r="B3" s="55"/>
      <c r="C3" s="55"/>
      <c r="D3" s="55"/>
      <c r="E3" s="55"/>
      <c r="F3" s="55"/>
    </row>
    <row r="4" spans="1:6">
      <c r="A4" s="56" t="s">
        <v>53</v>
      </c>
      <c r="B4" s="56" t="s">
        <v>54</v>
      </c>
      <c r="C4" s="56" t="s">
        <v>55</v>
      </c>
      <c r="D4" s="56" t="s">
        <v>7</v>
      </c>
      <c r="E4" s="56" t="s">
        <v>56</v>
      </c>
      <c r="F4" s="56" t="s">
        <v>57</v>
      </c>
    </row>
    <row r="5" spans="1:6" ht="45">
      <c r="A5" s="57">
        <v>1</v>
      </c>
      <c r="B5" s="58" t="s">
        <v>58</v>
      </c>
      <c r="C5" s="58">
        <v>20</v>
      </c>
      <c r="D5" s="58" t="s">
        <v>59</v>
      </c>
      <c r="E5" s="58">
        <v>330.4</v>
      </c>
      <c r="F5" s="58">
        <f t="shared" ref="F5:F11" si="0">C5*E5</f>
        <v>6608</v>
      </c>
    </row>
    <row r="6" spans="1:6" ht="60">
      <c r="A6" s="58" t="s">
        <v>60</v>
      </c>
      <c r="B6" s="58" t="s">
        <v>61</v>
      </c>
      <c r="C6" s="58">
        <v>140.52000000000001</v>
      </c>
      <c r="D6" s="58" t="s">
        <v>62</v>
      </c>
      <c r="E6" s="58">
        <v>1070.28</v>
      </c>
      <c r="F6" s="58">
        <f t="shared" si="0"/>
        <v>150395.74559999999</v>
      </c>
    </row>
    <row r="7" spans="1:6" ht="45">
      <c r="A7" s="58" t="s">
        <v>63</v>
      </c>
      <c r="B7" s="58" t="s">
        <v>64</v>
      </c>
      <c r="C7" s="58">
        <v>7.9</v>
      </c>
      <c r="D7" s="58" t="s">
        <v>59</v>
      </c>
      <c r="E7" s="58">
        <v>4961.7299999999996</v>
      </c>
      <c r="F7" s="58">
        <f t="shared" si="0"/>
        <v>39197.667000000001</v>
      </c>
    </row>
    <row r="8" spans="1:6" ht="45">
      <c r="A8" s="58" t="s">
        <v>65</v>
      </c>
      <c r="B8" s="58" t="s">
        <v>66</v>
      </c>
      <c r="C8" s="58">
        <v>2445.21</v>
      </c>
      <c r="D8" s="58" t="s">
        <v>59</v>
      </c>
      <c r="E8" s="58">
        <v>125.55</v>
      </c>
      <c r="F8" s="58">
        <f t="shared" si="0"/>
        <v>306996.11550000001</v>
      </c>
    </row>
    <row r="9" spans="1:6">
      <c r="A9" s="57">
        <v>5</v>
      </c>
      <c r="B9" s="58" t="s">
        <v>67</v>
      </c>
      <c r="C9" s="58"/>
      <c r="D9" s="58"/>
      <c r="E9" s="58"/>
      <c r="F9" s="58"/>
    </row>
    <row r="10" spans="1:6">
      <c r="A10" s="58" t="s">
        <v>68</v>
      </c>
      <c r="B10" s="58" t="s">
        <v>69</v>
      </c>
      <c r="C10" s="58">
        <v>3.4</v>
      </c>
      <c r="D10" s="58" t="s">
        <v>59</v>
      </c>
      <c r="E10" s="58">
        <v>848.82</v>
      </c>
      <c r="F10" s="58">
        <f t="shared" si="0"/>
        <v>2885.9880000000003</v>
      </c>
    </row>
    <row r="11" spans="1:6">
      <c r="A11" s="58" t="s">
        <v>70</v>
      </c>
      <c r="B11" s="58" t="s">
        <v>71</v>
      </c>
      <c r="C11" s="58">
        <v>6.78</v>
      </c>
      <c r="D11" s="58" t="s">
        <v>59</v>
      </c>
      <c r="E11" s="58">
        <v>447.06</v>
      </c>
      <c r="F11" s="58">
        <f t="shared" si="0"/>
        <v>3031.0668000000001</v>
      </c>
    </row>
    <row r="12" spans="1:6">
      <c r="A12" s="58"/>
      <c r="B12" s="58"/>
      <c r="C12" s="58"/>
      <c r="D12" s="58"/>
      <c r="E12" s="58" t="s">
        <v>72</v>
      </c>
      <c r="F12" s="58">
        <f>SUM(F5:F11)</f>
        <v>509114.58289999998</v>
      </c>
    </row>
    <row r="13" spans="1:6">
      <c r="A13" s="59"/>
      <c r="B13" s="60"/>
      <c r="C13" s="61"/>
      <c r="D13" s="57"/>
      <c r="E13" s="58" t="s">
        <v>73</v>
      </c>
      <c r="F13" s="58">
        <f>F12*18/100</f>
        <v>91640.624922000003</v>
      </c>
    </row>
    <row r="14" spans="1:6">
      <c r="A14" s="59"/>
      <c r="B14" s="60"/>
      <c r="C14" s="61"/>
      <c r="D14" s="57"/>
      <c r="E14" s="58"/>
      <c r="F14" s="58">
        <f>F13+F12</f>
        <v>600755.20782200003</v>
      </c>
    </row>
    <row r="15" spans="1:6">
      <c r="A15" s="59"/>
      <c r="B15" s="60"/>
      <c r="C15" s="61"/>
      <c r="D15" s="57"/>
      <c r="E15" s="58" t="s">
        <v>74</v>
      </c>
      <c r="F15" s="58">
        <f>F14*1/100</f>
        <v>6007.5520782200001</v>
      </c>
    </row>
    <row r="16" spans="1:6">
      <c r="A16" s="59"/>
      <c r="B16" s="60"/>
      <c r="C16" s="61"/>
      <c r="D16" s="57"/>
      <c r="E16" s="58" t="s">
        <v>72</v>
      </c>
      <c r="F16" s="58">
        <f>F15+F14</f>
        <v>606762.75990021997</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J32"/>
  <sheetViews>
    <sheetView workbookViewId="0">
      <selection activeCell="B6" sqref="B6"/>
    </sheetView>
  </sheetViews>
  <sheetFormatPr defaultRowHeight="15"/>
  <cols>
    <col min="1" max="1" width="9.140625" customWidth="1"/>
    <col min="2" max="2" width="48.7109375" customWidth="1"/>
    <col min="5" max="5" width="17.5703125" customWidth="1"/>
    <col min="6" max="6" width="25" customWidth="1"/>
  </cols>
  <sheetData>
    <row r="1" spans="1:6" ht="36" customHeight="1">
      <c r="A1" s="41" t="s">
        <v>11</v>
      </c>
      <c r="B1" s="41"/>
      <c r="C1" s="41"/>
      <c r="D1" s="41"/>
      <c r="E1" s="41"/>
      <c r="F1" s="41"/>
    </row>
    <row r="2" spans="1:6" ht="21" customHeight="1">
      <c r="A2" s="46" t="s">
        <v>30</v>
      </c>
      <c r="B2" s="46"/>
      <c r="C2" s="46"/>
      <c r="D2" s="46"/>
      <c r="E2" s="46"/>
      <c r="F2" s="46"/>
    </row>
    <row r="3" spans="1:6" ht="39" customHeight="1">
      <c r="A3" s="42" t="s">
        <v>31</v>
      </c>
      <c r="B3" s="42"/>
      <c r="C3" s="42"/>
      <c r="D3" s="42"/>
      <c r="E3" s="42"/>
      <c r="F3" s="42"/>
    </row>
    <row r="4" spans="1:6" ht="30">
      <c r="A4" s="7" t="s">
        <v>0</v>
      </c>
      <c r="B4" s="8" t="s">
        <v>5</v>
      </c>
      <c r="C4" s="8" t="s">
        <v>6</v>
      </c>
      <c r="D4" s="8" t="s">
        <v>7</v>
      </c>
      <c r="E4" s="9" t="s">
        <v>45</v>
      </c>
      <c r="F4" s="2" t="s">
        <v>37</v>
      </c>
    </row>
    <row r="5" spans="1:6">
      <c r="A5" s="7">
        <v>1</v>
      </c>
      <c r="B5" s="11" t="s">
        <v>16</v>
      </c>
      <c r="C5" s="13">
        <v>4</v>
      </c>
      <c r="D5" s="12" t="s">
        <v>8</v>
      </c>
      <c r="E5" s="14">
        <v>326.85000000000002</v>
      </c>
      <c r="F5" s="5">
        <v>1307.4000000000001</v>
      </c>
    </row>
    <row r="6" spans="1:6">
      <c r="A6" s="7">
        <v>2</v>
      </c>
      <c r="B6" s="11" t="s">
        <v>36</v>
      </c>
      <c r="C6" s="13">
        <v>6</v>
      </c>
      <c r="D6" s="12" t="s">
        <v>8</v>
      </c>
      <c r="E6" s="14">
        <v>521.41999999999996</v>
      </c>
      <c r="F6" s="5">
        <v>3128.52</v>
      </c>
    </row>
    <row r="7" spans="1:6" ht="76.5" customHeight="1">
      <c r="A7" s="7" t="s">
        <v>47</v>
      </c>
      <c r="B7" s="15" t="s">
        <v>46</v>
      </c>
      <c r="C7" s="13">
        <v>154.06</v>
      </c>
      <c r="D7" s="12" t="s">
        <v>1</v>
      </c>
      <c r="E7" s="20">
        <v>1316.7</v>
      </c>
      <c r="F7" s="5">
        <v>202850.8</v>
      </c>
    </row>
    <row r="8" spans="1:6" ht="53.45" customHeight="1">
      <c r="A8" s="7" t="s">
        <v>48</v>
      </c>
      <c r="B8" s="15" t="s">
        <v>17</v>
      </c>
      <c r="C8" s="13">
        <v>0.49</v>
      </c>
      <c r="D8" s="12" t="s">
        <v>1</v>
      </c>
      <c r="E8" s="20">
        <v>151.82</v>
      </c>
      <c r="F8" s="5">
        <v>74.39</v>
      </c>
    </row>
    <row r="9" spans="1:6" ht="53.45" customHeight="1">
      <c r="A9" s="7" t="s">
        <v>38</v>
      </c>
      <c r="B9" s="15" t="s">
        <v>32</v>
      </c>
      <c r="C9" s="13">
        <v>0.06</v>
      </c>
      <c r="D9" s="12" t="s">
        <v>1</v>
      </c>
      <c r="E9" s="20">
        <v>589.53</v>
      </c>
      <c r="F9" s="5">
        <v>35.369999999999997</v>
      </c>
    </row>
    <row r="10" spans="1:6" ht="63.75">
      <c r="A10" s="7" t="s">
        <v>39</v>
      </c>
      <c r="B10" s="15" t="s">
        <v>28</v>
      </c>
      <c r="C10" s="13">
        <v>55.4</v>
      </c>
      <c r="D10" s="12" t="s">
        <v>1</v>
      </c>
      <c r="E10" s="20">
        <v>1756.4</v>
      </c>
      <c r="F10" s="5">
        <v>97304.56</v>
      </c>
    </row>
    <row r="11" spans="1:6" ht="63.75">
      <c r="A11" s="7" t="s">
        <v>40</v>
      </c>
      <c r="B11" s="22" t="s">
        <v>18</v>
      </c>
      <c r="C11" s="13">
        <v>66.209999999999994</v>
      </c>
      <c r="D11" s="12" t="s">
        <v>1</v>
      </c>
      <c r="E11" s="16">
        <v>4961.7299999999996</v>
      </c>
      <c r="F11" s="5">
        <v>328516.14</v>
      </c>
    </row>
    <row r="12" spans="1:6" ht="38.25">
      <c r="A12" s="7" t="s">
        <v>41</v>
      </c>
      <c r="B12" s="15" t="s">
        <v>29</v>
      </c>
      <c r="C12" s="21">
        <v>12.71</v>
      </c>
      <c r="D12" s="10" t="s">
        <v>26</v>
      </c>
      <c r="E12" s="20">
        <v>194.5</v>
      </c>
      <c r="F12" s="5">
        <v>2472.1</v>
      </c>
    </row>
    <row r="13" spans="1:6" ht="51">
      <c r="A13" s="7" t="s">
        <v>42</v>
      </c>
      <c r="B13" s="15" t="s">
        <v>33</v>
      </c>
      <c r="C13" s="21">
        <v>371.13660000000004</v>
      </c>
      <c r="D13" s="10" t="s">
        <v>12</v>
      </c>
      <c r="E13" s="20">
        <v>118.98</v>
      </c>
      <c r="F13" s="5">
        <v>44157.83</v>
      </c>
    </row>
    <row r="14" spans="1:6" ht="76.5">
      <c r="A14" s="7" t="s">
        <v>43</v>
      </c>
      <c r="B14" s="15" t="s">
        <v>49</v>
      </c>
      <c r="C14" s="21">
        <v>26.62</v>
      </c>
      <c r="D14" s="10" t="s">
        <v>26</v>
      </c>
      <c r="E14" s="20">
        <v>57.77</v>
      </c>
      <c r="F14" s="5">
        <v>1537.84</v>
      </c>
    </row>
    <row r="15" spans="1:6" ht="63.75">
      <c r="A15" s="7" t="s">
        <v>44</v>
      </c>
      <c r="B15" s="15" t="s">
        <v>34</v>
      </c>
      <c r="C15" s="21">
        <v>26.62</v>
      </c>
      <c r="D15" s="10" t="s">
        <v>26</v>
      </c>
      <c r="E15" s="20">
        <v>43.3</v>
      </c>
      <c r="F15" s="5">
        <v>1152.6500000000001</v>
      </c>
    </row>
    <row r="16" spans="1:6">
      <c r="A16" s="7">
        <v>12</v>
      </c>
      <c r="B16" s="23" t="s">
        <v>2</v>
      </c>
      <c r="C16" s="18"/>
      <c r="D16" s="18"/>
      <c r="E16" s="19"/>
      <c r="F16" s="5"/>
    </row>
    <row r="17" spans="1:10">
      <c r="A17" s="8" t="s">
        <v>19</v>
      </c>
      <c r="B17" s="24" t="s">
        <v>13</v>
      </c>
      <c r="C17" s="18">
        <v>28.47</v>
      </c>
      <c r="D17" s="18" t="s">
        <v>1</v>
      </c>
      <c r="E17" s="14">
        <v>848.82</v>
      </c>
      <c r="F17" s="5">
        <v>24165.91</v>
      </c>
    </row>
    <row r="18" spans="1:10">
      <c r="A18" s="35" t="s">
        <v>20</v>
      </c>
      <c r="B18" s="36" t="s">
        <v>35</v>
      </c>
      <c r="C18" s="12">
        <v>0.06</v>
      </c>
      <c r="D18" s="18" t="s">
        <v>1</v>
      </c>
      <c r="E18" s="14">
        <v>328.02</v>
      </c>
      <c r="F18" s="5">
        <v>19.68</v>
      </c>
      <c r="G18" s="38"/>
      <c r="H18" s="39"/>
      <c r="I18" s="40"/>
      <c r="J18" s="37"/>
    </row>
    <row r="19" spans="1:10">
      <c r="A19" s="8" t="s">
        <v>21</v>
      </c>
      <c r="B19" s="25" t="s">
        <v>14</v>
      </c>
      <c r="C19" s="18">
        <v>211</v>
      </c>
      <c r="D19" s="18" t="s">
        <v>1</v>
      </c>
      <c r="E19" s="14">
        <v>447.06</v>
      </c>
      <c r="F19" s="5">
        <v>94329.66</v>
      </c>
    </row>
    <row r="20" spans="1:10">
      <c r="A20" s="8" t="s">
        <v>22</v>
      </c>
      <c r="B20" s="25" t="s">
        <v>15</v>
      </c>
      <c r="C20" s="26">
        <v>55.4</v>
      </c>
      <c r="D20" s="18" t="s">
        <v>1</v>
      </c>
      <c r="E20" s="14">
        <v>679.66</v>
      </c>
      <c r="F20" s="5">
        <v>37653.160000000003</v>
      </c>
    </row>
    <row r="21" spans="1:10">
      <c r="A21" s="8" t="s">
        <v>23</v>
      </c>
      <c r="B21" s="17" t="s">
        <v>27</v>
      </c>
      <c r="C21" s="18">
        <v>0.49</v>
      </c>
      <c r="D21" s="18" t="s">
        <v>1</v>
      </c>
      <c r="E21" s="14">
        <v>117.54</v>
      </c>
      <c r="F21" s="5">
        <v>57.59</v>
      </c>
    </row>
    <row r="22" spans="1:10">
      <c r="A22" s="27"/>
      <c r="B22" s="28"/>
      <c r="C22" s="47" t="s">
        <v>3</v>
      </c>
      <c r="D22" s="48"/>
      <c r="E22" s="49"/>
      <c r="F22" s="5">
        <f>SUM(F5:F21)</f>
        <v>838763.60000000009</v>
      </c>
    </row>
    <row r="23" spans="1:10">
      <c r="A23" s="27"/>
      <c r="B23" s="28"/>
      <c r="C23" s="43" t="s">
        <v>25</v>
      </c>
      <c r="D23" s="44"/>
      <c r="E23" s="45"/>
      <c r="F23" s="5">
        <f>F22*18%</f>
        <v>150977.448</v>
      </c>
    </row>
    <row r="24" spans="1:10">
      <c r="A24" s="27"/>
      <c r="B24" s="28"/>
      <c r="C24" s="47" t="s">
        <v>3</v>
      </c>
      <c r="D24" s="48"/>
      <c r="E24" s="49"/>
      <c r="F24" s="5">
        <f>SUM(F22+F23)</f>
        <v>989741.04800000007</v>
      </c>
    </row>
    <row r="25" spans="1:10">
      <c r="A25" s="27"/>
      <c r="B25" s="28"/>
      <c r="C25" s="50" t="s">
        <v>4</v>
      </c>
      <c r="D25" s="51"/>
      <c r="E25" s="52"/>
      <c r="F25" s="5">
        <f>F24*1%</f>
        <v>9897.4104800000005</v>
      </c>
    </row>
    <row r="26" spans="1:10">
      <c r="A26" s="27"/>
      <c r="B26" s="28"/>
      <c r="C26" s="43" t="s">
        <v>3</v>
      </c>
      <c r="D26" s="44"/>
      <c r="E26" s="45"/>
      <c r="F26" s="5">
        <f>SUM(F24:F25)</f>
        <v>999638.45848000003</v>
      </c>
    </row>
    <row r="27" spans="1:10">
      <c r="A27" s="27"/>
      <c r="B27" s="28"/>
      <c r="C27" s="43" t="s">
        <v>24</v>
      </c>
      <c r="D27" s="44"/>
      <c r="E27" s="45"/>
      <c r="F27" s="5">
        <v>999638</v>
      </c>
    </row>
    <row r="28" spans="1:10">
      <c r="A28" s="32"/>
      <c r="B28" s="29"/>
      <c r="C28" s="30"/>
      <c r="D28" s="30"/>
      <c r="E28" s="31"/>
      <c r="F28" s="3"/>
    </row>
    <row r="29" spans="1:10" ht="15.75">
      <c r="A29" s="33"/>
      <c r="B29" s="4"/>
      <c r="C29" s="1"/>
      <c r="D29" s="1"/>
      <c r="E29" s="6"/>
      <c r="F29" s="3"/>
    </row>
    <row r="30" spans="1:10" ht="15.75">
      <c r="A30" s="33"/>
      <c r="B30" s="4"/>
      <c r="C30" s="1"/>
      <c r="D30" s="1"/>
      <c r="E30" s="6"/>
      <c r="F30" s="3"/>
    </row>
    <row r="31" spans="1:10" ht="15.75">
      <c r="A31" s="33"/>
      <c r="B31" s="34"/>
      <c r="C31" s="1"/>
      <c r="D31" s="1"/>
      <c r="E31" s="6"/>
      <c r="F31" s="33" t="s">
        <v>9</v>
      </c>
    </row>
    <row r="32" spans="1:10" ht="15.75">
      <c r="A32" s="33"/>
      <c r="B32" s="34"/>
      <c r="C32" s="1"/>
      <c r="D32" s="1"/>
      <c r="E32" s="6"/>
      <c r="F32" s="33" t="s">
        <v>10</v>
      </c>
    </row>
  </sheetData>
  <mergeCells count="9">
    <mergeCell ref="A1:F1"/>
    <mergeCell ref="A3:F3"/>
    <mergeCell ref="C27:E27"/>
    <mergeCell ref="A2:F2"/>
    <mergeCell ref="C22:E22"/>
    <mergeCell ref="C23:E23"/>
    <mergeCell ref="C24:E24"/>
    <mergeCell ref="C25:E25"/>
    <mergeCell ref="C26:E26"/>
  </mergeCells>
  <phoneticPr fontId="13" type="noConversion"/>
  <printOptions horizontalCentered="1"/>
  <pageMargins left="0.15748031496062992" right="0.5118110236220472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Sheet-01</vt:lpstr>
      <vt:lpstr>Sheet-02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dc:creator>
  <cp:lastModifiedBy>Admin</cp:lastModifiedBy>
  <cp:lastPrinted>2022-11-23T07:24:19Z</cp:lastPrinted>
  <dcterms:created xsi:type="dcterms:W3CDTF">2014-09-25T06:35:11Z</dcterms:created>
  <dcterms:modified xsi:type="dcterms:W3CDTF">2022-11-24T08:23:01Z</dcterms:modified>
</cp:coreProperties>
</file>