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Sheet1" sheetId="1" r:id="rId1"/>
    <sheet name="Sheet2" sheetId="2" r:id="rId2"/>
    <sheet name="Sheet3" sheetId="3" r:id="rId3"/>
    <sheet name="Sheet4" sheetId="4" r:id="rId4"/>
    <sheet name="Sheet5" sheetId="5" r:id="rId5"/>
    <sheet name="Sheet6" sheetId="6" r:id="rId6"/>
  </sheets>
  <calcPr calcId="124519"/>
</workbook>
</file>

<file path=xl/calcChain.xml><?xml version="1.0" encoding="utf-8"?>
<calcChain xmlns="http://schemas.openxmlformats.org/spreadsheetml/2006/main">
  <c r="F16" i="6"/>
  <c r="F15"/>
  <c r="F14"/>
  <c r="F13"/>
  <c r="F11"/>
  <c r="F10"/>
  <c r="F9"/>
  <c r="F8"/>
  <c r="F7"/>
  <c r="F6"/>
  <c r="F5"/>
  <c r="F17" s="1"/>
  <c r="F18" s="1"/>
  <c r="F19" s="1"/>
  <c r="F20" s="1"/>
  <c r="F21" s="1"/>
  <c r="F15" i="5" l="1"/>
  <c r="F14"/>
  <c r="F13"/>
  <c r="F12"/>
  <c r="F11"/>
  <c r="F9"/>
  <c r="F8"/>
  <c r="F7"/>
  <c r="F6"/>
  <c r="F5"/>
  <c r="F16" s="1"/>
  <c r="F17" s="1"/>
  <c r="F18" s="1"/>
  <c r="F19" s="1"/>
  <c r="F20" s="1"/>
  <c r="F11" i="4" l="1"/>
  <c r="F12" s="1"/>
  <c r="F13" s="1"/>
  <c r="F14" s="1"/>
  <c r="F15" s="1"/>
  <c r="F6"/>
  <c r="F7"/>
  <c r="F8"/>
  <c r="F9"/>
  <c r="F10"/>
  <c r="F5"/>
  <c r="F18" i="3" l="1"/>
  <c r="F17"/>
  <c r="F16"/>
  <c r="F15"/>
  <c r="F14"/>
  <c r="F12"/>
  <c r="F9"/>
  <c r="F8"/>
  <c r="F7"/>
  <c r="F6"/>
  <c r="F5"/>
  <c r="F19" s="1"/>
  <c r="F20" s="1"/>
  <c r="F21" s="1"/>
  <c r="F22" s="1"/>
  <c r="F23" s="1"/>
  <c r="F16" i="2" l="1"/>
  <c r="F15"/>
  <c r="F14"/>
  <c r="F13"/>
  <c r="F12"/>
  <c r="F11"/>
  <c r="F10"/>
  <c r="F9"/>
  <c r="F8"/>
  <c r="F7"/>
  <c r="F6"/>
  <c r="F5"/>
  <c r="F18" s="1"/>
  <c r="F19" s="1"/>
  <c r="F20" s="1"/>
  <c r="F21" s="1"/>
  <c r="F22" s="1"/>
  <c r="F18" i="1" l="1"/>
  <c r="F17"/>
  <c r="F16"/>
  <c r="F15"/>
  <c r="F14"/>
  <c r="F12"/>
  <c r="C11"/>
  <c r="C10"/>
  <c r="F9"/>
  <c r="F8"/>
  <c r="F7"/>
  <c r="F6"/>
  <c r="F5"/>
  <c r="F19" s="1"/>
  <c r="F20" s="1"/>
  <c r="F21" s="1"/>
  <c r="F22" s="1"/>
  <c r="F23" s="1"/>
</calcChain>
</file>

<file path=xl/sharedStrings.xml><?xml version="1.0" encoding="utf-8"?>
<sst xmlns="http://schemas.openxmlformats.org/spreadsheetml/2006/main" count="274" uniqueCount="106">
  <si>
    <t>RANCHI MUNICIPAL CORPORATION, RANCHI</t>
  </si>
  <si>
    <t xml:space="preserve">BILL OF QUANTITY </t>
  </si>
  <si>
    <t>Name of Work :- Construction of RCC Drain near Maharaja hotel,Redium Rd, from Rameshwar appartment to main road under ward no-19</t>
  </si>
  <si>
    <t>Sl. No.</t>
  </si>
  <si>
    <t>Items of work</t>
  </si>
  <si>
    <t>Qnty.</t>
  </si>
  <si>
    <t>Unit</t>
  </si>
  <si>
    <t>Rate</t>
  </si>
  <si>
    <t>Amount</t>
  </si>
  <si>
    <t>1            5.1.1</t>
  </si>
  <si>
    <t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t>
  </si>
  <si>
    <t>m3</t>
  </si>
  <si>
    <t>2
4/M004</t>
  </si>
  <si>
    <t>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t>
  </si>
  <si>
    <t>3
5.6.8</t>
  </si>
  <si>
    <t>Supplying and laying (properly as per design and drawing) rip-rap with good  quality of boulders duly packed including the cost of materials, royalty all taxes etc. but excluding the cost of carriage all complete as per specification and direction of E/I.</t>
  </si>
  <si>
    <t>4
5.3.10</t>
  </si>
  <si>
    <t>Reinforced cement concrete work in walls (any thickness) including atteched plasters, buttresses plinth and string course, fillets, columns, pillars, piers, abutments, post, and struts etc above plinth level up to floor five level, excluding the cost of centering, shuttering, finishing and reinforcement.RCC
1:1.5:3 (1 Cement : 1.5 coarse sand zone(III): 3 graded stone aggregate 20mm nominal size)</t>
  </si>
  <si>
    <t>5 5.3.11</t>
  </si>
  <si>
    <t>Renforced cement conrete work in beams, suspended floors, having slopeup to 15' landing, balconies, shelves, chajjas, lintels, bands, plain windowsill ---------do----do-------E/I 1:1.5:3 (1 Cement : 1.5 coarse sand zone(III): 3 graded stone aggregate 20mm nominal size)</t>
  </si>
  <si>
    <t>6
(A)5.5.4</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</si>
  <si>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08mm dia 40%</t>
  </si>
  <si>
    <t>M.T.</t>
  </si>
  <si>
    <t>(B)5.5.5(a)</t>
  </si>
  <si>
    <t>10mm dia 60%</t>
  </si>
  <si>
    <t>7
5.3.17.1</t>
  </si>
  <si>
    <t>Centering and Shuttering including strutting, propping etc and removal of from for  
 Foundation , footing , bases of columns etc for mass concrete.</t>
  </si>
  <si>
    <t>m2</t>
  </si>
  <si>
    <t>Carriage of Materials</t>
  </si>
  <si>
    <t>(i)</t>
  </si>
  <si>
    <t>Sand  (Lead Upto 49 km)</t>
  </si>
  <si>
    <r>
      <t>M</t>
    </r>
    <r>
      <rPr>
        <vertAlign val="superscript"/>
        <sz val="11"/>
        <rFont val="Century"/>
        <family val="1"/>
      </rPr>
      <t>3</t>
    </r>
  </si>
  <si>
    <t>(ii)</t>
  </si>
  <si>
    <t>Sand Local / Dust (Lead 22 KM)</t>
  </si>
  <si>
    <t>(iii)</t>
  </si>
  <si>
    <t>Stone Boulder (Lead 36  KM)</t>
  </si>
  <si>
    <t>(iv)</t>
  </si>
  <si>
    <t>Stone Chips (Lead 22KM)</t>
  </si>
  <si>
    <t>(v)</t>
  </si>
  <si>
    <t>Earth (Lead 01 KM)</t>
  </si>
  <si>
    <t>TOTAL</t>
  </si>
  <si>
    <t>GST (18%)</t>
  </si>
  <si>
    <t>L. CESS (1%)</t>
  </si>
  <si>
    <t>Name of Work :- Installation of Paver Block and Construction of Chabutra at Irgu Tola Akhara under ward no-27</t>
  </si>
  <si>
    <t>1.            5.1.1</t>
  </si>
  <si>
    <t>3
5.6.3</t>
  </si>
  <si>
    <t xml:space="preserve">Providing designation 75B one brick flat soling joints filled with local sand including cost of watering taxes royalty all complete as per building specification and direction of E/I.                </t>
  </si>
  <si>
    <t>4
16.91
DSR</t>
  </si>
  <si>
    <t xml:space="preserve">Providing and laying factory made chamfered edge Cement Concrete paver blocks in footpath, parks, lawns, drive ways or light traffic parking etc, of required strength, thickness &amp; size/ shape, made by table vibratory method using PU mould, laid in required colour &amp; pattern over 50mm thick compacted bed of sand, compacting and proper embedding/laying of inter locking paver blocks into the sand bedding layer through vibratory compaction by using plate vibrator, filling the joints with sand and cutting of paver blocks as per required size and pattern, finishing and sweeping extra sand. complete all as per direction of Engineer-in-Charge 80 mm thick C.C. paver block of M-30 grade with approved color design and pattern. </t>
  </si>
  <si>
    <t>5
5.3.1.2</t>
  </si>
  <si>
    <t>Providing and laying in position cement concrete of specified grade excluding the cost of centering and shuttering - All work up to plinth level
1:2:4 (1 Cement : 2 coarse sand zone(III): 4 graded stone aggregate 20mm nominal size)</t>
  </si>
  <si>
    <t>6
5.2.14</t>
  </si>
  <si>
    <t>Providing designation 75B brick work in C.M(1:6) in superstructure -do-</t>
  </si>
  <si>
    <t>7
11.20.4
DSR</t>
  </si>
  <si>
    <t>Chequerred precast cement concrete tiles 22 mm thick in footpath &amp; courtyard, jointed with neat cement slurry mixed with pigment to  atch
the shade of tiles, including rubbing and cleaning etc. complete, on 20 mm thick bed of cement mortar 1:4 (1 cement: 4 coarse sand)
Ordinary cement without any pigment</t>
  </si>
  <si>
    <t>Sand  (Lead Upto 47 km)</t>
  </si>
  <si>
    <r>
      <t>M</t>
    </r>
    <r>
      <rPr>
        <vertAlign val="superscript"/>
        <sz val="10"/>
        <rFont val="Century"/>
        <family val="1"/>
      </rPr>
      <t>3</t>
    </r>
  </si>
  <si>
    <t>Stone Dust ( Lead 20 Km)</t>
  </si>
  <si>
    <r>
      <t>M</t>
    </r>
    <r>
      <rPr>
        <vertAlign val="superscript"/>
        <sz val="10"/>
        <rFont val="Century"/>
        <family val="1"/>
      </rPr>
      <t>4</t>
    </r>
    <r>
      <rPr>
        <sz val="11"/>
        <color theme="1"/>
        <rFont val="Calibri"/>
        <family val="2"/>
        <scheme val="minor"/>
      </rPr>
      <t/>
    </r>
  </si>
  <si>
    <t>Stone Chips (Lead 20 KM)</t>
  </si>
  <si>
    <r>
      <t>M</t>
    </r>
    <r>
      <rPr>
        <vertAlign val="superscript"/>
        <sz val="10"/>
        <rFont val="Century"/>
        <family val="1"/>
      </rPr>
      <t>5</t>
    </r>
    <r>
      <rPr>
        <sz val="11"/>
        <color theme="1"/>
        <rFont val="Calibri"/>
        <family val="2"/>
        <scheme val="minor"/>
      </rPr>
      <t/>
    </r>
  </si>
  <si>
    <t>Earth  (Lead 01KM)</t>
  </si>
  <si>
    <t>Bricks ( Lead 08 Km)</t>
  </si>
  <si>
    <t>1000/Nos</t>
  </si>
  <si>
    <t>Total</t>
  </si>
  <si>
    <t>Name of Work :- Construction of RCC Drain at Lourik Mistry Lane from Ajay Viskarma house to Vivek Gupta house  under ward no-29</t>
  </si>
  <si>
    <t>Sand Dust (Lead 20 KM)</t>
  </si>
  <si>
    <t>Stone Boulder (Lead 34  KM)</t>
  </si>
  <si>
    <t>Stone Chips (Lead 20KM)</t>
  </si>
  <si>
    <t>Providing man day before and after the work site-----do------E/I</t>
  </si>
  <si>
    <t>Nos</t>
  </si>
  <si>
    <t>2
 5.3.1.1</t>
  </si>
  <si>
    <t>Providing and laying in position cement concrete of specified grade excluding the cost of centering and shuttering - All work up to plinth level
1:1.5:3 (1 Cement : 1.5 coarse sand zone(III): 3 graded stone aggregate 20mm nominal size)</t>
  </si>
  <si>
    <t>3
5.3.17.1</t>
  </si>
  <si>
    <t>Name of Work :- Repairing of PCC Road at New Sahdeo Nagar from house of B K Narayan to house of Bachachan Singh under ward no-32.</t>
  </si>
  <si>
    <t>Name of Work :- Construction of PCC Road at Pipar Toli St. Maria School Gali from Bhagat Jee house to Rajesh Jee house under ward no-35</t>
  </si>
  <si>
    <t>1
5.1.1 J.B.C.D</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</si>
  <si>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</si>
  <si>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 xml:space="preserve">2
4/M004 </t>
  </si>
  <si>
    <t>3
5.6.8 J.B.C.D</t>
  </si>
  <si>
    <t>4
J.B.C.D 5.3.1.1</t>
  </si>
  <si>
    <t>Providing and laying in position cement concrete of specified grade excluding the cost of centering and shutering  All work upto pilith level.1:1.5.3(1 Cement:1.5 coarse sand(zone iii):3graded stone Aggregate 20mm nomial size.</t>
  </si>
  <si>
    <t>5
   J.B.C.D 5.3.17.1</t>
  </si>
  <si>
    <t xml:space="preserve">Centering and shuttering including strutting , etc and removel of form for  foundation, footings bases of column etc for mass concrete.             </t>
  </si>
  <si>
    <t>i</t>
  </si>
  <si>
    <t>Sand (Lead 49 KM)</t>
  </si>
  <si>
    <t>ii</t>
  </si>
  <si>
    <t>Sand Local / Dust(Lead 22 KM)</t>
  </si>
  <si>
    <t>iii</t>
  </si>
  <si>
    <t>Stone Chips  (Lead 22 KM)</t>
  </si>
  <si>
    <t>iv</t>
  </si>
  <si>
    <t>BOULDER-LEAD-( 36 KM )</t>
  </si>
  <si>
    <t>v</t>
  </si>
  <si>
    <t>Name of Work :- Construction of Ghat step (stair) under ward no-53 Suwarnrekha River Ranchi Khunti Main Road.</t>
  </si>
  <si>
    <t>1            5.10.2</t>
  </si>
  <si>
    <t>Dismantling plain cement or lime concrete work including stacking serviceable materials in countable stacks within 15M.lead and disposal of unserviceable materials with all leads complete  as per direction of E/I.</t>
  </si>
  <si>
    <t>5 5.5.12</t>
  </si>
  <si>
    <t>Supplying fitting and fixing M.S grill made of 20x6cm M.S flat as per approved design and drawing,properly fabricated with joints continuous filled welded and finished smooth,carriage of grill to work site,hoisting as per building specification and direction of E/I.(where materials is not supplied by the dept.)</t>
  </si>
  <si>
    <t>kg</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</si>
  <si>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</si>
  <si>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7
5.8.41</t>
  </si>
  <si>
    <t>Providing primer one coat of red lead paint of approved make over new steel surface including preparing the surface after cleaning removing dust,dirt,scales ,smokes and grease and cleaning the surface thoroughly including cost of scaffholding and taxes all complete as per building specification and direction of E/I</t>
  </si>
  <si>
    <t>Sand  (Lead Upto 42 km)</t>
  </si>
  <si>
    <t>Sand Dust (Lead 15 KM)</t>
  </si>
  <si>
    <t>Stone Boulder (Lead 29 KM)</t>
  </si>
  <si>
    <t>Stone Chips (Lead 15 KM)</t>
  </si>
</sst>
</file>

<file path=xl/styles.xml><?xml version="1.0" encoding="utf-8"?>
<styleSheet xmlns="http://schemas.openxmlformats.org/spreadsheetml/2006/main">
  <numFmts count="1">
    <numFmt numFmtId="164" formatCode="0.000"/>
  </numFmts>
  <fonts count="7">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vertAlign val="superscript"/>
      <sz val="11"/>
      <name val="Century"/>
      <family val="1"/>
    </font>
    <font>
      <vertAlign val="superscript"/>
      <sz val="10"/>
      <name val="Century"/>
      <family val="1"/>
    </font>
    <font>
      <b/>
      <sz val="12"/>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wrapText="1"/>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2" fontId="6"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3"/>
  <sheetViews>
    <sheetView tabSelected="1" topLeftCell="A13" workbookViewId="0">
      <selection activeCell="B21" sqref="B21"/>
    </sheetView>
  </sheetViews>
  <sheetFormatPr defaultRowHeight="15"/>
  <cols>
    <col min="1" max="1" width="8.85546875" style="8" customWidth="1"/>
    <col min="2" max="2" width="42.85546875" style="9" customWidth="1"/>
    <col min="3" max="3" width="13.7109375" style="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4" t="s">
        <v>0</v>
      </c>
      <c r="B1" s="14"/>
      <c r="C1" s="14"/>
      <c r="D1" s="14"/>
      <c r="E1" s="14"/>
      <c r="F1" s="14"/>
    </row>
    <row r="2" spans="1:6" ht="18.75">
      <c r="A2" s="14" t="s">
        <v>1</v>
      </c>
      <c r="B2" s="14"/>
      <c r="C2" s="14"/>
      <c r="D2" s="14"/>
      <c r="E2" s="14"/>
      <c r="F2" s="14"/>
    </row>
    <row r="3" spans="1:6" ht="51.75" customHeight="1">
      <c r="A3" s="15" t="s">
        <v>2</v>
      </c>
      <c r="B3" s="15"/>
      <c r="C3" s="15"/>
      <c r="D3" s="15"/>
      <c r="E3" s="15"/>
      <c r="F3" s="15"/>
    </row>
    <row r="4" spans="1:6">
      <c r="A4" s="2" t="s">
        <v>3</v>
      </c>
      <c r="B4" s="2" t="s">
        <v>4</v>
      </c>
      <c r="C4" s="2" t="s">
        <v>5</v>
      </c>
      <c r="D4" s="2" t="s">
        <v>6</v>
      </c>
      <c r="E4" s="2" t="s">
        <v>7</v>
      </c>
      <c r="F4" s="2" t="s">
        <v>8</v>
      </c>
    </row>
    <row r="5" spans="1:6" ht="120">
      <c r="A5" s="3" t="s">
        <v>9</v>
      </c>
      <c r="B5" s="3" t="s">
        <v>10</v>
      </c>
      <c r="C5" s="3">
        <v>43.09</v>
      </c>
      <c r="D5" s="3" t="s">
        <v>11</v>
      </c>
      <c r="E5" s="3">
        <v>151.82</v>
      </c>
      <c r="F5" s="3">
        <f>C5*E5</f>
        <v>6541.9238000000005</v>
      </c>
    </row>
    <row r="6" spans="1:6" ht="120">
      <c r="A6" s="3" t="s">
        <v>12</v>
      </c>
      <c r="B6" s="3" t="s">
        <v>13</v>
      </c>
      <c r="C6" s="3">
        <v>2.1800000000000002</v>
      </c>
      <c r="D6" s="3" t="s">
        <v>11</v>
      </c>
      <c r="E6" s="3">
        <v>347.85</v>
      </c>
      <c r="F6" s="3">
        <f t="shared" ref="F6:F18" si="0">C6*E6</f>
        <v>758.3130000000001</v>
      </c>
    </row>
    <row r="7" spans="1:6" ht="90">
      <c r="A7" s="3" t="s">
        <v>14</v>
      </c>
      <c r="B7" s="3" t="s">
        <v>15</v>
      </c>
      <c r="C7" s="3">
        <v>5.57</v>
      </c>
      <c r="D7" s="3" t="s">
        <v>11</v>
      </c>
      <c r="E7" s="3">
        <v>1756.4</v>
      </c>
      <c r="F7" s="3">
        <f t="shared" si="0"/>
        <v>9783.148000000001</v>
      </c>
    </row>
    <row r="8" spans="1:6" ht="135">
      <c r="A8" s="3" t="s">
        <v>16</v>
      </c>
      <c r="B8" s="3" t="s">
        <v>17</v>
      </c>
      <c r="C8" s="3">
        <v>13.55</v>
      </c>
      <c r="D8" s="3" t="s">
        <v>11</v>
      </c>
      <c r="E8" s="3">
        <v>6082.45</v>
      </c>
      <c r="F8" s="3">
        <f t="shared" si="0"/>
        <v>82417.197499999995</v>
      </c>
    </row>
    <row r="9" spans="1:6" ht="105">
      <c r="A9" s="3" t="s">
        <v>18</v>
      </c>
      <c r="B9" s="3" t="s">
        <v>19</v>
      </c>
      <c r="C9" s="3">
        <v>6.8</v>
      </c>
      <c r="D9" s="3" t="s">
        <v>11</v>
      </c>
      <c r="E9" s="3">
        <v>6308.87</v>
      </c>
      <c r="F9" s="3">
        <f t="shared" si="0"/>
        <v>42900.315999999999</v>
      </c>
    </row>
    <row r="10" spans="1:6" ht="135">
      <c r="A10" s="3" t="s">
        <v>20</v>
      </c>
      <c r="B10" s="3" t="s">
        <v>21</v>
      </c>
      <c r="C10" s="3">
        <f>F10/E10</f>
        <v>0.64639996965696767</v>
      </c>
      <c r="D10" s="3" t="s">
        <v>22</v>
      </c>
      <c r="E10" s="3">
        <v>83314.02</v>
      </c>
      <c r="F10" s="3">
        <v>53854.18</v>
      </c>
    </row>
    <row r="11" spans="1:6" ht="30">
      <c r="A11" s="3" t="s">
        <v>23</v>
      </c>
      <c r="B11" s="3" t="s">
        <v>24</v>
      </c>
      <c r="C11" s="3">
        <f>F11/E11</f>
        <v>0.96960005866264287</v>
      </c>
      <c r="D11" s="3" t="s">
        <v>22</v>
      </c>
      <c r="E11" s="3">
        <v>82096.539999999994</v>
      </c>
      <c r="F11" s="3">
        <v>79600.81</v>
      </c>
    </row>
    <row r="12" spans="1:6" ht="60">
      <c r="A12" s="3" t="s">
        <v>25</v>
      </c>
      <c r="B12" s="3" t="s">
        <v>26</v>
      </c>
      <c r="C12" s="3">
        <v>133.93</v>
      </c>
      <c r="D12" s="3" t="s">
        <v>27</v>
      </c>
      <c r="E12" s="3">
        <v>194.5</v>
      </c>
      <c r="F12" s="3">
        <f t="shared" si="0"/>
        <v>26049.385000000002</v>
      </c>
    </row>
    <row r="13" spans="1:6">
      <c r="A13" s="3">
        <v>8</v>
      </c>
      <c r="B13" s="3" t="s">
        <v>28</v>
      </c>
      <c r="C13" s="3"/>
      <c r="D13" s="3"/>
      <c r="E13" s="3"/>
      <c r="F13" s="3"/>
    </row>
    <row r="14" spans="1:6" ht="18">
      <c r="A14" s="3" t="s">
        <v>29</v>
      </c>
      <c r="B14" s="3" t="s">
        <v>30</v>
      </c>
      <c r="C14" s="3">
        <v>8.75</v>
      </c>
      <c r="D14" s="3" t="s">
        <v>31</v>
      </c>
      <c r="E14" s="3">
        <v>848.82</v>
      </c>
      <c r="F14" s="3">
        <f t="shared" si="0"/>
        <v>7427.1750000000002</v>
      </c>
    </row>
    <row r="15" spans="1:6" ht="18">
      <c r="A15" s="3" t="s">
        <v>32</v>
      </c>
      <c r="B15" s="3" t="s">
        <v>33</v>
      </c>
      <c r="C15" s="3">
        <v>2.1800000000000002</v>
      </c>
      <c r="D15" s="3" t="s">
        <v>31</v>
      </c>
      <c r="E15" s="3">
        <v>447.06</v>
      </c>
      <c r="F15" s="3">
        <f t="shared" si="0"/>
        <v>974.59080000000006</v>
      </c>
    </row>
    <row r="16" spans="1:6" ht="18">
      <c r="A16" s="3" t="s">
        <v>34</v>
      </c>
      <c r="B16" s="3" t="s">
        <v>35</v>
      </c>
      <c r="C16" s="3">
        <v>5.57</v>
      </c>
      <c r="D16" s="3" t="s">
        <v>31</v>
      </c>
      <c r="E16" s="3">
        <v>679.66</v>
      </c>
      <c r="F16" s="3">
        <f t="shared" si="0"/>
        <v>3785.7062000000001</v>
      </c>
    </row>
    <row r="17" spans="1:6" ht="18">
      <c r="A17" s="3" t="s">
        <v>36</v>
      </c>
      <c r="B17" s="3" t="s">
        <v>37</v>
      </c>
      <c r="C17" s="3">
        <v>17.5</v>
      </c>
      <c r="D17" s="3" t="s">
        <v>31</v>
      </c>
      <c r="E17" s="3">
        <v>447.06</v>
      </c>
      <c r="F17" s="3">
        <f t="shared" si="0"/>
        <v>7823.55</v>
      </c>
    </row>
    <row r="18" spans="1:6" ht="18">
      <c r="A18" s="3" t="s">
        <v>38</v>
      </c>
      <c r="B18" s="3" t="s">
        <v>39</v>
      </c>
      <c r="C18" s="3">
        <v>43.09</v>
      </c>
      <c r="D18" s="3" t="s">
        <v>31</v>
      </c>
      <c r="E18" s="3">
        <v>117.54</v>
      </c>
      <c r="F18" s="3">
        <f t="shared" si="0"/>
        <v>5064.798600000001</v>
      </c>
    </row>
    <row r="19" spans="1:6">
      <c r="A19" s="3"/>
      <c r="B19" s="3"/>
      <c r="C19" s="3"/>
      <c r="D19" s="3"/>
      <c r="E19" s="3" t="s">
        <v>40</v>
      </c>
      <c r="F19" s="3">
        <f>SUM(F5:F18)</f>
        <v>326981.09389999998</v>
      </c>
    </row>
    <row r="20" spans="1:6">
      <c r="A20" s="4"/>
      <c r="B20" s="5"/>
      <c r="C20" s="6"/>
      <c r="D20" s="7"/>
      <c r="E20" s="3" t="s">
        <v>41</v>
      </c>
      <c r="F20" s="3">
        <f>F19*18/100</f>
        <v>58856.59690199999</v>
      </c>
    </row>
    <row r="21" spans="1:6">
      <c r="A21" s="4"/>
      <c r="B21" s="5"/>
      <c r="C21" s="6"/>
      <c r="D21" s="7"/>
      <c r="E21" s="3"/>
      <c r="F21" s="3">
        <f>F20+F19</f>
        <v>385837.690802</v>
      </c>
    </row>
    <row r="22" spans="1:6">
      <c r="A22" s="4"/>
      <c r="B22" s="5"/>
      <c r="C22" s="6"/>
      <c r="D22" s="7"/>
      <c r="E22" s="3" t="s">
        <v>42</v>
      </c>
      <c r="F22" s="3">
        <f>F21*1/100</f>
        <v>3858.37690802</v>
      </c>
    </row>
    <row r="23" spans="1:6">
      <c r="A23" s="4"/>
      <c r="B23" s="5"/>
      <c r="C23" s="6"/>
      <c r="D23" s="7"/>
      <c r="E23" s="3" t="s">
        <v>40</v>
      </c>
      <c r="F23" s="3">
        <f>F22+F21</f>
        <v>389696.06771002</v>
      </c>
    </row>
  </sheetData>
  <mergeCells count="3">
    <mergeCell ref="A1:F1"/>
    <mergeCell ref="A2:F2"/>
    <mergeCell ref="A3:F3"/>
  </mergeCells>
  <pageMargins left="0.51" right="0.32" top="0.74"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dimension ref="A1:F22"/>
  <sheetViews>
    <sheetView workbookViewId="0">
      <selection activeCell="I5" sqref="I5"/>
    </sheetView>
  </sheetViews>
  <sheetFormatPr defaultRowHeight="15"/>
  <cols>
    <col min="1" max="1" width="9.140625" style="8"/>
    <col min="2" max="2" width="42.85546875" style="9" customWidth="1"/>
    <col min="3" max="3" width="9.140625" style="1"/>
    <col min="4" max="4" width="9.140625" style="10"/>
    <col min="5" max="5" width="9.140625" style="1"/>
    <col min="6" max="6" width="16.42578125" style="11" customWidth="1"/>
    <col min="7" max="16384" width="9.140625" style="1"/>
  </cols>
  <sheetData>
    <row r="1" spans="1:6" ht="18.75">
      <c r="A1" s="14" t="s">
        <v>0</v>
      </c>
      <c r="B1" s="14"/>
      <c r="C1" s="14"/>
      <c r="D1" s="14"/>
      <c r="E1" s="14"/>
      <c r="F1" s="14"/>
    </row>
    <row r="2" spans="1:6" ht="18.75">
      <c r="A2" s="14" t="s">
        <v>1</v>
      </c>
      <c r="B2" s="14"/>
      <c r="C2" s="14"/>
      <c r="D2" s="14"/>
      <c r="E2" s="14"/>
      <c r="F2" s="14"/>
    </row>
    <row r="3" spans="1:6" ht="48.75" customHeight="1">
      <c r="A3" s="15" t="s">
        <v>43</v>
      </c>
      <c r="B3" s="15"/>
      <c r="C3" s="15"/>
      <c r="D3" s="15"/>
      <c r="E3" s="15"/>
      <c r="F3" s="15"/>
    </row>
    <row r="4" spans="1:6">
      <c r="A4" s="2" t="s">
        <v>3</v>
      </c>
      <c r="B4" s="2" t="s">
        <v>4</v>
      </c>
      <c r="C4" s="2" t="s">
        <v>5</v>
      </c>
      <c r="D4" s="2" t="s">
        <v>6</v>
      </c>
      <c r="E4" s="2" t="s">
        <v>7</v>
      </c>
      <c r="F4" s="2" t="s">
        <v>8</v>
      </c>
    </row>
    <row r="5" spans="1:6" ht="120">
      <c r="A5" s="3" t="s">
        <v>44</v>
      </c>
      <c r="B5" s="3" t="s">
        <v>10</v>
      </c>
      <c r="C5" s="3">
        <v>26.29</v>
      </c>
      <c r="D5" s="3" t="s">
        <v>11</v>
      </c>
      <c r="E5" s="3">
        <v>151.82</v>
      </c>
      <c r="F5" s="3">
        <f>C5*E5</f>
        <v>3991.3477999999996</v>
      </c>
    </row>
    <row r="6" spans="1:6" ht="120">
      <c r="A6" s="3" t="s">
        <v>12</v>
      </c>
      <c r="B6" s="3" t="s">
        <v>13</v>
      </c>
      <c r="C6" s="3">
        <v>0.14000000000000001</v>
      </c>
      <c r="D6" s="3" t="s">
        <v>11</v>
      </c>
      <c r="E6" s="3">
        <v>347.85</v>
      </c>
      <c r="F6" s="3">
        <f t="shared" ref="F6:F16" si="0">C6*E6</f>
        <v>48.699000000000005</v>
      </c>
    </row>
    <row r="7" spans="1:6" ht="60">
      <c r="A7" s="3" t="s">
        <v>45</v>
      </c>
      <c r="B7" s="3" t="s">
        <v>46</v>
      </c>
      <c r="C7" s="3">
        <v>6.28</v>
      </c>
      <c r="D7" s="3" t="s">
        <v>27</v>
      </c>
      <c r="E7" s="3">
        <v>330.34</v>
      </c>
      <c r="F7" s="3">
        <f t="shared" si="0"/>
        <v>2074.5351999999998</v>
      </c>
    </row>
    <row r="8" spans="1:6" ht="270">
      <c r="A8" s="3" t="s">
        <v>47</v>
      </c>
      <c r="B8" s="3" t="s">
        <v>48</v>
      </c>
      <c r="C8" s="3">
        <v>112.17</v>
      </c>
      <c r="D8" s="3" t="s">
        <v>27</v>
      </c>
      <c r="E8" s="3">
        <v>877.72</v>
      </c>
      <c r="F8" s="3">
        <f t="shared" si="0"/>
        <v>98453.852400000003</v>
      </c>
    </row>
    <row r="9" spans="1:6" ht="90">
      <c r="A9" s="3" t="s">
        <v>49</v>
      </c>
      <c r="B9" s="3" t="s">
        <v>50</v>
      </c>
      <c r="C9" s="3">
        <v>0.25</v>
      </c>
      <c r="D9" s="3" t="s">
        <v>11</v>
      </c>
      <c r="E9" s="3">
        <v>4598.2299999999996</v>
      </c>
      <c r="F9" s="3">
        <f t="shared" si="0"/>
        <v>1149.5574999999999</v>
      </c>
    </row>
    <row r="10" spans="1:6" ht="30">
      <c r="A10" s="3" t="s">
        <v>51</v>
      </c>
      <c r="B10" s="3" t="s">
        <v>52</v>
      </c>
      <c r="C10" s="3">
        <v>1.88</v>
      </c>
      <c r="D10" s="3" t="s">
        <v>11</v>
      </c>
      <c r="E10" s="3">
        <v>5244.08</v>
      </c>
      <c r="F10" s="3">
        <f t="shared" si="0"/>
        <v>9858.8703999999998</v>
      </c>
    </row>
    <row r="11" spans="1:6" ht="118.5" customHeight="1">
      <c r="A11" s="3" t="s">
        <v>53</v>
      </c>
      <c r="B11" s="3" t="s">
        <v>54</v>
      </c>
      <c r="C11" s="3">
        <v>6.51</v>
      </c>
      <c r="D11" s="3" t="s">
        <v>27</v>
      </c>
      <c r="E11" s="3">
        <v>805.94</v>
      </c>
      <c r="F11" s="3">
        <f t="shared" si="0"/>
        <v>5246.6693999999998</v>
      </c>
    </row>
    <row r="12" spans="1:6">
      <c r="A12" s="3">
        <v>4</v>
      </c>
      <c r="B12" s="3" t="s">
        <v>28</v>
      </c>
      <c r="C12" s="3"/>
      <c r="D12" s="3"/>
      <c r="E12" s="3"/>
      <c r="F12" s="3">
        <f t="shared" si="0"/>
        <v>0</v>
      </c>
    </row>
    <row r="13" spans="1:6" ht="16.5">
      <c r="A13" s="3" t="s">
        <v>29</v>
      </c>
      <c r="B13" s="3" t="s">
        <v>55</v>
      </c>
      <c r="C13" s="3">
        <v>0.84</v>
      </c>
      <c r="D13" s="3" t="s">
        <v>56</v>
      </c>
      <c r="E13" s="3">
        <v>819.06</v>
      </c>
      <c r="F13" s="3">
        <f t="shared" si="0"/>
        <v>688.01039999999989</v>
      </c>
    </row>
    <row r="14" spans="1:6" ht="16.5">
      <c r="A14" s="3" t="s">
        <v>32</v>
      </c>
      <c r="B14" s="3" t="s">
        <v>57</v>
      </c>
      <c r="C14" s="3">
        <v>0.14000000000000001</v>
      </c>
      <c r="D14" s="3" t="s">
        <v>58</v>
      </c>
      <c r="E14" s="3">
        <v>417.3</v>
      </c>
      <c r="F14" s="3">
        <f t="shared" si="0"/>
        <v>58.422000000000004</v>
      </c>
    </row>
    <row r="15" spans="1:6" ht="16.5">
      <c r="A15" s="3" t="s">
        <v>34</v>
      </c>
      <c r="B15" s="3" t="s">
        <v>59</v>
      </c>
      <c r="C15" s="3">
        <v>0.23</v>
      </c>
      <c r="D15" s="3" t="s">
        <v>60</v>
      </c>
      <c r="E15" s="3">
        <v>417.3</v>
      </c>
      <c r="F15" s="3">
        <f t="shared" si="0"/>
        <v>95.979000000000013</v>
      </c>
    </row>
    <row r="16" spans="1:6" ht="16.5">
      <c r="A16" s="3" t="s">
        <v>36</v>
      </c>
      <c r="B16" s="3" t="s">
        <v>61</v>
      </c>
      <c r="C16" s="3">
        <v>26.29</v>
      </c>
      <c r="D16" s="3" t="s">
        <v>56</v>
      </c>
      <c r="E16" s="3">
        <v>117.54</v>
      </c>
      <c r="F16" s="3">
        <f t="shared" si="0"/>
        <v>3090.1266000000001</v>
      </c>
    </row>
    <row r="17" spans="1:6" ht="30">
      <c r="A17" s="3" t="s">
        <v>38</v>
      </c>
      <c r="B17" s="3" t="s">
        <v>62</v>
      </c>
      <c r="C17" s="3">
        <v>967</v>
      </c>
      <c r="D17" s="3" t="s">
        <v>63</v>
      </c>
      <c r="E17" s="3">
        <v>755.2</v>
      </c>
      <c r="F17" s="3">
        <v>730.28</v>
      </c>
    </row>
    <row r="18" spans="1:6" ht="15.75">
      <c r="A18" s="16" t="s">
        <v>64</v>
      </c>
      <c r="B18" s="17"/>
      <c r="C18" s="17"/>
      <c r="D18" s="17"/>
      <c r="E18" s="18"/>
      <c r="F18" s="12">
        <f>SUM(F5:F17)</f>
        <v>125486.34970000001</v>
      </c>
    </row>
    <row r="19" spans="1:6" ht="30">
      <c r="A19" s="4"/>
      <c r="B19" s="5"/>
      <c r="C19" s="6"/>
      <c r="D19" s="7"/>
      <c r="E19" s="3" t="s">
        <v>41</v>
      </c>
      <c r="F19" s="3">
        <f>F18*18/100</f>
        <v>22587.542946000001</v>
      </c>
    </row>
    <row r="20" spans="1:6">
      <c r="A20" s="4"/>
      <c r="B20" s="5"/>
      <c r="C20" s="6"/>
      <c r="D20" s="7"/>
      <c r="E20" s="3"/>
      <c r="F20" s="3">
        <f>F19+F18</f>
        <v>148073.89264600002</v>
      </c>
    </row>
    <row r="21" spans="1:6" ht="30">
      <c r="A21" s="4"/>
      <c r="B21" s="5"/>
      <c r="C21" s="6"/>
      <c r="D21" s="7"/>
      <c r="E21" s="3" t="s">
        <v>42</v>
      </c>
      <c r="F21" s="3">
        <f>F20*1/100</f>
        <v>1480.7389264600001</v>
      </c>
    </row>
    <row r="22" spans="1:6">
      <c r="A22" s="4"/>
      <c r="B22" s="5"/>
      <c r="C22" s="6"/>
      <c r="D22" s="7"/>
      <c r="E22" s="3" t="s">
        <v>40</v>
      </c>
      <c r="F22" s="3">
        <f>F21+F20</f>
        <v>149554.63157246003</v>
      </c>
    </row>
  </sheetData>
  <mergeCells count="4">
    <mergeCell ref="A1:F1"/>
    <mergeCell ref="A2:F2"/>
    <mergeCell ref="A3:F3"/>
    <mergeCell ref="A18:E18"/>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23"/>
  <sheetViews>
    <sheetView topLeftCell="A13" workbookViewId="0">
      <selection activeCell="A19" sqref="A19:XFD23"/>
    </sheetView>
  </sheetViews>
  <sheetFormatPr defaultRowHeight="15"/>
  <cols>
    <col min="1" max="1" width="8.85546875" style="8" customWidth="1"/>
    <col min="2" max="2" width="42.85546875" style="9" customWidth="1"/>
    <col min="3" max="3" width="13.7109375" style="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4" t="s">
        <v>0</v>
      </c>
      <c r="B1" s="14"/>
      <c r="C1" s="14"/>
      <c r="D1" s="14"/>
      <c r="E1" s="14"/>
      <c r="F1" s="14"/>
    </row>
    <row r="2" spans="1:6" ht="18.75">
      <c r="A2" s="14" t="s">
        <v>1</v>
      </c>
      <c r="B2" s="14"/>
      <c r="C2" s="14"/>
      <c r="D2" s="14"/>
      <c r="E2" s="14"/>
      <c r="F2" s="14"/>
    </row>
    <row r="3" spans="1:6" ht="51.75" customHeight="1">
      <c r="A3" s="15" t="s">
        <v>65</v>
      </c>
      <c r="B3" s="15"/>
      <c r="C3" s="15"/>
      <c r="D3" s="15"/>
      <c r="E3" s="15"/>
      <c r="F3" s="15"/>
    </row>
    <row r="4" spans="1:6">
      <c r="A4" s="2" t="s">
        <v>3</v>
      </c>
      <c r="B4" s="2" t="s">
        <v>4</v>
      </c>
      <c r="C4" s="2" t="s">
        <v>5</v>
      </c>
      <c r="D4" s="2" t="s">
        <v>6</v>
      </c>
      <c r="E4" s="2" t="s">
        <v>7</v>
      </c>
      <c r="F4" s="2" t="s">
        <v>8</v>
      </c>
    </row>
    <row r="5" spans="1:6" ht="120">
      <c r="A5" s="3" t="s">
        <v>9</v>
      </c>
      <c r="B5" s="3" t="s">
        <v>10</v>
      </c>
      <c r="C5" s="3">
        <v>16.989999999999998</v>
      </c>
      <c r="D5" s="3" t="s">
        <v>11</v>
      </c>
      <c r="E5" s="3">
        <v>151.82</v>
      </c>
      <c r="F5" s="3">
        <f>C5*E5</f>
        <v>2579.4217999999996</v>
      </c>
    </row>
    <row r="6" spans="1:6" ht="120">
      <c r="A6" s="3" t="s">
        <v>12</v>
      </c>
      <c r="B6" s="3" t="s">
        <v>13</v>
      </c>
      <c r="C6" s="3">
        <v>0.91</v>
      </c>
      <c r="D6" s="3" t="s">
        <v>11</v>
      </c>
      <c r="E6" s="3">
        <v>347.85</v>
      </c>
      <c r="F6" s="3">
        <f t="shared" ref="F6:F18" si="0">C6*E6</f>
        <v>316.54350000000005</v>
      </c>
    </row>
    <row r="7" spans="1:6" ht="90">
      <c r="A7" s="3" t="s">
        <v>14</v>
      </c>
      <c r="B7" s="3" t="s">
        <v>15</v>
      </c>
      <c r="C7" s="3">
        <v>2.3199999999999998</v>
      </c>
      <c r="D7" s="3" t="s">
        <v>11</v>
      </c>
      <c r="E7" s="3">
        <v>1756.4</v>
      </c>
      <c r="F7" s="3">
        <f t="shared" si="0"/>
        <v>4074.848</v>
      </c>
    </row>
    <row r="8" spans="1:6" ht="135">
      <c r="A8" s="3" t="s">
        <v>16</v>
      </c>
      <c r="B8" s="3" t="s">
        <v>17</v>
      </c>
      <c r="C8" s="3">
        <v>6.12</v>
      </c>
      <c r="D8" s="3" t="s">
        <v>11</v>
      </c>
      <c r="E8" s="3">
        <v>6082.45</v>
      </c>
      <c r="F8" s="3">
        <f t="shared" si="0"/>
        <v>37224.593999999997</v>
      </c>
    </row>
    <row r="9" spans="1:6" ht="105">
      <c r="A9" s="3" t="s">
        <v>18</v>
      </c>
      <c r="B9" s="3" t="s">
        <v>19</v>
      </c>
      <c r="C9" s="3">
        <v>2.83</v>
      </c>
      <c r="D9" s="3" t="s">
        <v>11</v>
      </c>
      <c r="E9" s="3">
        <v>6308.87</v>
      </c>
      <c r="F9" s="3">
        <f t="shared" si="0"/>
        <v>17854.1021</v>
      </c>
    </row>
    <row r="10" spans="1:6" ht="135">
      <c r="A10" s="3" t="s">
        <v>20</v>
      </c>
      <c r="B10" s="3" t="s">
        <v>21</v>
      </c>
      <c r="C10" s="13">
        <v>0.28399999999999997</v>
      </c>
      <c r="D10" s="3" t="s">
        <v>22</v>
      </c>
      <c r="E10" s="3">
        <v>83314.02</v>
      </c>
      <c r="F10" s="3">
        <v>23661.18</v>
      </c>
    </row>
    <row r="11" spans="1:6" ht="30">
      <c r="A11" s="3" t="s">
        <v>23</v>
      </c>
      <c r="B11" s="3" t="s">
        <v>24</v>
      </c>
      <c r="C11" s="13">
        <v>0.42699999999999999</v>
      </c>
      <c r="D11" s="3" t="s">
        <v>22</v>
      </c>
      <c r="E11" s="3">
        <v>82096.539999999994</v>
      </c>
      <c r="F11" s="3">
        <v>35055.22</v>
      </c>
    </row>
    <row r="12" spans="1:6" ht="60">
      <c r="A12" s="3" t="s">
        <v>25</v>
      </c>
      <c r="B12" s="3" t="s">
        <v>26</v>
      </c>
      <c r="C12" s="3">
        <v>65.06</v>
      </c>
      <c r="D12" s="3" t="s">
        <v>27</v>
      </c>
      <c r="E12" s="3">
        <v>194.5</v>
      </c>
      <c r="F12" s="3">
        <f t="shared" si="0"/>
        <v>12654.17</v>
      </c>
    </row>
    <row r="13" spans="1:6">
      <c r="A13" s="3">
        <v>8</v>
      </c>
      <c r="B13" s="3" t="s">
        <v>28</v>
      </c>
      <c r="C13" s="3"/>
      <c r="D13" s="3"/>
      <c r="E13" s="3"/>
      <c r="F13" s="3"/>
    </row>
    <row r="14" spans="1:6" ht="18">
      <c r="A14" s="3" t="s">
        <v>29</v>
      </c>
      <c r="B14" s="3" t="s">
        <v>55</v>
      </c>
      <c r="C14" s="3">
        <v>3.85</v>
      </c>
      <c r="D14" s="3" t="s">
        <v>31</v>
      </c>
      <c r="E14" s="3">
        <v>819.06</v>
      </c>
      <c r="F14" s="3">
        <f t="shared" si="0"/>
        <v>3153.3809999999999</v>
      </c>
    </row>
    <row r="15" spans="1:6" ht="18">
      <c r="A15" s="3" t="s">
        <v>32</v>
      </c>
      <c r="B15" s="3" t="s">
        <v>66</v>
      </c>
      <c r="C15" s="3">
        <v>0.91</v>
      </c>
      <c r="D15" s="3" t="s">
        <v>31</v>
      </c>
      <c r="E15" s="3">
        <v>417.3</v>
      </c>
      <c r="F15" s="3">
        <f t="shared" si="0"/>
        <v>379.74299999999999</v>
      </c>
    </row>
    <row r="16" spans="1:6" ht="18">
      <c r="A16" s="3" t="s">
        <v>34</v>
      </c>
      <c r="B16" s="3" t="s">
        <v>67</v>
      </c>
      <c r="C16" s="3">
        <v>2.3199999999999998</v>
      </c>
      <c r="D16" s="3" t="s">
        <v>31</v>
      </c>
      <c r="E16" s="3">
        <v>648.59</v>
      </c>
      <c r="F16" s="3">
        <f t="shared" si="0"/>
        <v>1504.7287999999999</v>
      </c>
    </row>
    <row r="17" spans="1:6" ht="18">
      <c r="A17" s="3" t="s">
        <v>36</v>
      </c>
      <c r="B17" s="3" t="s">
        <v>68</v>
      </c>
      <c r="C17" s="3">
        <v>7.69</v>
      </c>
      <c r="D17" s="3" t="s">
        <v>31</v>
      </c>
      <c r="E17" s="3">
        <v>417.3</v>
      </c>
      <c r="F17" s="3">
        <f t="shared" si="0"/>
        <v>3209.0370000000003</v>
      </c>
    </row>
    <row r="18" spans="1:6" ht="18">
      <c r="A18" s="3" t="s">
        <v>38</v>
      </c>
      <c r="B18" s="3" t="s">
        <v>39</v>
      </c>
      <c r="C18" s="3">
        <v>16.989999999999998</v>
      </c>
      <c r="D18" s="3" t="s">
        <v>31</v>
      </c>
      <c r="E18" s="3">
        <v>117.54</v>
      </c>
      <c r="F18" s="3">
        <f t="shared" si="0"/>
        <v>1997.0046</v>
      </c>
    </row>
    <row r="19" spans="1:6">
      <c r="A19" s="3"/>
      <c r="B19" s="3"/>
      <c r="C19" s="3"/>
      <c r="D19" s="3"/>
      <c r="E19" s="3" t="s">
        <v>40</v>
      </c>
      <c r="F19" s="3">
        <f>SUM(F5:F18)</f>
        <v>143663.97380000001</v>
      </c>
    </row>
    <row r="20" spans="1:6">
      <c r="A20" s="4"/>
      <c r="B20" s="5"/>
      <c r="C20" s="6"/>
      <c r="D20" s="7"/>
      <c r="E20" s="3" t="s">
        <v>41</v>
      </c>
      <c r="F20" s="3">
        <f>F19*18/100</f>
        <v>25859.515284000001</v>
      </c>
    </row>
    <row r="21" spans="1:6">
      <c r="A21" s="4"/>
      <c r="B21" s="5"/>
      <c r="C21" s="6"/>
      <c r="D21" s="7"/>
      <c r="E21" s="3"/>
      <c r="F21" s="3">
        <f>F20+F19</f>
        <v>169523.489084</v>
      </c>
    </row>
    <row r="22" spans="1:6">
      <c r="A22" s="4"/>
      <c r="B22" s="5"/>
      <c r="C22" s="6"/>
      <c r="D22" s="7"/>
      <c r="E22" s="3" t="s">
        <v>42</v>
      </c>
      <c r="F22" s="3">
        <f>F21*1/100</f>
        <v>1695.2348908399999</v>
      </c>
    </row>
    <row r="23" spans="1:6">
      <c r="A23" s="4"/>
      <c r="B23" s="5"/>
      <c r="C23" s="6"/>
      <c r="D23" s="7"/>
      <c r="E23" s="3" t="s">
        <v>40</v>
      </c>
      <c r="F23" s="3">
        <f>F22+F21</f>
        <v>171218.72397483999</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15"/>
  <sheetViews>
    <sheetView workbookViewId="0">
      <selection sqref="A1:XFD1048576"/>
    </sheetView>
  </sheetViews>
  <sheetFormatPr defaultRowHeight="15"/>
  <cols>
    <col min="1" max="1" width="8.85546875" style="8" customWidth="1"/>
    <col min="2" max="2" width="42.85546875" style="9" customWidth="1"/>
    <col min="3" max="3" width="13.7109375" style="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4" t="s">
        <v>0</v>
      </c>
      <c r="B1" s="14"/>
      <c r="C1" s="14"/>
      <c r="D1" s="14"/>
      <c r="E1" s="14"/>
      <c r="F1" s="14"/>
    </row>
    <row r="2" spans="1:6" ht="18.75">
      <c r="A2" s="14" t="s">
        <v>1</v>
      </c>
      <c r="B2" s="14"/>
      <c r="C2" s="14"/>
      <c r="D2" s="14"/>
      <c r="E2" s="14"/>
      <c r="F2" s="14"/>
    </row>
    <row r="3" spans="1:6" ht="51.75" customHeight="1">
      <c r="A3" s="15" t="s">
        <v>74</v>
      </c>
      <c r="B3" s="15"/>
      <c r="C3" s="15"/>
      <c r="D3" s="15"/>
      <c r="E3" s="15"/>
      <c r="F3" s="15"/>
    </row>
    <row r="4" spans="1:6">
      <c r="A4" s="2" t="s">
        <v>3</v>
      </c>
      <c r="B4" s="2" t="s">
        <v>4</v>
      </c>
      <c r="C4" s="2" t="s">
        <v>5</v>
      </c>
      <c r="D4" s="2" t="s">
        <v>6</v>
      </c>
      <c r="E4" s="2" t="s">
        <v>7</v>
      </c>
      <c r="F4" s="2" t="s">
        <v>8</v>
      </c>
    </row>
    <row r="5" spans="1:6" ht="30">
      <c r="A5" s="3">
        <v>1</v>
      </c>
      <c r="B5" s="3" t="s">
        <v>69</v>
      </c>
      <c r="C5" s="3">
        <v>10</v>
      </c>
      <c r="D5" s="3" t="s">
        <v>70</v>
      </c>
      <c r="E5" s="3">
        <v>326.85000000000002</v>
      </c>
      <c r="F5" s="3">
        <f>C5*E5</f>
        <v>3268.5</v>
      </c>
    </row>
    <row r="6" spans="1:6" ht="90">
      <c r="A6" s="3" t="s">
        <v>71</v>
      </c>
      <c r="B6" s="3" t="s">
        <v>72</v>
      </c>
      <c r="C6" s="3">
        <v>35.68</v>
      </c>
      <c r="D6" s="3" t="s">
        <v>11</v>
      </c>
      <c r="E6" s="3">
        <v>4961.7299999999996</v>
      </c>
      <c r="F6" s="3">
        <f t="shared" ref="F6:F10" si="0">C6*E6</f>
        <v>177034.52639999997</v>
      </c>
    </row>
    <row r="7" spans="1:6" ht="60">
      <c r="A7" s="3" t="s">
        <v>73</v>
      </c>
      <c r="B7" s="3" t="s">
        <v>26</v>
      </c>
      <c r="C7" s="3">
        <v>19.52</v>
      </c>
      <c r="D7" s="3" t="s">
        <v>27</v>
      </c>
      <c r="E7" s="3">
        <v>194.5</v>
      </c>
      <c r="F7" s="3">
        <f t="shared" si="0"/>
        <v>3796.64</v>
      </c>
    </row>
    <row r="8" spans="1:6">
      <c r="A8" s="3">
        <v>4</v>
      </c>
      <c r="B8" s="3" t="s">
        <v>28</v>
      </c>
      <c r="C8" s="3"/>
      <c r="D8" s="3"/>
      <c r="E8" s="3"/>
      <c r="F8" s="3">
        <f t="shared" si="0"/>
        <v>0</v>
      </c>
    </row>
    <row r="9" spans="1:6" ht="16.5">
      <c r="A9" s="3" t="s">
        <v>29</v>
      </c>
      <c r="B9" s="3" t="s">
        <v>30</v>
      </c>
      <c r="C9" s="3">
        <v>15.34</v>
      </c>
      <c r="D9" s="3" t="s">
        <v>56</v>
      </c>
      <c r="E9" s="3">
        <v>848.82</v>
      </c>
      <c r="F9" s="3">
        <f t="shared" si="0"/>
        <v>13020.898800000001</v>
      </c>
    </row>
    <row r="10" spans="1:6" ht="16.5">
      <c r="A10" s="3" t="s">
        <v>32</v>
      </c>
      <c r="B10" s="3" t="s">
        <v>37</v>
      </c>
      <c r="C10" s="3">
        <v>30.68</v>
      </c>
      <c r="D10" s="3" t="s">
        <v>56</v>
      </c>
      <c r="E10" s="3">
        <v>447.06</v>
      </c>
      <c r="F10" s="3">
        <f t="shared" si="0"/>
        <v>13715.800799999999</v>
      </c>
    </row>
    <row r="11" spans="1:6">
      <c r="A11" s="3"/>
      <c r="B11" s="3"/>
      <c r="C11" s="3"/>
      <c r="D11" s="3"/>
      <c r="E11" s="3" t="s">
        <v>40</v>
      </c>
      <c r="F11" s="3">
        <f>SUM(F5:F10)</f>
        <v>210836.36599999998</v>
      </c>
    </row>
    <row r="12" spans="1:6">
      <c r="A12" s="4"/>
      <c r="B12" s="5"/>
      <c r="C12" s="6"/>
      <c r="D12" s="7"/>
      <c r="E12" s="3" t="s">
        <v>41</v>
      </c>
      <c r="F12" s="3">
        <f>F11*18/100</f>
        <v>37950.545879999998</v>
      </c>
    </row>
    <row r="13" spans="1:6">
      <c r="A13" s="4"/>
      <c r="B13" s="5"/>
      <c r="C13" s="6"/>
      <c r="D13" s="7"/>
      <c r="E13" s="3"/>
      <c r="F13" s="3">
        <f>F12+F11</f>
        <v>248786.91187999997</v>
      </c>
    </row>
    <row r="14" spans="1:6">
      <c r="A14" s="4"/>
      <c r="B14" s="5"/>
      <c r="C14" s="6"/>
      <c r="D14" s="7"/>
      <c r="E14" s="3" t="s">
        <v>42</v>
      </c>
      <c r="F14" s="3">
        <f>F13*1/100</f>
        <v>2487.8691187999998</v>
      </c>
    </row>
    <row r="15" spans="1:6">
      <c r="A15" s="4"/>
      <c r="B15" s="5"/>
      <c r="C15" s="6"/>
      <c r="D15" s="7"/>
      <c r="E15" s="3" t="s">
        <v>40</v>
      </c>
      <c r="F15" s="3">
        <f>F14+F13</f>
        <v>251274.78099879998</v>
      </c>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20"/>
  <sheetViews>
    <sheetView workbookViewId="0">
      <selection sqref="A1:XFD1048576"/>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4" t="s">
        <v>0</v>
      </c>
      <c r="B1" s="14"/>
      <c r="C1" s="14"/>
      <c r="D1" s="14"/>
      <c r="E1" s="14"/>
      <c r="F1" s="14"/>
    </row>
    <row r="2" spans="1:6" ht="18.75">
      <c r="A2" s="14" t="s">
        <v>1</v>
      </c>
      <c r="B2" s="14"/>
      <c r="C2" s="14"/>
      <c r="D2" s="14"/>
      <c r="E2" s="14"/>
      <c r="F2" s="14"/>
    </row>
    <row r="3" spans="1:6" ht="59.25" customHeight="1">
      <c r="A3" s="15" t="s">
        <v>75</v>
      </c>
      <c r="B3" s="15"/>
      <c r="C3" s="15"/>
      <c r="D3" s="15"/>
      <c r="E3" s="15"/>
      <c r="F3" s="15"/>
    </row>
    <row r="4" spans="1:6">
      <c r="A4" s="2" t="s">
        <v>3</v>
      </c>
      <c r="B4" s="2" t="s">
        <v>4</v>
      </c>
      <c r="C4" s="2" t="s">
        <v>5</v>
      </c>
      <c r="D4" s="2" t="s">
        <v>6</v>
      </c>
      <c r="E4" s="2" t="s">
        <v>7</v>
      </c>
      <c r="F4" s="2" t="s">
        <v>8</v>
      </c>
    </row>
    <row r="5" spans="1:6" ht="165">
      <c r="A5" s="3" t="s">
        <v>76</v>
      </c>
      <c r="B5" s="3" t="s">
        <v>77</v>
      </c>
      <c r="C5" s="3">
        <v>44.66</v>
      </c>
      <c r="D5" s="3" t="s">
        <v>11</v>
      </c>
      <c r="E5" s="3">
        <v>151.82</v>
      </c>
      <c r="F5" s="3">
        <f t="shared" ref="F5:F15" si="0">C5*E5</f>
        <v>6780.2811999999994</v>
      </c>
    </row>
    <row r="6" spans="1:6" ht="120">
      <c r="A6" s="3" t="s">
        <v>78</v>
      </c>
      <c r="B6" s="3" t="s">
        <v>13</v>
      </c>
      <c r="C6" s="3">
        <v>8.61</v>
      </c>
      <c r="D6" s="3" t="s">
        <v>11</v>
      </c>
      <c r="E6" s="3">
        <v>347.85</v>
      </c>
      <c r="F6" s="3">
        <f t="shared" si="0"/>
        <v>2994.9884999999999</v>
      </c>
    </row>
    <row r="7" spans="1:6" ht="90">
      <c r="A7" s="3" t="s">
        <v>79</v>
      </c>
      <c r="B7" s="3" t="s">
        <v>15</v>
      </c>
      <c r="C7" s="3">
        <v>22.06</v>
      </c>
      <c r="D7" s="3" t="s">
        <v>11</v>
      </c>
      <c r="E7" s="3">
        <v>1756.4</v>
      </c>
      <c r="F7" s="3">
        <f t="shared" si="0"/>
        <v>38746.184000000001</v>
      </c>
    </row>
    <row r="8" spans="1:6" ht="90">
      <c r="A8" s="3" t="s">
        <v>80</v>
      </c>
      <c r="B8" s="3" t="s">
        <v>81</v>
      </c>
      <c r="C8" s="3">
        <v>26.9</v>
      </c>
      <c r="D8" s="3" t="s">
        <v>11</v>
      </c>
      <c r="E8" s="3">
        <v>4961.7299999999996</v>
      </c>
      <c r="F8" s="3">
        <f t="shared" si="0"/>
        <v>133470.53699999998</v>
      </c>
    </row>
    <row r="9" spans="1:6" ht="60">
      <c r="A9" s="3" t="s">
        <v>82</v>
      </c>
      <c r="B9" s="3" t="s">
        <v>83</v>
      </c>
      <c r="C9" s="3">
        <v>17.66</v>
      </c>
      <c r="D9" s="3" t="s">
        <v>27</v>
      </c>
      <c r="E9" s="3">
        <v>194.5</v>
      </c>
      <c r="F9" s="3">
        <f t="shared" si="0"/>
        <v>3434.87</v>
      </c>
    </row>
    <row r="10" spans="1:6">
      <c r="A10" s="7">
        <v>6</v>
      </c>
      <c r="B10" s="3" t="s">
        <v>28</v>
      </c>
      <c r="C10" s="3"/>
      <c r="D10" s="3"/>
      <c r="E10" s="3"/>
      <c r="F10" s="3"/>
    </row>
    <row r="11" spans="1:6">
      <c r="A11" s="3" t="s">
        <v>84</v>
      </c>
      <c r="B11" s="3" t="s">
        <v>85</v>
      </c>
      <c r="C11" s="3">
        <v>11.57</v>
      </c>
      <c r="D11" s="3" t="s">
        <v>11</v>
      </c>
      <c r="E11" s="3">
        <v>848.82</v>
      </c>
      <c r="F11" s="3">
        <f t="shared" si="0"/>
        <v>9820.8474000000006</v>
      </c>
    </row>
    <row r="12" spans="1:6">
      <c r="A12" s="3" t="s">
        <v>86</v>
      </c>
      <c r="B12" s="3" t="s">
        <v>87</v>
      </c>
      <c r="C12" s="3">
        <v>8.61</v>
      </c>
      <c r="D12" s="3" t="s">
        <v>11</v>
      </c>
      <c r="E12" s="3">
        <v>447.06</v>
      </c>
      <c r="F12" s="3">
        <f t="shared" si="0"/>
        <v>3849.1865999999995</v>
      </c>
    </row>
    <row r="13" spans="1:6">
      <c r="A13" s="3" t="s">
        <v>88</v>
      </c>
      <c r="B13" s="3" t="s">
        <v>89</v>
      </c>
      <c r="C13" s="3">
        <v>23.13</v>
      </c>
      <c r="D13" s="3" t="s">
        <v>11</v>
      </c>
      <c r="E13" s="3">
        <v>447.06</v>
      </c>
      <c r="F13" s="3">
        <f t="shared" si="0"/>
        <v>10340.497799999999</v>
      </c>
    </row>
    <row r="14" spans="1:6">
      <c r="A14" s="3" t="s">
        <v>90</v>
      </c>
      <c r="B14" s="3" t="s">
        <v>91</v>
      </c>
      <c r="C14" s="3">
        <v>22.06</v>
      </c>
      <c r="D14" s="3" t="s">
        <v>11</v>
      </c>
      <c r="E14" s="3">
        <v>679.66</v>
      </c>
      <c r="F14" s="3">
        <f t="shared" si="0"/>
        <v>14993.299599999998</v>
      </c>
    </row>
    <row r="15" spans="1:6">
      <c r="A15" s="3" t="s">
        <v>92</v>
      </c>
      <c r="B15" s="3" t="s">
        <v>39</v>
      </c>
      <c r="C15" s="3">
        <v>44.66</v>
      </c>
      <c r="D15" s="3" t="s">
        <v>11</v>
      </c>
      <c r="E15" s="3">
        <v>117.54</v>
      </c>
      <c r="F15" s="3">
        <f t="shared" si="0"/>
        <v>5249.3364000000001</v>
      </c>
    </row>
    <row r="16" spans="1:6">
      <c r="A16" s="3"/>
      <c r="B16" s="3"/>
      <c r="C16" s="3"/>
      <c r="D16" s="3"/>
      <c r="E16" s="3" t="s">
        <v>40</v>
      </c>
      <c r="F16" s="3">
        <f>SUM(F5:F15)</f>
        <v>229680.02849999996</v>
      </c>
    </row>
    <row r="17" spans="1:6">
      <c r="A17" s="4"/>
      <c r="B17" s="5"/>
      <c r="C17" s="6"/>
      <c r="D17" s="7"/>
      <c r="E17" s="3" t="s">
        <v>41</v>
      </c>
      <c r="F17" s="3">
        <f>F16*18/100</f>
        <v>41342.405129999992</v>
      </c>
    </row>
    <row r="18" spans="1:6">
      <c r="A18" s="4"/>
      <c r="B18" s="5"/>
      <c r="C18" s="6"/>
      <c r="D18" s="7"/>
      <c r="E18" s="3"/>
      <c r="F18" s="3">
        <f>F17+F16</f>
        <v>271022.43362999993</v>
      </c>
    </row>
    <row r="19" spans="1:6">
      <c r="A19" s="4"/>
      <c r="B19" s="5"/>
      <c r="C19" s="6"/>
      <c r="D19" s="7"/>
      <c r="E19" s="3" t="s">
        <v>42</v>
      </c>
      <c r="F19" s="3">
        <f>F18*1/100</f>
        <v>2710.2243362999993</v>
      </c>
    </row>
    <row r="20" spans="1:6">
      <c r="A20" s="4"/>
      <c r="B20" s="5"/>
      <c r="C20" s="6"/>
      <c r="D20" s="7"/>
      <c r="E20" s="3" t="s">
        <v>40</v>
      </c>
      <c r="F20" s="3">
        <f>F19+F18</f>
        <v>273732.65796629991</v>
      </c>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21"/>
  <sheetViews>
    <sheetView topLeftCell="A16" workbookViewId="0">
      <selection activeCell="J3" sqref="J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4" t="s">
        <v>0</v>
      </c>
      <c r="B1" s="14"/>
      <c r="C1" s="14"/>
      <c r="D1" s="14"/>
      <c r="E1" s="14"/>
      <c r="F1" s="14"/>
    </row>
    <row r="2" spans="1:6" ht="18.75">
      <c r="A2" s="14" t="s">
        <v>1</v>
      </c>
      <c r="B2" s="14"/>
      <c r="C2" s="14"/>
      <c r="D2" s="14"/>
      <c r="E2" s="14"/>
      <c r="F2" s="14"/>
    </row>
    <row r="3" spans="1:6" ht="64.5" customHeight="1">
      <c r="A3" s="15" t="s">
        <v>93</v>
      </c>
      <c r="B3" s="15"/>
      <c r="C3" s="15"/>
      <c r="D3" s="15"/>
      <c r="E3" s="15"/>
      <c r="F3" s="15"/>
    </row>
    <row r="4" spans="1:6">
      <c r="A4" s="2" t="s">
        <v>3</v>
      </c>
      <c r="B4" s="2" t="s">
        <v>4</v>
      </c>
      <c r="C4" s="2" t="s">
        <v>5</v>
      </c>
      <c r="D4" s="2" t="s">
        <v>6</v>
      </c>
      <c r="E4" s="2" t="s">
        <v>7</v>
      </c>
      <c r="F4" s="2" t="s">
        <v>8</v>
      </c>
    </row>
    <row r="5" spans="1:6" ht="75">
      <c r="A5" s="3" t="s">
        <v>94</v>
      </c>
      <c r="B5" s="3" t="s">
        <v>95</v>
      </c>
      <c r="C5" s="3">
        <v>9.06</v>
      </c>
      <c r="D5" s="3" t="s">
        <v>11</v>
      </c>
      <c r="E5" s="3">
        <v>955.89</v>
      </c>
      <c r="F5" s="3">
        <f>C5*E5</f>
        <v>8660.3634000000002</v>
      </c>
    </row>
    <row r="6" spans="1:6" ht="120">
      <c r="A6" s="3" t="s">
        <v>12</v>
      </c>
      <c r="B6" s="3" t="s">
        <v>13</v>
      </c>
      <c r="C6" s="3">
        <v>29.74</v>
      </c>
      <c r="D6" s="3" t="s">
        <v>11</v>
      </c>
      <c r="E6" s="3">
        <v>347.85</v>
      </c>
      <c r="F6" s="3">
        <f t="shared" ref="F6:F16" si="0">C6*E6</f>
        <v>10345.058999999999</v>
      </c>
    </row>
    <row r="7" spans="1:6" ht="90">
      <c r="A7" s="3" t="s">
        <v>14</v>
      </c>
      <c r="B7" s="3" t="s">
        <v>15</v>
      </c>
      <c r="C7" s="3">
        <v>12.19</v>
      </c>
      <c r="D7" s="3" t="s">
        <v>11</v>
      </c>
      <c r="E7" s="3">
        <v>1756.4</v>
      </c>
      <c r="F7" s="3">
        <f t="shared" si="0"/>
        <v>21410.516</v>
      </c>
    </row>
    <row r="8" spans="1:6" ht="135">
      <c r="A8" s="3" t="s">
        <v>16</v>
      </c>
      <c r="B8" s="3" t="s">
        <v>17</v>
      </c>
      <c r="C8" s="3">
        <v>34.68</v>
      </c>
      <c r="D8" s="3" t="s">
        <v>11</v>
      </c>
      <c r="E8" s="3">
        <v>6082.45</v>
      </c>
      <c r="F8" s="3">
        <f t="shared" si="0"/>
        <v>210939.36599999998</v>
      </c>
    </row>
    <row r="9" spans="1:6" ht="120">
      <c r="A9" s="3" t="s">
        <v>96</v>
      </c>
      <c r="B9" s="3" t="s">
        <v>97</v>
      </c>
      <c r="C9" s="3">
        <v>1035</v>
      </c>
      <c r="D9" s="3" t="s">
        <v>98</v>
      </c>
      <c r="E9" s="3">
        <v>82.31</v>
      </c>
      <c r="F9" s="3">
        <f t="shared" si="0"/>
        <v>85190.85</v>
      </c>
    </row>
    <row r="10" spans="1:6" ht="120">
      <c r="A10" s="3">
        <v>6</v>
      </c>
      <c r="B10" s="3" t="s">
        <v>99</v>
      </c>
      <c r="C10" s="3">
        <v>0.754</v>
      </c>
      <c r="D10" s="3" t="s">
        <v>22</v>
      </c>
      <c r="E10" s="3">
        <v>82096.539999999994</v>
      </c>
      <c r="F10" s="3">
        <f t="shared" si="0"/>
        <v>61900.791159999993</v>
      </c>
    </row>
    <row r="11" spans="1:6" ht="105">
      <c r="A11" s="3" t="s">
        <v>100</v>
      </c>
      <c r="B11" s="3" t="s">
        <v>101</v>
      </c>
      <c r="C11" s="3">
        <v>76.95</v>
      </c>
      <c r="D11" s="3" t="s">
        <v>27</v>
      </c>
      <c r="E11" s="3">
        <v>57.77</v>
      </c>
      <c r="F11" s="3">
        <f t="shared" si="0"/>
        <v>4445.4015000000009</v>
      </c>
    </row>
    <row r="12" spans="1:6">
      <c r="A12" s="3">
        <v>8</v>
      </c>
      <c r="B12" s="3" t="s">
        <v>28</v>
      </c>
      <c r="C12" s="3"/>
      <c r="D12" s="3"/>
      <c r="E12" s="3"/>
      <c r="F12" s="3"/>
    </row>
    <row r="13" spans="1:6" ht="18">
      <c r="A13" s="3" t="s">
        <v>29</v>
      </c>
      <c r="B13" s="3" t="s">
        <v>102</v>
      </c>
      <c r="C13" s="3">
        <v>14.91</v>
      </c>
      <c r="D13" s="3" t="s">
        <v>31</v>
      </c>
      <c r="E13" s="3">
        <v>744.66</v>
      </c>
      <c r="F13" s="3">
        <f t="shared" si="0"/>
        <v>11102.8806</v>
      </c>
    </row>
    <row r="14" spans="1:6" ht="18">
      <c r="A14" s="3" t="s">
        <v>32</v>
      </c>
      <c r="B14" s="3" t="s">
        <v>103</v>
      </c>
      <c r="C14" s="3">
        <v>29.74</v>
      </c>
      <c r="D14" s="3" t="s">
        <v>31</v>
      </c>
      <c r="E14" s="3">
        <v>342.9</v>
      </c>
      <c r="F14" s="3">
        <f t="shared" si="0"/>
        <v>10197.846</v>
      </c>
    </row>
    <row r="15" spans="1:6" ht="18">
      <c r="A15" s="3" t="s">
        <v>34</v>
      </c>
      <c r="B15" s="3" t="s">
        <v>104</v>
      </c>
      <c r="C15" s="3">
        <v>12.19</v>
      </c>
      <c r="D15" s="3" t="s">
        <v>31</v>
      </c>
      <c r="E15" s="3">
        <v>570.94000000000005</v>
      </c>
      <c r="F15" s="3">
        <f t="shared" si="0"/>
        <v>6959.7586000000001</v>
      </c>
    </row>
    <row r="16" spans="1:6" ht="18">
      <c r="A16" s="3" t="s">
        <v>36</v>
      </c>
      <c r="B16" s="3" t="s">
        <v>105</v>
      </c>
      <c r="C16" s="3">
        <v>29.82</v>
      </c>
      <c r="D16" s="3" t="s">
        <v>31</v>
      </c>
      <c r="E16" s="3">
        <v>342.9</v>
      </c>
      <c r="F16" s="3">
        <f t="shared" si="0"/>
        <v>10225.278</v>
      </c>
    </row>
    <row r="17" spans="1:6">
      <c r="A17" s="3"/>
      <c r="B17" s="3"/>
      <c r="C17" s="3"/>
      <c r="D17" s="3"/>
      <c r="E17" s="3" t="s">
        <v>40</v>
      </c>
      <c r="F17" s="3">
        <f>SUM(F5:F16)</f>
        <v>441378.11025999999</v>
      </c>
    </row>
    <row r="18" spans="1:6">
      <c r="A18" s="4"/>
      <c r="B18" s="5"/>
      <c r="C18" s="6"/>
      <c r="D18" s="7"/>
      <c r="E18" s="3" t="s">
        <v>41</v>
      </c>
      <c r="F18" s="3">
        <f>F17*18/100</f>
        <v>79448.059846799995</v>
      </c>
    </row>
    <row r="19" spans="1:6">
      <c r="A19" s="4"/>
      <c r="B19" s="5"/>
      <c r="C19" s="6"/>
      <c r="D19" s="7"/>
      <c r="E19" s="3"/>
      <c r="F19" s="3">
        <f>F18+F17</f>
        <v>520826.17010679998</v>
      </c>
    </row>
    <row r="20" spans="1:6">
      <c r="A20" s="4"/>
      <c r="B20" s="5"/>
      <c r="C20" s="6"/>
      <c r="D20" s="7"/>
      <c r="E20" s="3" t="s">
        <v>42</v>
      </c>
      <c r="F20" s="3">
        <f>F19*1/100</f>
        <v>5208.2617010679996</v>
      </c>
    </row>
    <row r="21" spans="1:6">
      <c r="A21" s="4"/>
      <c r="B21" s="5"/>
      <c r="C21" s="6"/>
      <c r="D21" s="7"/>
      <c r="E21" s="3" t="s">
        <v>40</v>
      </c>
      <c r="F21" s="3">
        <f>F20+F19</f>
        <v>526034.43180786795</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Sheet2</vt:lpstr>
      <vt:lpstr>Sheet3</vt:lpstr>
      <vt:lpstr>Sheet4</vt:lpstr>
      <vt:lpstr>Sheet5</vt:lpstr>
      <vt:lpstr>Sheet6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2022-11-23T07:15:06Z</dcterms:created>
  <dcterms:modified xsi:type="dcterms:W3CDTF">2022-11-23T14:28:55Z</dcterms:modified>
</cp:coreProperties>
</file>