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3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  <externalReference r:id="rId6"/>
    <externalReference r:id="rId7"/>
  </externalReferences>
  <calcPr calcId="124519"/>
</workbook>
</file>

<file path=xl/calcChain.xml><?xml version="1.0" encoding="utf-8"?>
<calcChain xmlns="http://schemas.openxmlformats.org/spreadsheetml/2006/main">
  <c r="F8" i="4"/>
  <c r="F9" s="1"/>
  <c r="F10" s="1"/>
  <c r="F7"/>
  <c r="F5"/>
  <c r="E11" i="3"/>
  <c r="C11"/>
  <c r="F11" s="1"/>
  <c r="F12" s="1"/>
  <c r="A3"/>
  <c r="F13" l="1"/>
  <c r="F14" s="1"/>
  <c r="F15" l="1"/>
  <c r="F16" s="1"/>
  <c r="F17" s="1"/>
  <c r="E19" i="2" l="1"/>
  <c r="C19"/>
  <c r="F19" s="1"/>
  <c r="F20" s="1"/>
  <c r="A3"/>
  <c r="F21" l="1"/>
  <c r="F22" s="1"/>
  <c r="F23" l="1"/>
  <c r="F24" s="1"/>
  <c r="F25" s="1"/>
  <c r="E5" i="1" l="1"/>
  <c r="D5"/>
  <c r="C5"/>
  <c r="F5" s="1"/>
  <c r="F6" s="1"/>
  <c r="B5"/>
  <c r="A3"/>
  <c r="F8" l="1"/>
  <c r="F7"/>
  <c r="F9" l="1"/>
  <c r="F10" s="1"/>
  <c r="F11" s="1"/>
</calcChain>
</file>

<file path=xl/sharedStrings.xml><?xml version="1.0" encoding="utf-8"?>
<sst xmlns="http://schemas.openxmlformats.org/spreadsheetml/2006/main" count="101" uniqueCount="49">
  <si>
    <t>RANCHI MUNICIPAL CORPORATION, RANCHI</t>
  </si>
  <si>
    <t xml:space="preserve">BILL OF QUANTITY </t>
  </si>
  <si>
    <t>Sl. No.</t>
  </si>
  <si>
    <t>Items of work</t>
  </si>
  <si>
    <t>Qnty.</t>
  </si>
  <si>
    <t>Unit</t>
  </si>
  <si>
    <t>Rate</t>
  </si>
  <si>
    <t>Amount</t>
  </si>
  <si>
    <t>TOTAL</t>
  </si>
  <si>
    <t>Add 18%  GST</t>
  </si>
  <si>
    <t>Total</t>
  </si>
  <si>
    <t>Add 1 % L Cess</t>
  </si>
  <si>
    <t xml:space="preserve">1% L Cess </t>
  </si>
  <si>
    <t>Say</t>
  </si>
  <si>
    <t>Bill of Quantity</t>
  </si>
  <si>
    <t>S.No.</t>
  </si>
  <si>
    <t>Particulars or item of works</t>
  </si>
  <si>
    <t>Quantity</t>
  </si>
  <si>
    <t xml:space="preserve">Rate          (in Rs.) </t>
  </si>
  <si>
    <t>Amount                     (in Rs.)</t>
  </si>
  <si>
    <t>R.C.C. Bench-6'0" Long (Quotation Approved Rate of RMC)</t>
  </si>
  <si>
    <t xml:space="preserve">at Neta ji Nagar Road No-07 </t>
  </si>
  <si>
    <t>Nos</t>
  </si>
  <si>
    <t>at Belbagan Samlong</t>
  </si>
  <si>
    <t>at Lowadih Chowk</t>
  </si>
  <si>
    <t>At Chunwa Toli Akhra</t>
  </si>
  <si>
    <t>At Sastri Maidan</t>
  </si>
  <si>
    <t>At Naya Ward Karyalay</t>
  </si>
  <si>
    <t>At Bhuiyan Toli near Hanuman Mandir</t>
  </si>
  <si>
    <t>At Makchund Toli near Samudayak Bhawan</t>
  </si>
  <si>
    <t>At Shanti Nagar</t>
  </si>
  <si>
    <t>At Samlong Akhara</t>
  </si>
  <si>
    <t>At toki toli Samlong</t>
  </si>
  <si>
    <t>At High Tension Qwater near Durga Mandir</t>
  </si>
  <si>
    <t>At various Location in Ward no -14</t>
  </si>
  <si>
    <t>Add 18% GST</t>
  </si>
  <si>
    <t>Add 1% Labour Cess</t>
  </si>
  <si>
    <t xml:space="preserve">at Lower Chutiya Mahaveer Mandir </t>
  </si>
  <si>
    <t xml:space="preserve">at Makchund Toli Near Hanuman mandir </t>
  </si>
  <si>
    <t>at Radhe Krishna Mandir</t>
  </si>
  <si>
    <t>Upper Chutia near Ram  mandir</t>
  </si>
  <si>
    <t>Name of Work :- Supplying fitting and fixing of R.C.C Bench at different loction Under ward no-38.</t>
  </si>
  <si>
    <t>SL.NO.</t>
  </si>
  <si>
    <t>ITEMS OF WORK</t>
  </si>
  <si>
    <t>Qty</t>
  </si>
  <si>
    <t>Supplying fitting and fixing of R.C.C Bench all complete as per specification and direction of E/I.</t>
  </si>
  <si>
    <t>NO.</t>
  </si>
  <si>
    <t>GST (18%)</t>
  </si>
  <si>
    <t>L. CESS (1%)</t>
  </si>
</sst>
</file>

<file path=xl/styles.xml><?xml version="1.0" encoding="utf-8"?>
<styleSheet xmlns="http://schemas.openxmlformats.org/spreadsheetml/2006/main">
  <numFmts count="1">
    <numFmt numFmtId="164" formatCode="&quot;₹&quot;\ #,##0.0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entury"/>
      <family val="1"/>
    </font>
    <font>
      <b/>
      <sz val="16"/>
      <color theme="1"/>
      <name val="Century"/>
      <family val="1"/>
    </font>
    <font>
      <b/>
      <sz val="12"/>
      <color theme="1"/>
      <name val="Century"/>
      <family val="1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1" fontId="11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2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top" wrapText="1"/>
    </xf>
    <xf numFmtId="2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0" fontId="15" fillId="0" borderId="3" xfId="0" applyFont="1" applyBorder="1" applyAlignment="1">
      <alignment horizontal="right" vertical="top"/>
    </xf>
    <xf numFmtId="0" fontId="15" fillId="0" borderId="4" xfId="0" applyFont="1" applyBorder="1" applyAlignment="1">
      <alignment horizontal="right" vertical="top"/>
    </xf>
    <xf numFmtId="0" fontId="15" fillId="0" borderId="1" xfId="0" applyFont="1" applyBorder="1"/>
    <xf numFmtId="0" fontId="12" fillId="0" borderId="1" xfId="0" applyFont="1" applyBorder="1" applyAlignment="1">
      <alignment horizontal="right" vertical="top"/>
    </xf>
    <xf numFmtId="0" fontId="15" fillId="0" borderId="2" xfId="0" applyFont="1" applyBorder="1" applyAlignment="1">
      <alignment horizontal="right" vertical="top"/>
    </xf>
    <xf numFmtId="0" fontId="8" fillId="0" borderId="0" xfId="0" applyFont="1"/>
    <xf numFmtId="0" fontId="15" fillId="0" borderId="0" xfId="0" applyFont="1" applyAlignment="1">
      <alignment horizontal="left" vertical="top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104775</xdr:rowOff>
    </xdr:from>
    <xdr:to>
      <xdr:col>1</xdr:col>
      <xdr:colOff>609600</xdr:colOff>
      <xdr:row>0</xdr:row>
      <xdr:rowOff>700183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C78E0B3-35E5-42AA-889E-D5CF17BFE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3900" y="104775"/>
          <a:ext cx="581025" cy="595408"/>
        </a:xfrm>
        <a:prstGeom prst="rect">
          <a:avLst/>
        </a:prstGeom>
      </xdr:spPr>
    </xdr:pic>
    <xdr:clientData/>
  </xdr:twoCellAnchor>
  <xdr:twoCellAnchor editAs="oneCell">
    <xdr:from>
      <xdr:col>4</xdr:col>
      <xdr:colOff>400051</xdr:colOff>
      <xdr:row>0</xdr:row>
      <xdr:rowOff>47626</xdr:rowOff>
    </xdr:from>
    <xdr:to>
      <xdr:col>5</xdr:col>
      <xdr:colOff>116601</xdr:colOff>
      <xdr:row>0</xdr:row>
      <xdr:rowOff>695326</xdr:rowOff>
    </xdr:to>
    <xdr:pic>
      <xdr:nvPicPr>
        <xdr:cNvPr id="3" name="Picture 2" descr="RMC_LOGO.jpg">
          <a:extLst>
            <a:ext uri="{FF2B5EF4-FFF2-40B4-BE49-F238E27FC236}">
              <a16:creationId xmlns:a16="http://schemas.microsoft.com/office/drawing/2014/main" xmlns="" id="{8FED0B0E-D04C-43F6-9B54-F18849249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57776" y="47626"/>
          <a:ext cx="611900" cy="647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RD%20-06/RCC%20Bench%20W-06%20RM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ward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ward-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RCC Bench"/>
    </sheetNames>
    <sheetDataSet>
      <sheetData sheetId="0" refreshError="1">
        <row r="3">
          <cell r="B3" t="str">
            <v>Name of Work :- Providing and Fixing RCC Bench at different placec in ward no-06 under RMC Ranchi.</v>
          </cell>
        </row>
        <row r="5">
          <cell r="B5" t="str">
            <v xml:space="preserve">Providing and fixing RCC Bench </v>
          </cell>
        </row>
        <row r="7">
          <cell r="G7">
            <v>40</v>
          </cell>
          <cell r="H7" t="str">
            <v>Nos</v>
          </cell>
          <cell r="I7">
            <v>9500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STIMATE"/>
      <sheetName val="BOQ"/>
      <sheetName val="MATERIAL "/>
    </sheetNames>
    <sheetDataSet>
      <sheetData sheetId="0">
        <row r="2">
          <cell r="A2" t="str">
            <v>Name of Work :-PROVIDING, SUPPLYING AND FIXING RCC BENCH AT DIFFERENT LOCATION UNDER WARD NO-13</v>
          </cell>
        </row>
        <row r="17">
          <cell r="G17">
            <v>31</v>
          </cell>
          <cell r="I17">
            <v>9500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STIMATE"/>
      <sheetName val="BOQ"/>
      <sheetName val="MATERIAL "/>
    </sheetNames>
    <sheetDataSet>
      <sheetData sheetId="0">
        <row r="2">
          <cell r="A2" t="str">
            <v>Name of Work :-PROVIDING, SUPPLYING AND FIXING RCC BENCH AT DIFFERENT LOCATION UNDER WARD NO-14</v>
          </cell>
        </row>
        <row r="10">
          <cell r="G10">
            <v>32</v>
          </cell>
          <cell r="I10">
            <v>9500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sqref="A1:XFD1048576"/>
    </sheetView>
  </sheetViews>
  <sheetFormatPr defaultColWidth="9.140625" defaultRowHeight="15"/>
  <cols>
    <col min="1" max="1" width="9.28515625" style="16" bestFit="1" customWidth="1"/>
    <col min="2" max="2" width="42.28515625" style="17" customWidth="1"/>
    <col min="3" max="3" width="9.140625" style="2" customWidth="1"/>
    <col min="4" max="4" width="9.140625" style="18"/>
    <col min="5" max="5" width="11.28515625" style="19" bestFit="1" customWidth="1"/>
    <col min="6" max="6" width="18.5703125" style="19" bestFit="1" customWidth="1"/>
    <col min="7" max="16384" width="9.140625" style="2"/>
  </cols>
  <sheetData>
    <row r="1" spans="1:6" ht="60.75" customHeight="1">
      <c r="A1" s="1" t="s">
        <v>0</v>
      </c>
      <c r="B1" s="1"/>
      <c r="C1" s="1"/>
      <c r="D1" s="1"/>
      <c r="E1" s="1"/>
      <c r="F1" s="1"/>
    </row>
    <row r="2" spans="1:6" ht="18.75">
      <c r="A2" s="3" t="s">
        <v>1</v>
      </c>
      <c r="B2" s="3"/>
      <c r="C2" s="3"/>
      <c r="D2" s="3"/>
      <c r="E2" s="3"/>
      <c r="F2" s="3"/>
    </row>
    <row r="3" spans="1:6" ht="55.5" customHeight="1">
      <c r="A3" s="4" t="str">
        <f>[1]Sheet1!B3</f>
        <v>Name of Work :- Providing and Fixing RCC Bench at different placec in ward no-06 under RMC Ranchi.</v>
      </c>
      <c r="B3" s="4"/>
      <c r="C3" s="4"/>
      <c r="D3" s="4"/>
      <c r="E3" s="4"/>
      <c r="F3" s="4"/>
    </row>
    <row r="4" spans="1:6">
      <c r="A4" s="5" t="s">
        <v>2</v>
      </c>
      <c r="B4" s="5" t="s">
        <v>3</v>
      </c>
      <c r="C4" s="5" t="s">
        <v>4</v>
      </c>
      <c r="D4" s="5" t="s">
        <v>5</v>
      </c>
      <c r="E4" s="6" t="s">
        <v>6</v>
      </c>
      <c r="F4" s="6" t="s">
        <v>7</v>
      </c>
    </row>
    <row r="5" spans="1:6" ht="32.85" customHeight="1">
      <c r="A5" s="7">
        <v>1</v>
      </c>
      <c r="B5" s="8" t="str">
        <f>[1]Sheet1!B5</f>
        <v xml:space="preserve">Providing and fixing RCC Bench </v>
      </c>
      <c r="C5" s="9">
        <f>[1]Sheet1!G7</f>
        <v>40</v>
      </c>
      <c r="D5" s="7" t="str">
        <f>[1]Sheet1!H7</f>
        <v>Nos</v>
      </c>
      <c r="E5" s="10">
        <f>[1]Sheet1!I7</f>
        <v>9500</v>
      </c>
      <c r="F5" s="10">
        <f>ROUND((C5*E5),2)</f>
        <v>380000</v>
      </c>
    </row>
    <row r="6" spans="1:6" ht="18.75">
      <c r="A6" s="11"/>
      <c r="B6" s="12"/>
      <c r="C6" s="13"/>
      <c r="D6" s="7"/>
      <c r="E6" s="10" t="s">
        <v>8</v>
      </c>
      <c r="F6" s="14">
        <f>SUM(F5:F5)</f>
        <v>380000</v>
      </c>
    </row>
    <row r="7" spans="1:6" ht="18.75">
      <c r="A7" s="15" t="s">
        <v>9</v>
      </c>
      <c r="B7" s="15"/>
      <c r="C7" s="15"/>
      <c r="D7" s="15"/>
      <c r="E7" s="15"/>
      <c r="F7" s="14">
        <f>ROUND((F6*18%),2)</f>
        <v>68400</v>
      </c>
    </row>
    <row r="8" spans="1:6" ht="18.75">
      <c r="A8" s="15" t="s">
        <v>10</v>
      </c>
      <c r="B8" s="15" t="s">
        <v>10</v>
      </c>
      <c r="C8" s="15"/>
      <c r="D8" s="15"/>
      <c r="E8" s="15"/>
      <c r="F8" s="14">
        <f>F6+F7</f>
        <v>448400</v>
      </c>
    </row>
    <row r="9" spans="1:6" ht="18.75">
      <c r="A9" s="15" t="s">
        <v>11</v>
      </c>
      <c r="B9" s="15" t="s">
        <v>12</v>
      </c>
      <c r="C9" s="15"/>
      <c r="D9" s="15"/>
      <c r="E9" s="15"/>
      <c r="F9" s="14">
        <f>ROUND((F8*1%),2)</f>
        <v>4484</v>
      </c>
    </row>
    <row r="10" spans="1:6" ht="18.75">
      <c r="A10" s="15" t="s">
        <v>10</v>
      </c>
      <c r="B10" s="15" t="s">
        <v>10</v>
      </c>
      <c r="C10" s="15"/>
      <c r="D10" s="15"/>
      <c r="E10" s="15"/>
      <c r="F10" s="14">
        <f>F8+F9</f>
        <v>452884</v>
      </c>
    </row>
    <row r="11" spans="1:6" ht="18.75">
      <c r="A11" s="15" t="s">
        <v>13</v>
      </c>
      <c r="B11" s="15" t="s">
        <v>13</v>
      </c>
      <c r="C11" s="15"/>
      <c r="D11" s="15"/>
      <c r="E11" s="15"/>
      <c r="F11" s="14">
        <f>ROUND((F10),0)</f>
        <v>452884</v>
      </c>
    </row>
  </sheetData>
  <mergeCells count="8">
    <mergeCell ref="A10:E10"/>
    <mergeCell ref="A11:E11"/>
    <mergeCell ref="A1:F1"/>
    <mergeCell ref="A2:F2"/>
    <mergeCell ref="A3:F3"/>
    <mergeCell ref="A7:E7"/>
    <mergeCell ref="A8:E8"/>
    <mergeCell ref="A9:E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sqref="A1:XFD1048576"/>
    </sheetView>
  </sheetViews>
  <sheetFormatPr defaultRowHeight="15"/>
  <cols>
    <col min="1" max="1" width="8.85546875" bestFit="1" customWidth="1"/>
    <col min="2" max="2" width="52.5703125" customWidth="1"/>
    <col min="3" max="3" width="9.42578125" customWidth="1"/>
    <col min="4" max="4" width="9.5703125" customWidth="1"/>
    <col min="5" max="5" width="11" customWidth="1"/>
    <col min="6" max="6" width="17.5703125" style="56" customWidth="1"/>
  </cols>
  <sheetData>
    <row r="1" spans="1:6" ht="20.25">
      <c r="A1" s="20" t="s">
        <v>0</v>
      </c>
      <c r="B1" s="21"/>
      <c r="C1" s="21"/>
      <c r="D1" s="21"/>
      <c r="E1" s="21"/>
      <c r="F1" s="22"/>
    </row>
    <row r="2" spans="1:6" ht="18" customHeight="1">
      <c r="A2" s="23" t="s">
        <v>14</v>
      </c>
      <c r="B2" s="24"/>
      <c r="C2" s="24"/>
      <c r="D2" s="24"/>
      <c r="E2" s="24"/>
      <c r="F2" s="25"/>
    </row>
    <row r="3" spans="1:6">
      <c r="A3" s="26" t="str">
        <f>[2]ESTIMATE!A2</f>
        <v>Name of Work :-PROVIDING, SUPPLYING AND FIXING RCC BENCH AT DIFFERENT LOCATION UNDER WARD NO-13</v>
      </c>
      <c r="B3" s="27"/>
      <c r="C3" s="27"/>
      <c r="D3" s="27"/>
      <c r="E3" s="27"/>
      <c r="F3" s="28"/>
    </row>
    <row r="4" spans="1:6" ht="31.5">
      <c r="A4" s="29" t="s">
        <v>15</v>
      </c>
      <c r="B4" s="30" t="s">
        <v>16</v>
      </c>
      <c r="C4" s="30" t="s">
        <v>17</v>
      </c>
      <c r="D4" s="30" t="s">
        <v>5</v>
      </c>
      <c r="E4" s="29" t="s">
        <v>18</v>
      </c>
      <c r="F4" s="31" t="s">
        <v>19</v>
      </c>
    </row>
    <row r="5" spans="1:6" s="38" customFormat="1" ht="64.5" customHeight="1">
      <c r="A5" s="32">
        <v>1</v>
      </c>
      <c r="B5" s="33" t="s">
        <v>20</v>
      </c>
      <c r="C5" s="34"/>
      <c r="D5" s="35"/>
      <c r="E5" s="36"/>
      <c r="F5" s="37"/>
    </row>
    <row r="6" spans="1:6" s="38" customFormat="1" ht="29.45" customHeight="1">
      <c r="A6" s="32"/>
      <c r="B6" s="33" t="s">
        <v>21</v>
      </c>
      <c r="C6" s="39">
        <v>4</v>
      </c>
      <c r="D6" s="39" t="s">
        <v>22</v>
      </c>
      <c r="E6" s="36"/>
      <c r="F6" s="37"/>
    </row>
    <row r="7" spans="1:6" s="38" customFormat="1" ht="29.45" customHeight="1">
      <c r="A7" s="32"/>
      <c r="B7" s="33" t="s">
        <v>23</v>
      </c>
      <c r="C7" s="39">
        <v>2</v>
      </c>
      <c r="D7" s="39" t="s">
        <v>22</v>
      </c>
      <c r="E7" s="36"/>
      <c r="F7" s="37"/>
    </row>
    <row r="8" spans="1:6" s="38" customFormat="1" ht="29.45" customHeight="1">
      <c r="A8" s="32"/>
      <c r="B8" s="33" t="s">
        <v>24</v>
      </c>
      <c r="C8" s="39">
        <v>2</v>
      </c>
      <c r="D8" s="39" t="s">
        <v>22</v>
      </c>
      <c r="E8" s="36"/>
      <c r="F8" s="37"/>
    </row>
    <row r="9" spans="1:6" s="38" customFormat="1" ht="29.45" customHeight="1">
      <c r="A9" s="32"/>
      <c r="B9" s="33" t="s">
        <v>25</v>
      </c>
      <c r="C9" s="39">
        <v>2</v>
      </c>
      <c r="D9" s="39" t="s">
        <v>22</v>
      </c>
      <c r="E9" s="36"/>
      <c r="F9" s="37"/>
    </row>
    <row r="10" spans="1:6" s="38" customFormat="1" ht="29.45" customHeight="1">
      <c r="A10" s="32"/>
      <c r="B10" s="33" t="s">
        <v>26</v>
      </c>
      <c r="C10" s="39">
        <v>4</v>
      </c>
      <c r="D10" s="39" t="s">
        <v>22</v>
      </c>
      <c r="E10" s="36"/>
      <c r="F10" s="37"/>
    </row>
    <row r="11" spans="1:6" s="38" customFormat="1" ht="29.45" customHeight="1">
      <c r="A11" s="32"/>
      <c r="B11" s="33" t="s">
        <v>27</v>
      </c>
      <c r="C11" s="39">
        <v>3</v>
      </c>
      <c r="D11" s="39" t="s">
        <v>22</v>
      </c>
      <c r="E11" s="36"/>
      <c r="F11" s="37"/>
    </row>
    <row r="12" spans="1:6" s="38" customFormat="1" ht="29.45" customHeight="1">
      <c r="A12" s="32"/>
      <c r="B12" s="33" t="s">
        <v>28</v>
      </c>
      <c r="C12" s="39">
        <v>2</v>
      </c>
      <c r="D12" s="39" t="s">
        <v>22</v>
      </c>
      <c r="E12" s="36"/>
      <c r="F12" s="37"/>
    </row>
    <row r="13" spans="1:6" s="38" customFormat="1" ht="29.45" customHeight="1">
      <c r="A13" s="32"/>
      <c r="B13" s="33" t="s">
        <v>29</v>
      </c>
      <c r="C13" s="39">
        <v>4</v>
      </c>
      <c r="D13" s="39" t="s">
        <v>22</v>
      </c>
      <c r="E13" s="36"/>
      <c r="F13" s="37"/>
    </row>
    <row r="14" spans="1:6" s="38" customFormat="1" ht="29.45" customHeight="1">
      <c r="A14" s="32"/>
      <c r="B14" s="33" t="s">
        <v>30</v>
      </c>
      <c r="C14" s="39">
        <v>2</v>
      </c>
      <c r="D14" s="39" t="s">
        <v>22</v>
      </c>
      <c r="E14" s="36"/>
      <c r="F14" s="37"/>
    </row>
    <row r="15" spans="1:6" s="38" customFormat="1" ht="29.45" customHeight="1">
      <c r="A15" s="32"/>
      <c r="B15" s="33" t="s">
        <v>31</v>
      </c>
      <c r="C15" s="39">
        <v>2</v>
      </c>
      <c r="D15" s="39" t="s">
        <v>22</v>
      </c>
      <c r="E15" s="36"/>
      <c r="F15" s="37"/>
    </row>
    <row r="16" spans="1:6" s="38" customFormat="1" ht="29.45" customHeight="1">
      <c r="A16" s="32"/>
      <c r="B16" s="33" t="s">
        <v>32</v>
      </c>
      <c r="C16" s="39">
        <v>2</v>
      </c>
      <c r="D16" s="39" t="s">
        <v>22</v>
      </c>
      <c r="E16" s="36"/>
      <c r="F16" s="37"/>
    </row>
    <row r="17" spans="1:6" s="38" customFormat="1" ht="29.45" customHeight="1">
      <c r="A17" s="32"/>
      <c r="B17" s="33" t="s">
        <v>33</v>
      </c>
      <c r="C17" s="39">
        <v>2</v>
      </c>
      <c r="D17" s="39" t="s">
        <v>22</v>
      </c>
      <c r="E17" s="36"/>
      <c r="F17" s="37"/>
    </row>
    <row r="18" spans="1:6" s="38" customFormat="1" ht="29.45" customHeight="1">
      <c r="A18" s="32"/>
      <c r="B18" s="33" t="s">
        <v>34</v>
      </c>
      <c r="C18" s="39">
        <v>12</v>
      </c>
      <c r="D18" s="39" t="s">
        <v>22</v>
      </c>
      <c r="E18" s="36"/>
      <c r="F18" s="37"/>
    </row>
    <row r="19" spans="1:6" ht="15.75">
      <c r="A19" s="29"/>
      <c r="B19" s="40"/>
      <c r="C19" s="39">
        <f>[2]ESTIMATE!G17</f>
        <v>31</v>
      </c>
      <c r="D19" s="39" t="s">
        <v>22</v>
      </c>
      <c r="E19" s="41">
        <f>[2]ESTIMATE!I17</f>
        <v>9500</v>
      </c>
      <c r="F19" s="42">
        <f t="shared" ref="F19" si="0">ROUND(C19*E19,2)</f>
        <v>294500</v>
      </c>
    </row>
    <row r="20" spans="1:6" ht="15.75">
      <c r="A20" s="43"/>
      <c r="B20" s="43"/>
      <c r="C20" s="44" t="s">
        <v>10</v>
      </c>
      <c r="D20" s="44"/>
      <c r="E20" s="45"/>
      <c r="F20" s="42">
        <f>SUM(F19:F19)</f>
        <v>294500</v>
      </c>
    </row>
    <row r="21" spans="1:6" ht="15.75">
      <c r="A21" s="46"/>
      <c r="B21" s="46"/>
      <c r="C21" s="47" t="s">
        <v>35</v>
      </c>
      <c r="D21" s="47"/>
      <c r="E21" s="47"/>
      <c r="F21" s="42">
        <f>ROUND(F20*0.18,2)</f>
        <v>53010</v>
      </c>
    </row>
    <row r="22" spans="1:6" ht="15.75">
      <c r="A22" s="43"/>
      <c r="B22" s="43"/>
      <c r="C22" s="48" t="s">
        <v>10</v>
      </c>
      <c r="D22" s="44"/>
      <c r="E22" s="45"/>
      <c r="F22" s="42">
        <f>SUM(F20:F21)</f>
        <v>347510</v>
      </c>
    </row>
    <row r="23" spans="1:6" ht="15.75">
      <c r="A23" s="43"/>
      <c r="B23" s="43"/>
      <c r="C23" s="44" t="s">
        <v>36</v>
      </c>
      <c r="D23" s="44"/>
      <c r="E23" s="45"/>
      <c r="F23" s="42">
        <f>ROUND(F22*0.01,2)</f>
        <v>3475.1</v>
      </c>
    </row>
    <row r="24" spans="1:6" ht="15.75">
      <c r="A24" s="43"/>
      <c r="B24" s="43"/>
      <c r="C24" s="44" t="s">
        <v>10</v>
      </c>
      <c r="D24" s="44"/>
      <c r="E24" s="45"/>
      <c r="F24" s="42">
        <f>SUM(F22:F23)</f>
        <v>350985.1</v>
      </c>
    </row>
    <row r="25" spans="1:6" ht="15.75">
      <c r="A25" s="43"/>
      <c r="B25" s="43"/>
      <c r="C25" s="44" t="s">
        <v>13</v>
      </c>
      <c r="D25" s="44"/>
      <c r="E25" s="45"/>
      <c r="F25" s="42">
        <f>ROUND(F24,0)</f>
        <v>350985</v>
      </c>
    </row>
    <row r="26" spans="1:6" ht="18">
      <c r="A26" s="49"/>
      <c r="B26" s="49"/>
      <c r="C26" s="50"/>
      <c r="D26" s="50"/>
      <c r="E26" s="50"/>
      <c r="F26" s="51"/>
    </row>
    <row r="27" spans="1:6" ht="18.75">
      <c r="A27" s="52"/>
      <c r="B27" s="52"/>
      <c r="C27" s="53"/>
      <c r="D27" s="53"/>
      <c r="E27" s="53"/>
      <c r="F27" s="54"/>
    </row>
    <row r="28" spans="1:6">
      <c r="A28" s="55"/>
    </row>
    <row r="29" spans="1:6">
      <c r="A29" s="55"/>
    </row>
    <row r="30" spans="1:6" ht="18.75">
      <c r="A30" s="55"/>
      <c r="B30" s="57"/>
      <c r="C30" s="58"/>
      <c r="F30" s="54"/>
    </row>
    <row r="31" spans="1:6" ht="18.75">
      <c r="A31" s="55"/>
      <c r="B31" s="57"/>
      <c r="C31" s="58"/>
      <c r="F31" s="54"/>
    </row>
  </sheetData>
  <mergeCells count="9">
    <mergeCell ref="C23:E23"/>
    <mergeCell ref="C24:E24"/>
    <mergeCell ref="C25:E25"/>
    <mergeCell ref="A1:F1"/>
    <mergeCell ref="A2:F2"/>
    <mergeCell ref="A3:F3"/>
    <mergeCell ref="C20:E20"/>
    <mergeCell ref="C21:E21"/>
    <mergeCell ref="C22:E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sqref="A1:XFD1048576"/>
    </sheetView>
  </sheetViews>
  <sheetFormatPr defaultRowHeight="15"/>
  <cols>
    <col min="1" max="1" width="8.85546875" bestFit="1" customWidth="1"/>
    <col min="2" max="2" width="52.5703125" customWidth="1"/>
    <col min="3" max="3" width="9.42578125" customWidth="1"/>
    <col min="4" max="4" width="9.5703125" customWidth="1"/>
    <col min="5" max="5" width="11" customWidth="1"/>
    <col min="6" max="6" width="17.5703125" style="56" customWidth="1"/>
  </cols>
  <sheetData>
    <row r="1" spans="1:6" ht="20.25">
      <c r="A1" s="20" t="s">
        <v>0</v>
      </c>
      <c r="B1" s="21"/>
      <c r="C1" s="21"/>
      <c r="D1" s="21"/>
      <c r="E1" s="21"/>
      <c r="F1" s="22"/>
    </row>
    <row r="2" spans="1:6" ht="18" customHeight="1">
      <c r="A2" s="23" t="s">
        <v>14</v>
      </c>
      <c r="B2" s="24"/>
      <c r="C2" s="24"/>
      <c r="D2" s="24"/>
      <c r="E2" s="24"/>
      <c r="F2" s="25"/>
    </row>
    <row r="3" spans="1:6">
      <c r="A3" s="26" t="str">
        <f>[3]ESTIMATE!A2</f>
        <v>Name of Work :-PROVIDING, SUPPLYING AND FIXING RCC BENCH AT DIFFERENT LOCATION UNDER WARD NO-14</v>
      </c>
      <c r="B3" s="27"/>
      <c r="C3" s="27"/>
      <c r="D3" s="27"/>
      <c r="E3" s="27"/>
      <c r="F3" s="28"/>
    </row>
    <row r="4" spans="1:6" ht="31.5">
      <c r="A4" s="29" t="s">
        <v>15</v>
      </c>
      <c r="B4" s="30" t="s">
        <v>16</v>
      </c>
      <c r="C4" s="30" t="s">
        <v>17</v>
      </c>
      <c r="D4" s="30" t="s">
        <v>5</v>
      </c>
      <c r="E4" s="29" t="s">
        <v>18</v>
      </c>
      <c r="F4" s="31" t="s">
        <v>19</v>
      </c>
    </row>
    <row r="5" spans="1:6" s="38" customFormat="1" ht="64.5" customHeight="1">
      <c r="A5" s="32">
        <v>1</v>
      </c>
      <c r="B5" s="33" t="s">
        <v>20</v>
      </c>
      <c r="C5" s="34"/>
      <c r="D5" s="35"/>
      <c r="E5" s="36"/>
      <c r="F5" s="37"/>
    </row>
    <row r="6" spans="1:6" s="38" customFormat="1" ht="29.45" customHeight="1">
      <c r="A6" s="32"/>
      <c r="B6" s="33" t="s">
        <v>37</v>
      </c>
      <c r="C6" s="39">
        <v>6</v>
      </c>
      <c r="D6" s="35" t="s">
        <v>22</v>
      </c>
      <c r="E6" s="36"/>
      <c r="F6" s="37"/>
    </row>
    <row r="7" spans="1:6" s="38" customFormat="1" ht="29.45" customHeight="1">
      <c r="A7" s="32"/>
      <c r="B7" s="33" t="s">
        <v>38</v>
      </c>
      <c r="C7" s="39">
        <v>2</v>
      </c>
      <c r="D7" s="35" t="s">
        <v>22</v>
      </c>
      <c r="E7" s="36"/>
      <c r="F7" s="37"/>
    </row>
    <row r="8" spans="1:6" s="38" customFormat="1" ht="29.45" customHeight="1">
      <c r="A8" s="32"/>
      <c r="B8" s="33" t="s">
        <v>39</v>
      </c>
      <c r="C8" s="39">
        <v>2</v>
      </c>
      <c r="D8" s="35" t="s">
        <v>22</v>
      </c>
      <c r="E8" s="36"/>
      <c r="F8" s="37"/>
    </row>
    <row r="9" spans="1:6" s="38" customFormat="1" ht="29.45" customHeight="1">
      <c r="A9" s="32"/>
      <c r="B9" s="33" t="s">
        <v>40</v>
      </c>
      <c r="C9" s="39">
        <v>8</v>
      </c>
      <c r="D9" s="35" t="s">
        <v>22</v>
      </c>
      <c r="E9" s="36"/>
      <c r="F9" s="37"/>
    </row>
    <row r="10" spans="1:6" s="38" customFormat="1" ht="29.45" customHeight="1">
      <c r="A10" s="32"/>
      <c r="B10" s="33" t="s">
        <v>34</v>
      </c>
      <c r="C10" s="39">
        <v>12</v>
      </c>
      <c r="D10" s="35" t="s">
        <v>22</v>
      </c>
      <c r="E10" s="36"/>
      <c r="F10" s="37"/>
    </row>
    <row r="11" spans="1:6" ht="15.75">
      <c r="A11" s="29"/>
      <c r="B11" s="40"/>
      <c r="C11" s="41">
        <f>[3]ESTIMATE!G10</f>
        <v>32</v>
      </c>
      <c r="D11" s="35" t="s">
        <v>22</v>
      </c>
      <c r="E11" s="41">
        <f>[3]ESTIMATE!I10</f>
        <v>9500</v>
      </c>
      <c r="F11" s="42">
        <f t="shared" ref="F11" si="0">ROUND(C11*E11,2)</f>
        <v>304000</v>
      </c>
    </row>
    <row r="12" spans="1:6" ht="15.75">
      <c r="A12" s="43"/>
      <c r="B12" s="43"/>
      <c r="C12" s="44" t="s">
        <v>10</v>
      </c>
      <c r="D12" s="44"/>
      <c r="E12" s="45"/>
      <c r="F12" s="42">
        <f>SUM(F11:F11)</f>
        <v>304000</v>
      </c>
    </row>
    <row r="13" spans="1:6" ht="15.75">
      <c r="A13" s="46"/>
      <c r="B13" s="46"/>
      <c r="C13" s="47" t="s">
        <v>35</v>
      </c>
      <c r="D13" s="47"/>
      <c r="E13" s="47"/>
      <c r="F13" s="42">
        <f>ROUND(F12*0.18,2)</f>
        <v>54720</v>
      </c>
    </row>
    <row r="14" spans="1:6" ht="15.75">
      <c r="A14" s="43"/>
      <c r="B14" s="43"/>
      <c r="C14" s="48" t="s">
        <v>10</v>
      </c>
      <c r="D14" s="44"/>
      <c r="E14" s="45"/>
      <c r="F14" s="42">
        <f>SUM(F12:F13)</f>
        <v>358720</v>
      </c>
    </row>
    <row r="15" spans="1:6" ht="15.75">
      <c r="A15" s="43"/>
      <c r="B15" s="43"/>
      <c r="C15" s="44" t="s">
        <v>36</v>
      </c>
      <c r="D15" s="44"/>
      <c r="E15" s="45"/>
      <c r="F15" s="42">
        <f>ROUND(F14*0.01,2)</f>
        <v>3587.2</v>
      </c>
    </row>
    <row r="16" spans="1:6" ht="15.75">
      <c r="A16" s="43"/>
      <c r="B16" s="43"/>
      <c r="C16" s="44" t="s">
        <v>10</v>
      </c>
      <c r="D16" s="44"/>
      <c r="E16" s="45"/>
      <c r="F16" s="42">
        <f>SUM(F14:F15)</f>
        <v>362307.2</v>
      </c>
    </row>
    <row r="17" spans="1:6" ht="15.75">
      <c r="A17" s="43"/>
      <c r="B17" s="43"/>
      <c r="C17" s="44" t="s">
        <v>13</v>
      </c>
      <c r="D17" s="44"/>
      <c r="E17" s="45"/>
      <c r="F17" s="42">
        <f>ROUND(F16,0)</f>
        <v>362307</v>
      </c>
    </row>
    <row r="18" spans="1:6" ht="18">
      <c r="A18" s="49"/>
      <c r="B18" s="49"/>
      <c r="C18" s="50"/>
      <c r="D18" s="50"/>
      <c r="E18" s="50"/>
      <c r="F18" s="51"/>
    </row>
    <row r="19" spans="1:6" ht="18.75">
      <c r="A19" s="52"/>
      <c r="B19" s="52"/>
      <c r="C19" s="53"/>
      <c r="D19" s="53"/>
      <c r="E19" s="53"/>
      <c r="F19" s="54"/>
    </row>
    <row r="20" spans="1:6">
      <c r="A20" s="55"/>
    </row>
    <row r="21" spans="1:6">
      <c r="A21" s="55"/>
    </row>
    <row r="22" spans="1:6" ht="18.75">
      <c r="A22" s="55"/>
      <c r="B22" s="57"/>
      <c r="C22" s="58"/>
      <c r="F22" s="54"/>
    </row>
    <row r="23" spans="1:6" ht="18.75">
      <c r="A23" s="55"/>
      <c r="B23" s="57"/>
      <c r="C23" s="58"/>
      <c r="F23" s="54"/>
    </row>
  </sheetData>
  <mergeCells count="9">
    <mergeCell ref="C15:E15"/>
    <mergeCell ref="C16:E16"/>
    <mergeCell ref="C17:E17"/>
    <mergeCell ref="A1:F1"/>
    <mergeCell ref="A2:F2"/>
    <mergeCell ref="A3:F3"/>
    <mergeCell ref="C12:E12"/>
    <mergeCell ref="C13:E13"/>
    <mergeCell ref="C14:E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sqref="A1:XFD1048576"/>
    </sheetView>
  </sheetViews>
  <sheetFormatPr defaultColWidth="16.28515625" defaultRowHeight="15"/>
  <cols>
    <col min="1" max="1" width="10" style="55" customWidth="1"/>
    <col min="2" max="2" width="32.7109375" style="55" customWidth="1"/>
    <col min="3" max="3" width="14.42578125" style="55" customWidth="1"/>
    <col min="4" max="4" width="14.140625" style="55" customWidth="1"/>
    <col min="5" max="16384" width="16.28515625" style="55"/>
  </cols>
  <sheetData>
    <row r="1" spans="1:6" ht="18.75">
      <c r="A1" s="3" t="s">
        <v>0</v>
      </c>
      <c r="B1" s="3"/>
      <c r="C1" s="3"/>
      <c r="D1" s="3"/>
      <c r="E1" s="3"/>
      <c r="F1" s="3"/>
    </row>
    <row r="2" spans="1:6" ht="18.75">
      <c r="A2" s="3" t="s">
        <v>1</v>
      </c>
      <c r="B2" s="3"/>
      <c r="C2" s="3"/>
      <c r="D2" s="3"/>
      <c r="E2" s="3"/>
      <c r="F2" s="3"/>
    </row>
    <row r="3" spans="1:6" ht="36.75" customHeight="1">
      <c r="A3" s="59" t="s">
        <v>41</v>
      </c>
      <c r="B3" s="59"/>
      <c r="C3" s="59"/>
      <c r="D3" s="59"/>
      <c r="E3" s="59"/>
      <c r="F3" s="59"/>
    </row>
    <row r="4" spans="1:6">
      <c r="A4" s="60" t="s">
        <v>42</v>
      </c>
      <c r="B4" s="60" t="s">
        <v>43</v>
      </c>
      <c r="C4" s="60" t="s">
        <v>44</v>
      </c>
      <c r="D4" s="60" t="s">
        <v>5</v>
      </c>
      <c r="E4" s="60" t="s">
        <v>6</v>
      </c>
      <c r="F4" s="60" t="s">
        <v>7</v>
      </c>
    </row>
    <row r="5" spans="1:6" ht="49.5" customHeight="1">
      <c r="A5" s="13">
        <v>1</v>
      </c>
      <c r="B5" s="12" t="s">
        <v>45</v>
      </c>
      <c r="C5" s="13">
        <v>49</v>
      </c>
      <c r="D5" s="13" t="s">
        <v>46</v>
      </c>
      <c r="E5" s="13">
        <v>9500</v>
      </c>
      <c r="F5" s="13">
        <f>C5*E5</f>
        <v>465500</v>
      </c>
    </row>
    <row r="6" spans="1:6" ht="24" customHeight="1">
      <c r="A6" s="61"/>
      <c r="B6" s="62" t="s">
        <v>8</v>
      </c>
      <c r="C6" s="62"/>
      <c r="D6" s="62"/>
      <c r="E6" s="62"/>
      <c r="F6" s="13">
        <v>465500</v>
      </c>
    </row>
    <row r="7" spans="1:6" s="2" customFormat="1" ht="18.75" customHeight="1">
      <c r="A7" s="8"/>
      <c r="B7" s="8"/>
      <c r="C7" s="8"/>
      <c r="D7" s="8"/>
      <c r="E7" s="8" t="s">
        <v>47</v>
      </c>
      <c r="F7" s="8">
        <f>F6*18/100</f>
        <v>83790</v>
      </c>
    </row>
    <row r="8" spans="1:6" s="2" customFormat="1" ht="18.75" customHeight="1">
      <c r="A8" s="8"/>
      <c r="B8" s="8"/>
      <c r="C8" s="8"/>
      <c r="D8" s="8"/>
      <c r="E8" s="8"/>
      <c r="F8" s="8">
        <f>F7+F6</f>
        <v>549290</v>
      </c>
    </row>
    <row r="9" spans="1:6" s="2" customFormat="1" ht="18.75" customHeight="1">
      <c r="A9" s="8"/>
      <c r="B9" s="8"/>
      <c r="C9" s="8"/>
      <c r="D9" s="8"/>
      <c r="E9" s="8" t="s">
        <v>48</v>
      </c>
      <c r="F9" s="8">
        <f>F8*1/100</f>
        <v>5492.9</v>
      </c>
    </row>
    <row r="10" spans="1:6" s="2" customFormat="1" ht="18.75" customHeight="1">
      <c r="A10" s="8"/>
      <c r="B10" s="8"/>
      <c r="C10" s="8"/>
      <c r="D10" s="8"/>
      <c r="E10" s="8" t="s">
        <v>8</v>
      </c>
      <c r="F10" s="8">
        <f>F9+F8</f>
        <v>554782.9</v>
      </c>
    </row>
  </sheetData>
  <mergeCells count="4">
    <mergeCell ref="A1:F1"/>
    <mergeCell ref="A2:F2"/>
    <mergeCell ref="A3:F3"/>
    <mergeCell ref="B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2023-05-19T06:39:57Z</dcterms:created>
  <dcterms:modified xsi:type="dcterms:W3CDTF">2023-05-19T06:41:46Z</dcterms:modified>
</cp:coreProperties>
</file>