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60" windowWidth="20055" windowHeight="7950"/>
  </bookViews>
  <sheets>
    <sheet name="Sheet-01" sheetId="2" r:id="rId1"/>
    <sheet name="Sheet-02" sheetId="1" r:id="rId2"/>
  </sheets>
  <calcPr calcId="124519"/>
</workbook>
</file>

<file path=xl/calcChain.xml><?xml version="1.0" encoding="utf-8"?>
<calcChain xmlns="http://schemas.openxmlformats.org/spreadsheetml/2006/main">
  <c r="F7" i="2"/>
  <c r="F8" s="1"/>
  <c r="F9" s="1"/>
  <c r="F10" s="1"/>
  <c r="F5"/>
  <c r="F19" i="1" l="1"/>
  <c r="F18"/>
  <c r="F17"/>
  <c r="F16"/>
  <c r="F15"/>
  <c r="F13"/>
  <c r="F12"/>
  <c r="F11"/>
  <c r="F10"/>
  <c r="F9"/>
  <c r="F8"/>
  <c r="F7"/>
  <c r="F6"/>
  <c r="F5"/>
  <c r="F20" s="1"/>
  <c r="F21" s="1"/>
  <c r="F22" s="1"/>
  <c r="F23" s="1"/>
  <c r="F24" s="1"/>
</calcChain>
</file>

<file path=xl/sharedStrings.xml><?xml version="1.0" encoding="utf-8"?>
<sst xmlns="http://schemas.openxmlformats.org/spreadsheetml/2006/main" count="70" uniqueCount="54">
  <si>
    <t>RANCHI MUNICIPAL CORPORATION, RANCHI</t>
  </si>
  <si>
    <t xml:space="preserve">BILL OF QUANTITY </t>
  </si>
  <si>
    <t>Name of Work :- Construction of bituminous Road at pandey ji gali in dhobi ghat road and pavor blok road near D.A.V. hostal bariyatu road under ward no 19</t>
  </si>
  <si>
    <t>Sl. No.</t>
  </si>
  <si>
    <t>Items of work</t>
  </si>
  <si>
    <t>Qnty.</t>
  </si>
  <si>
    <t>Unit</t>
  </si>
  <si>
    <t>Rate</t>
  </si>
  <si>
    <t>Amount</t>
  </si>
  <si>
    <t>Labour for cleaning the work site before and after work etc.</t>
  </si>
  <si>
    <t>Each</t>
  </si>
  <si>
    <r>
      <t xml:space="preserve">2
</t>
    </r>
    <r>
      <rPr>
        <sz val="10"/>
        <color theme="1"/>
        <rFont val="Century"/>
        <family val="1"/>
      </rPr>
      <t>5.2 (503)</t>
    </r>
  </si>
  <si>
    <r>
      <t xml:space="preserve">Providing and applying </t>
    </r>
    <r>
      <rPr>
        <b/>
        <sz val="10"/>
        <color theme="1"/>
        <rFont val="Century"/>
        <family val="1"/>
      </rPr>
      <t xml:space="preserve">TACK COAT </t>
    </r>
    <r>
      <rPr>
        <sz val="10"/>
        <color theme="1"/>
        <rFont val="Century"/>
        <family val="1"/>
      </rPr>
      <t>with bitumen emulsion using emulsion pressure distributor at the rate of 0.20 kg per sqm on the prepared bituminous/granular surface cleaned with mechanical broom.</t>
    </r>
  </si>
  <si>
    <t>m2</t>
  </si>
  <si>
    <r>
      <rPr>
        <b/>
        <sz val="10"/>
        <color theme="1"/>
        <rFont val="Century"/>
        <family val="1"/>
      </rPr>
      <t xml:space="preserve">3.
</t>
    </r>
    <r>
      <rPr>
        <sz val="10"/>
        <color theme="1"/>
        <rFont val="Century"/>
        <family val="1"/>
      </rPr>
      <t>5.3 (ii) (504)</t>
    </r>
  </si>
  <si>
    <r>
      <t xml:space="preserve">Providing ,laying and Rolling </t>
    </r>
    <r>
      <rPr>
        <b/>
        <sz val="10"/>
        <color theme="1"/>
        <rFont val="Century"/>
        <family val="1"/>
      </rPr>
      <t>BITUMINOUS</t>
    </r>
    <r>
      <rPr>
        <sz val="10"/>
        <color theme="1"/>
        <rFont val="Century"/>
        <family val="1"/>
      </rPr>
      <t xml:space="preserve"> </t>
    </r>
    <r>
      <rPr>
        <b/>
        <sz val="10"/>
        <color theme="1"/>
        <rFont val="Century"/>
        <family val="1"/>
      </rPr>
      <t>MACADAM</t>
    </r>
    <r>
      <rPr>
        <sz val="10"/>
        <color theme="1"/>
        <rFont val="Century"/>
        <family val="1"/>
      </rPr>
      <t xml:space="preserve">  with 100-120 TPH hot mix plant producing an average output of 75 tonnes per hour using crushed aggregates of specified grading premixed with bituminous binder, transporting the hot mix to work site, laiying with a hydrostatic paver finisher with the sensor control to the  required grade, level and alignment, rolling with smooth wheeled, vibratory and tandem rollers to acheive the desired compaction as per MoRTH specification clause No.501.6 and 501.7 complete in all respects.</t>
    </r>
  </si>
  <si>
    <t>m3</t>
  </si>
  <si>
    <t>4.
5.8(i) (509)</t>
  </si>
  <si>
    <r>
      <t xml:space="preserve">Providing and laying </t>
    </r>
    <r>
      <rPr>
        <b/>
        <sz val="10"/>
        <color theme="1"/>
        <rFont val="Century"/>
        <family val="1"/>
      </rPr>
      <t xml:space="preserve">BITUMINOUS CONCRETE with 100-120 </t>
    </r>
    <r>
      <rPr>
        <sz val="10"/>
        <color theme="1"/>
        <rFont val="Century"/>
        <family val="1"/>
      </rPr>
      <t>TPH batch type hot mix plant producing an average output of 75 tonnes per hour using crushed aggregates of specified grading, premixed with bituminous binder @ 5.4 to 5.6 per cent of mix and filler, transporting the hot mix to work site, laying with hydrostatic paver finisher with sensor control to the required grade, level and alignment, rolling with smooth wheeled, vibratory and tandem rollers to desired compaction as per MoRTH specification clause No. 509 complete in all respects.</t>
    </r>
  </si>
  <si>
    <t>5                 8.13 (803)</t>
  </si>
  <si>
    <t>Road Marking with Hot Applied Thermoplastic Compound with Refletrorising Glass Beds on Bitumenous Surface
Providing and laying of hot applied thermoplastic compound 2.5 mm thick including reflectorising glass beads @ 250 gms per sqm area, thickness of 2.5 is exclusive of surface applied glass beads as per IRC:35. The finished surface to be level, uniform and free from streaks and holes.</t>
  </si>
  <si>
    <t>6. (.J.B.C.D.5.1.1.+5.1.2.)</t>
  </si>
  <si>
    <t xml:space="preserve"> 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E/I+Extra for earthworkin hard soil as per specification and direction of E/I.(vide classification of soil item-B)                                                                                </t>
  </si>
  <si>
    <r>
      <t>M</t>
    </r>
    <r>
      <rPr>
        <b/>
        <vertAlign val="superscript"/>
        <sz val="12"/>
        <color theme="1"/>
        <rFont val="Century"/>
        <family val="1"/>
      </rPr>
      <t>3</t>
    </r>
  </si>
  <si>
    <t>7.                5.1.10</t>
  </si>
  <si>
    <t xml:space="preserve">Providing coarse clean sand in filling in foundation trenches or in plinth including  ramming and watering in layers not exceeding 150 mm thick with all leads and lifts including cost of materials , labour , royalty and taxes all complete as per specification and  direction of E/I. ( Mode of measurement compacted volume. )                               </t>
  </si>
  <si>
    <t>M3</t>
  </si>
  <si>
    <t xml:space="preserve">8.
DSR       16.91.2   </t>
  </si>
  <si>
    <t>Providing and laying factory made chamfered edge 80mm thick cement concrete paver block  of M-30 grade with approved colour design and pattern using in footpath ,parks ,lawns,drive ways or lighttraffic parking etc,of required strength thickness and size shape made by table vibratory method using PU mould ,laid in required coloure and pattern over 50mm thick compacted bed of sand ,compacting and proper embedding laying of interlocking  paver blocks into the sand bedding layer through vibratory compaction by using plate vibrator,filling the joints with sand cutting of paver blocks as per required size and pattern ,finishing and sweeing extra sand complete all as per direction of  E/I</t>
  </si>
  <si>
    <t>sqm</t>
  </si>
  <si>
    <t>9.
J.B.C.D.5.3.2.1</t>
  </si>
  <si>
    <t>Providing P.C.C.M-200 in nominal mix of (1:1.5:3) in foundation with approved quality of stone chips 20mm to 6mm size graded and clean coarse sand of F.M.2.5 to 3 including screening, shuttering,mixing cement concrete in mixer and placing in position, vibrating,striking, curing taxes and royalty all complete as per specification and direction of E/I.</t>
  </si>
  <si>
    <t>Carriage of Materials</t>
  </si>
  <si>
    <t>I</t>
  </si>
  <si>
    <t>Stone Chips (Lead 22 KM)</t>
  </si>
  <si>
    <t>II</t>
  </si>
  <si>
    <t>SAND-LEAD-49 KM</t>
  </si>
  <si>
    <t>M³</t>
  </si>
  <si>
    <t>III</t>
  </si>
  <si>
    <t>CHIPS-LEAD-22KM</t>
  </si>
  <si>
    <t>IV</t>
  </si>
  <si>
    <t>EARTH-LEAD-1km</t>
  </si>
  <si>
    <t>V</t>
  </si>
  <si>
    <t>LOCAL SAND 13 Km</t>
  </si>
  <si>
    <t>TOTAL</t>
  </si>
  <si>
    <t>GST (18%)</t>
  </si>
  <si>
    <t>L. CESS (1%)</t>
  </si>
  <si>
    <t>Name of Work :- Construction of 20 Nos. 6" long R.C.C Bench under ward No-18.</t>
  </si>
  <si>
    <t>SL.NO.</t>
  </si>
  <si>
    <t>ITEMS OF WORK</t>
  </si>
  <si>
    <t>Qty</t>
  </si>
  <si>
    <t>Supplying fitting and fixing of R.C.C Bench all complete as per specification and direction of E/I.</t>
  </si>
  <si>
    <t>NO.</t>
  </si>
  <si>
    <t>GST (12%)</t>
  </si>
</sst>
</file>

<file path=xl/styles.xml><?xml version="1.0" encoding="utf-8"?>
<styleSheet xmlns="http://schemas.openxmlformats.org/spreadsheetml/2006/main">
  <fonts count="9">
    <font>
      <sz val="11"/>
      <color theme="1"/>
      <name val="Calibri"/>
      <family val="2"/>
      <scheme val="minor"/>
    </font>
    <font>
      <b/>
      <sz val="11"/>
      <color theme="1"/>
      <name val="Calibri"/>
      <family val="2"/>
      <scheme val="minor"/>
    </font>
    <font>
      <b/>
      <sz val="14"/>
      <color theme="1"/>
      <name val="Calibri"/>
      <family val="2"/>
      <scheme val="minor"/>
    </font>
    <font>
      <b/>
      <sz val="11"/>
      <color theme="1"/>
      <name val="Century"/>
      <family val="1"/>
    </font>
    <font>
      <sz val="10"/>
      <color theme="1"/>
      <name val="Century"/>
      <family val="1"/>
    </font>
    <font>
      <b/>
      <sz val="10"/>
      <color theme="1"/>
      <name val="Century"/>
      <family val="1"/>
    </font>
    <font>
      <b/>
      <vertAlign val="superscript"/>
      <sz val="12"/>
      <color theme="1"/>
      <name val="Century"/>
      <family val="1"/>
    </font>
    <font>
      <b/>
      <sz val="11"/>
      <color theme="1"/>
      <name val="Times New Roman"/>
      <family val="1"/>
    </font>
    <font>
      <sz val="9"/>
      <color theme="1"/>
      <name val="Times New Roman"/>
      <family val="1"/>
    </font>
  </fonts>
  <fills count="3">
    <fill>
      <patternFill patternType="none"/>
    </fill>
    <fill>
      <patternFill patternType="gray125"/>
    </fill>
    <fill>
      <patternFill patternType="solid">
        <fgColor rgb="FFA6A6A6"/>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1" fillId="0" borderId="0" xfId="0" applyFont="1" applyAlignment="1">
      <alignment horizontal="center" vertical="center"/>
    </xf>
    <xf numFmtId="0" fontId="3"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 fontId="1" fillId="0" borderId="0" xfId="0" applyNumberFormat="1" applyFont="1" applyAlignment="1">
      <alignment horizontal="center" vertical="center"/>
    </xf>
    <xf numFmtId="0" fontId="1" fillId="0" borderId="0" xfId="0" applyFont="1" applyAlignment="1">
      <alignment horizontal="center" vertical="center" wrapText="1"/>
    </xf>
    <xf numFmtId="1" fontId="1" fillId="0" borderId="0" xfId="0" applyNumberFormat="1" applyFont="1" applyAlignment="1">
      <alignment horizontal="center" vertical="center" wrapText="1"/>
    </xf>
    <xf numFmtId="2" fontId="1" fillId="0" borderId="0" xfId="0" applyNumberFormat="1" applyFont="1" applyAlignment="1">
      <alignment horizontal="center" vertical="center"/>
    </xf>
    <xf numFmtId="0" fontId="0" fillId="0" borderId="0" xfId="0" applyAlignment="1">
      <alignment horizontal="center" vertical="center"/>
    </xf>
    <xf numFmtId="0" fontId="8" fillId="2" borderId="1" xfId="0" applyFont="1" applyFill="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right"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10"/>
  <sheetViews>
    <sheetView tabSelected="1" workbookViewId="0">
      <selection activeCell="A3" sqref="A3:F3"/>
    </sheetView>
  </sheetViews>
  <sheetFormatPr defaultColWidth="16.28515625" defaultRowHeight="15"/>
  <cols>
    <col min="1" max="1" width="10" style="13" customWidth="1"/>
    <col min="2" max="2" width="32.7109375" style="13" customWidth="1"/>
    <col min="3" max="3" width="13.7109375" style="13" customWidth="1"/>
    <col min="4" max="4" width="12" style="13" customWidth="1"/>
    <col min="5" max="16384" width="16.28515625" style="13"/>
  </cols>
  <sheetData>
    <row r="1" spans="1:6" ht="18.75">
      <c r="A1" s="16" t="s">
        <v>0</v>
      </c>
      <c r="B1" s="16"/>
      <c r="C1" s="16"/>
      <c r="D1" s="16"/>
      <c r="E1" s="16"/>
      <c r="F1" s="16"/>
    </row>
    <row r="2" spans="1:6" ht="18.75">
      <c r="A2" s="16" t="s">
        <v>1</v>
      </c>
      <c r="B2" s="16"/>
      <c r="C2" s="16"/>
      <c r="D2" s="16"/>
      <c r="E2" s="16"/>
      <c r="F2" s="16"/>
    </row>
    <row r="3" spans="1:6" ht="36.75" customHeight="1">
      <c r="A3" s="19" t="s">
        <v>47</v>
      </c>
      <c r="B3" s="20"/>
      <c r="C3" s="20"/>
      <c r="D3" s="20"/>
      <c r="E3" s="20"/>
      <c r="F3" s="21"/>
    </row>
    <row r="4" spans="1:6">
      <c r="A4" s="14" t="s">
        <v>48</v>
      </c>
      <c r="B4" s="14" t="s">
        <v>49</v>
      </c>
      <c r="C4" s="14" t="s">
        <v>50</v>
      </c>
      <c r="D4" s="14" t="s">
        <v>6</v>
      </c>
      <c r="E4" s="14" t="s">
        <v>7</v>
      </c>
      <c r="F4" s="14" t="s">
        <v>8</v>
      </c>
    </row>
    <row r="5" spans="1:6" ht="49.5" customHeight="1">
      <c r="A5" s="8">
        <v>1</v>
      </c>
      <c r="B5" s="7" t="s">
        <v>51</v>
      </c>
      <c r="C5" s="8">
        <v>20</v>
      </c>
      <c r="D5" s="8" t="s">
        <v>52</v>
      </c>
      <c r="E5" s="8">
        <v>9500</v>
      </c>
      <c r="F5" s="8">
        <f>C5*E5</f>
        <v>190000</v>
      </c>
    </row>
    <row r="6" spans="1:6" ht="24" customHeight="1">
      <c r="A6" s="15"/>
      <c r="B6" s="18" t="s">
        <v>44</v>
      </c>
      <c r="C6" s="18"/>
      <c r="D6" s="18"/>
      <c r="E6" s="18"/>
      <c r="F6" s="8">
        <v>190000</v>
      </c>
    </row>
    <row r="7" spans="1:6" s="1" customFormat="1" ht="18.75" customHeight="1">
      <c r="A7" s="4"/>
      <c r="B7" s="4"/>
      <c r="C7" s="4"/>
      <c r="D7" s="4"/>
      <c r="E7" s="4" t="s">
        <v>53</v>
      </c>
      <c r="F7" s="4">
        <f>F6*12/100</f>
        <v>22800</v>
      </c>
    </row>
    <row r="8" spans="1:6" s="1" customFormat="1" ht="18.75" customHeight="1">
      <c r="A8" s="4"/>
      <c r="B8" s="4"/>
      <c r="C8" s="4"/>
      <c r="D8" s="4"/>
      <c r="E8" s="4"/>
      <c r="F8" s="4">
        <f>F7+F6</f>
        <v>212800</v>
      </c>
    </row>
    <row r="9" spans="1:6" s="1" customFormat="1" ht="18.75" customHeight="1">
      <c r="A9" s="4"/>
      <c r="B9" s="4"/>
      <c r="C9" s="4"/>
      <c r="D9" s="4"/>
      <c r="E9" s="4" t="s">
        <v>46</v>
      </c>
      <c r="F9" s="4">
        <f>F8*1/100</f>
        <v>2128</v>
      </c>
    </row>
    <row r="10" spans="1:6" s="1" customFormat="1" ht="18.75" customHeight="1">
      <c r="A10" s="4"/>
      <c r="B10" s="4"/>
      <c r="C10" s="4"/>
      <c r="D10" s="4"/>
      <c r="E10" s="4" t="s">
        <v>44</v>
      </c>
      <c r="F10" s="4">
        <f>F9+F8</f>
        <v>214928</v>
      </c>
    </row>
  </sheetData>
  <mergeCells count="4">
    <mergeCell ref="A1:F1"/>
    <mergeCell ref="A2:F2"/>
    <mergeCell ref="A3:F3"/>
    <mergeCell ref="B6:E6"/>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I24"/>
  <sheetViews>
    <sheetView topLeftCell="A13" workbookViewId="0">
      <selection activeCell="B26" sqref="B26"/>
    </sheetView>
  </sheetViews>
  <sheetFormatPr defaultRowHeight="15"/>
  <cols>
    <col min="1" max="1" width="11.42578125" style="9" customWidth="1"/>
    <col min="2" max="2" width="42.85546875" style="10" customWidth="1"/>
    <col min="3" max="3" width="9.5703125" style="1" bestFit="1" customWidth="1"/>
    <col min="4" max="4" width="9.140625" style="11"/>
    <col min="5" max="5" width="10.5703125" style="1" customWidth="1"/>
    <col min="6" max="6" width="16.42578125" style="12" customWidth="1"/>
    <col min="7" max="7" width="22.140625" style="1" hidden="1" customWidth="1"/>
    <col min="8" max="16384" width="9.140625" style="1"/>
  </cols>
  <sheetData>
    <row r="1" spans="1:9" ht="18.75">
      <c r="A1" s="16" t="s">
        <v>0</v>
      </c>
      <c r="B1" s="16"/>
      <c r="C1" s="16"/>
      <c r="D1" s="16"/>
      <c r="E1" s="16"/>
      <c r="F1" s="16"/>
    </row>
    <row r="2" spans="1:9" ht="18.75">
      <c r="A2" s="16" t="s">
        <v>1</v>
      </c>
      <c r="B2" s="16"/>
      <c r="C2" s="16"/>
      <c r="D2" s="16"/>
      <c r="E2" s="16"/>
      <c r="F2" s="16"/>
      <c r="I2" s="1">
        <v>0</v>
      </c>
    </row>
    <row r="3" spans="1:9" ht="51.75" customHeight="1">
      <c r="A3" s="17" t="s">
        <v>2</v>
      </c>
      <c r="B3" s="17"/>
      <c r="C3" s="17"/>
      <c r="D3" s="17"/>
      <c r="E3" s="17"/>
      <c r="F3" s="17"/>
    </row>
    <row r="4" spans="1:9">
      <c r="A4" s="2" t="s">
        <v>3</v>
      </c>
      <c r="B4" s="2" t="s">
        <v>4</v>
      </c>
      <c r="C4" s="2" t="s">
        <v>5</v>
      </c>
      <c r="D4" s="2" t="s">
        <v>6</v>
      </c>
      <c r="E4" s="2" t="s">
        <v>7</v>
      </c>
      <c r="F4" s="2" t="s">
        <v>8</v>
      </c>
    </row>
    <row r="5" spans="1:9" ht="30">
      <c r="A5" s="3">
        <v>1</v>
      </c>
      <c r="B5" s="4" t="s">
        <v>9</v>
      </c>
      <c r="C5" s="4">
        <v>4</v>
      </c>
      <c r="D5" s="4" t="s">
        <v>10</v>
      </c>
      <c r="E5" s="4">
        <v>326.85000000000002</v>
      </c>
      <c r="F5" s="4">
        <f>C5*E5</f>
        <v>1307.4000000000001</v>
      </c>
    </row>
    <row r="6" spans="1:9" ht="66">
      <c r="A6" s="4" t="s">
        <v>11</v>
      </c>
      <c r="B6" s="4" t="s">
        <v>12</v>
      </c>
      <c r="C6" s="4">
        <v>975.84</v>
      </c>
      <c r="D6" s="4" t="s">
        <v>13</v>
      </c>
      <c r="E6" s="4">
        <v>12.6</v>
      </c>
      <c r="F6" s="4">
        <f t="shared" ref="F6:F19" si="0">C6*E6</f>
        <v>12295.584000000001</v>
      </c>
    </row>
    <row r="7" spans="1:9" ht="168">
      <c r="A7" s="5" t="s">
        <v>14</v>
      </c>
      <c r="B7" s="4" t="s">
        <v>15</v>
      </c>
      <c r="C7" s="4">
        <v>25.28</v>
      </c>
      <c r="D7" s="4" t="s">
        <v>16</v>
      </c>
      <c r="E7" s="4">
        <v>7320.3</v>
      </c>
      <c r="F7" s="4">
        <f t="shared" si="0"/>
        <v>185057.18400000001</v>
      </c>
    </row>
    <row r="8" spans="1:9" ht="168">
      <c r="A8" s="4" t="s">
        <v>17</v>
      </c>
      <c r="B8" s="4" t="s">
        <v>18</v>
      </c>
      <c r="C8" s="4">
        <v>18.59</v>
      </c>
      <c r="D8" s="4" t="s">
        <v>16</v>
      </c>
      <c r="E8" s="4">
        <v>10656</v>
      </c>
      <c r="F8" s="4">
        <f t="shared" si="0"/>
        <v>198095.04</v>
      </c>
    </row>
    <row r="9" spans="1:9" ht="150">
      <c r="A9" s="4" t="s">
        <v>19</v>
      </c>
      <c r="B9" s="4" t="s">
        <v>20</v>
      </c>
      <c r="C9" s="4">
        <v>32.53</v>
      </c>
      <c r="D9" s="4" t="s">
        <v>13</v>
      </c>
      <c r="E9" s="4">
        <v>584.29999999999995</v>
      </c>
      <c r="F9" s="4">
        <f t="shared" si="0"/>
        <v>19007.278999999999</v>
      </c>
    </row>
    <row r="10" spans="1:9" ht="165">
      <c r="A10" s="4" t="s">
        <v>21</v>
      </c>
      <c r="B10" s="4" t="s">
        <v>22</v>
      </c>
      <c r="C10" s="4">
        <v>40.53</v>
      </c>
      <c r="D10" s="4" t="s">
        <v>23</v>
      </c>
      <c r="E10" s="4">
        <v>151.82</v>
      </c>
      <c r="F10" s="4">
        <f t="shared" si="0"/>
        <v>6153.2645999999995</v>
      </c>
    </row>
    <row r="11" spans="1:9" ht="120">
      <c r="A11" s="4" t="s">
        <v>24</v>
      </c>
      <c r="B11" s="4" t="s">
        <v>25</v>
      </c>
      <c r="C11" s="4">
        <v>17.829999999999998</v>
      </c>
      <c r="D11" s="4" t="s">
        <v>26</v>
      </c>
      <c r="E11" s="4">
        <v>589.51</v>
      </c>
      <c r="F11" s="4">
        <f t="shared" si="0"/>
        <v>10510.963299999999</v>
      </c>
    </row>
    <row r="12" spans="1:9" ht="240">
      <c r="A12" s="4" t="s">
        <v>27</v>
      </c>
      <c r="B12" s="4" t="s">
        <v>28</v>
      </c>
      <c r="C12" s="4">
        <v>177.32</v>
      </c>
      <c r="D12" s="4" t="s">
        <v>29</v>
      </c>
      <c r="E12" s="4">
        <v>877.72</v>
      </c>
      <c r="F12" s="4">
        <f t="shared" si="0"/>
        <v>155637.31039999999</v>
      </c>
    </row>
    <row r="13" spans="1:9" ht="135">
      <c r="A13" s="4" t="s">
        <v>30</v>
      </c>
      <c r="B13" s="4" t="s">
        <v>31</v>
      </c>
      <c r="C13" s="4">
        <v>1.98</v>
      </c>
      <c r="D13" s="4" t="s">
        <v>16</v>
      </c>
      <c r="E13" s="4">
        <v>4961.7299999999996</v>
      </c>
      <c r="F13" s="4">
        <f t="shared" si="0"/>
        <v>9824.2253999999994</v>
      </c>
    </row>
    <row r="14" spans="1:9">
      <c r="A14" s="3">
        <v>10</v>
      </c>
      <c r="B14" s="4" t="s">
        <v>32</v>
      </c>
      <c r="C14" s="4"/>
      <c r="D14" s="4"/>
      <c r="E14" s="4"/>
      <c r="F14" s="4"/>
    </row>
    <row r="15" spans="1:9">
      <c r="A15" s="4" t="s">
        <v>33</v>
      </c>
      <c r="B15" s="4" t="s">
        <v>34</v>
      </c>
      <c r="C15" s="4">
        <v>63.52</v>
      </c>
      <c r="D15" s="4" t="s">
        <v>16</v>
      </c>
      <c r="E15" s="4">
        <v>447.06</v>
      </c>
      <c r="F15" s="4">
        <f t="shared" si="0"/>
        <v>28397.251200000002</v>
      </c>
    </row>
    <row r="16" spans="1:9">
      <c r="A16" s="4" t="s">
        <v>35</v>
      </c>
      <c r="B16" s="4" t="s">
        <v>36</v>
      </c>
      <c r="C16" s="4">
        <v>4.42</v>
      </c>
      <c r="D16" s="4" t="s">
        <v>37</v>
      </c>
      <c r="E16" s="4">
        <v>848.82</v>
      </c>
      <c r="F16" s="4">
        <f t="shared" si="0"/>
        <v>3751.7844</v>
      </c>
    </row>
    <row r="17" spans="1:6">
      <c r="A17" s="4" t="s">
        <v>38</v>
      </c>
      <c r="B17" s="4" t="s">
        <v>39</v>
      </c>
      <c r="C17" s="4">
        <v>8.84</v>
      </c>
      <c r="D17" s="4" t="s">
        <v>37</v>
      </c>
      <c r="E17" s="4">
        <v>447.06</v>
      </c>
      <c r="F17" s="4">
        <f t="shared" si="0"/>
        <v>3952.0104000000001</v>
      </c>
    </row>
    <row r="18" spans="1:6">
      <c r="A18" s="4" t="s">
        <v>40</v>
      </c>
      <c r="B18" s="4" t="s">
        <v>41</v>
      </c>
      <c r="C18" s="4">
        <v>19.12</v>
      </c>
      <c r="D18" s="4" t="s">
        <v>37</v>
      </c>
      <c r="E18" s="4">
        <v>117.54</v>
      </c>
      <c r="F18" s="4">
        <f t="shared" si="0"/>
        <v>2247.3648000000003</v>
      </c>
    </row>
    <row r="19" spans="1:6">
      <c r="A19" s="4" t="s">
        <v>42</v>
      </c>
      <c r="B19" s="4" t="s">
        <v>43</v>
      </c>
      <c r="C19" s="4">
        <v>17.829999999999998</v>
      </c>
      <c r="D19" s="4" t="s">
        <v>37</v>
      </c>
      <c r="E19" s="4">
        <v>313.39999999999998</v>
      </c>
      <c r="F19" s="4">
        <f t="shared" si="0"/>
        <v>5587.9219999999987</v>
      </c>
    </row>
    <row r="20" spans="1:6">
      <c r="A20" s="4"/>
      <c r="B20" s="4"/>
      <c r="C20" s="4"/>
      <c r="D20" s="4"/>
      <c r="E20" s="4" t="s">
        <v>44</v>
      </c>
      <c r="F20" s="4">
        <f>SUM(F5:F19)</f>
        <v>641824.58350000007</v>
      </c>
    </row>
    <row r="21" spans="1:6">
      <c r="A21" s="6"/>
      <c r="B21" s="7"/>
      <c r="C21" s="8"/>
      <c r="D21" s="3"/>
      <c r="E21" s="4" t="s">
        <v>45</v>
      </c>
      <c r="F21" s="4">
        <f>F20*18/100</f>
        <v>115528.42503</v>
      </c>
    </row>
    <row r="22" spans="1:6">
      <c r="A22" s="6"/>
      <c r="B22" s="7"/>
      <c r="C22" s="8"/>
      <c r="D22" s="3"/>
      <c r="E22" s="4"/>
      <c r="F22" s="4">
        <f>F21+F20</f>
        <v>757353.00853000011</v>
      </c>
    </row>
    <row r="23" spans="1:6" ht="30">
      <c r="A23" s="6"/>
      <c r="B23" s="7"/>
      <c r="C23" s="8"/>
      <c r="D23" s="3"/>
      <c r="E23" s="4" t="s">
        <v>46</v>
      </c>
      <c r="F23" s="4">
        <f>F22*1/100</f>
        <v>7573.5300853000008</v>
      </c>
    </row>
    <row r="24" spans="1:6">
      <c r="A24" s="6"/>
      <c r="B24" s="7"/>
      <c r="C24" s="8"/>
      <c r="D24" s="3"/>
      <c r="E24" s="4" t="s">
        <v>44</v>
      </c>
      <c r="F24" s="4">
        <f>F23+F22</f>
        <v>764926.53861530009</v>
      </c>
    </row>
  </sheetData>
  <mergeCells count="3">
    <mergeCell ref="A1:F1"/>
    <mergeCell ref="A2:F2"/>
    <mergeCell ref="A3:F3"/>
  </mergeCells>
  <pageMargins left="0.51" right="0.47" top="0.59"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Sheet-01</vt:lpstr>
      <vt:lpstr>Sheet-02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2022-10-20T12:35:39Z</dcterms:created>
  <dcterms:modified xsi:type="dcterms:W3CDTF">2022-10-20T13:08:40Z</dcterms:modified>
</cp:coreProperties>
</file>