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Default Extension="xml" ContentType="application/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externalLinks/externalLink1.xml" ContentType="application/vnd.openxmlformats-officedocument.spreadsheetml.externalLink+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worksheets/sheet74.xml" ContentType="application/vnd.openxmlformats-officedocument.spreadsheetml.worksheet+xml"/>
  <Override PartName="/xl/worksheets/sheet83.xml" ContentType="application/vnd.openxmlformats-officedocument.spreadsheetml.worksheet+xml"/>
  <Override PartName="/xl/worksheets/sheet92.xml" ContentType="application/vnd.openxmlformats-officedocument.spreadsheetml.worksheet+xml"/>
  <Override PartName="/xl/worksheets/sheet102.xml" ContentType="application/vnd.openxmlformats-officedocument.spreadsheetml.worksheet+xml"/>
  <Override PartName="/xl/worksheets/sheet111.xml" ContentType="application/vnd.openxmlformats-officedocument.spreadsheetml.worksheet+xml"/>
  <Override PartName="/xl/worksheets/sheet120.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Override PartName="/xl/worksheets/sheet10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09.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99.xml" ContentType="application/vnd.openxmlformats-officedocument.spreadsheetml.worksheet+xml"/>
  <Override PartName="/xl/worksheets/sheet107.xml" ContentType="application/vnd.openxmlformats-officedocument.spreadsheetml.worksheet+xml"/>
  <Override PartName="/xl/worksheets/sheet116.xml" ContentType="application/vnd.openxmlformats-officedocument.spreadsheetml.worksheet+xml"/>
  <Override PartName="/xl/worksheets/sheet118.xml" ContentType="application/vnd.openxmlformats-officedocument.spreadsheetml.worksheet+xml"/>
  <Override PartName="/xl/externalLinks/externalLink2.xml" ContentType="application/vnd.openxmlformats-officedocument.spreadsheetml.externalLink+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14.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xl/worksheets/sheet119.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externalLinks/externalLink3.xml" ContentType="application/vnd.openxmlformats-officedocument.spreadsheetml.externalLink+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worksheets/sheet12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activeTab="12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 name="Sheet54" sheetId="54" r:id="rId54"/>
    <sheet name="Sheet55" sheetId="55" r:id="rId55"/>
    <sheet name="Sheet56" sheetId="56" r:id="rId56"/>
    <sheet name="Sheet57" sheetId="57" r:id="rId57"/>
    <sheet name="Sheet58" sheetId="58" r:id="rId58"/>
    <sheet name="Sheet59" sheetId="59" r:id="rId59"/>
    <sheet name="Sheet60" sheetId="60" r:id="rId60"/>
    <sheet name="Sheet61" sheetId="61" r:id="rId61"/>
    <sheet name="Sheet62" sheetId="62" r:id="rId62"/>
    <sheet name="Sheet63" sheetId="63" r:id="rId63"/>
    <sheet name="Sheet64" sheetId="64" r:id="rId64"/>
    <sheet name="Sheet65" sheetId="65" r:id="rId65"/>
    <sheet name="Sheet66" sheetId="66" r:id="rId66"/>
    <sheet name="Sheet67" sheetId="67" r:id="rId67"/>
    <sheet name="Sheet68" sheetId="68" r:id="rId68"/>
    <sheet name="Sheet69" sheetId="69" r:id="rId69"/>
    <sheet name="Sheet70" sheetId="70" r:id="rId70"/>
    <sheet name="Sheet71" sheetId="71" r:id="rId71"/>
    <sheet name="Sheet72" sheetId="72" r:id="rId72"/>
    <sheet name="Sheet73" sheetId="73" r:id="rId73"/>
    <sheet name="Sheet74" sheetId="74" r:id="rId74"/>
    <sheet name="Sheet75" sheetId="75" r:id="rId75"/>
    <sheet name="Sheet76" sheetId="76" r:id="rId76"/>
    <sheet name="Sheet77" sheetId="77" r:id="rId77"/>
    <sheet name="Sheet78" sheetId="78" r:id="rId78"/>
    <sheet name="Sheet79" sheetId="79" r:id="rId79"/>
    <sheet name="Sheet80" sheetId="80" r:id="rId80"/>
    <sheet name="Sheet81" sheetId="81" r:id="rId81"/>
    <sheet name="Sheet82" sheetId="82" r:id="rId82"/>
    <sheet name="Sheet83" sheetId="83" r:id="rId83"/>
    <sheet name="Sheet84" sheetId="84" r:id="rId84"/>
    <sheet name="Sheet85" sheetId="85" r:id="rId85"/>
    <sheet name="Sheet86" sheetId="86" r:id="rId86"/>
    <sheet name="Sheet87" sheetId="87" r:id="rId87"/>
    <sheet name="Sheet88" sheetId="88" r:id="rId88"/>
    <sheet name="Sheet89" sheetId="89" r:id="rId89"/>
    <sheet name="Sheet90" sheetId="90" r:id="rId90"/>
    <sheet name="Sheet91" sheetId="91" r:id="rId91"/>
    <sheet name="Sheet92" sheetId="92" r:id="rId92"/>
    <sheet name="Sheet93" sheetId="93" r:id="rId93"/>
    <sheet name="Sheet94" sheetId="94" r:id="rId94"/>
    <sheet name="Sheet95" sheetId="95" r:id="rId95"/>
    <sheet name="Sheet96" sheetId="96" r:id="rId96"/>
    <sheet name="Sheet97" sheetId="97" r:id="rId97"/>
    <sheet name="Sheet98" sheetId="98" r:id="rId98"/>
    <sheet name="Sheet99" sheetId="99" r:id="rId99"/>
    <sheet name="Sheet100" sheetId="100" r:id="rId100"/>
    <sheet name="Sheet101" sheetId="101" r:id="rId101"/>
    <sheet name="Sheet102" sheetId="102" r:id="rId102"/>
    <sheet name="Sheet103" sheetId="103" r:id="rId103"/>
    <sheet name="Sheet104" sheetId="104" r:id="rId104"/>
    <sheet name="Sheet105" sheetId="105" r:id="rId105"/>
    <sheet name="Sheet106" sheetId="106" r:id="rId106"/>
    <sheet name="Sheet107" sheetId="107" r:id="rId107"/>
    <sheet name="Sheet108" sheetId="108" r:id="rId108"/>
    <sheet name="Sheet109" sheetId="109" r:id="rId109"/>
    <sheet name="Sheet110" sheetId="110" r:id="rId110"/>
    <sheet name="Sheet111" sheetId="111" r:id="rId111"/>
    <sheet name="Sheet112" sheetId="112" r:id="rId112"/>
    <sheet name="Sheet113" sheetId="113" r:id="rId113"/>
    <sheet name="Sheet114" sheetId="114" r:id="rId114"/>
    <sheet name="Sheet115" sheetId="115" r:id="rId115"/>
    <sheet name="Sheet116" sheetId="116" r:id="rId116"/>
    <sheet name="Sheet117" sheetId="117" r:id="rId117"/>
    <sheet name="Sheet118" sheetId="118" r:id="rId118"/>
    <sheet name="Sheet119" sheetId="119" r:id="rId119"/>
    <sheet name="Sheet120" sheetId="120" r:id="rId120"/>
    <sheet name="Sheet121" sheetId="121" r:id="rId121"/>
    <sheet name="Sheet122" sheetId="122" r:id="rId122"/>
    <sheet name="Sheet123" sheetId="123" r:id="rId123"/>
  </sheets>
  <externalReferences>
    <externalReference r:id="rId124"/>
    <externalReference r:id="rId125"/>
    <externalReference r:id="rId126"/>
  </externalReferences>
  <calcPr calcId="124519"/>
</workbook>
</file>

<file path=xl/calcChain.xml><?xml version="1.0" encoding="utf-8"?>
<calcChain xmlns="http://schemas.openxmlformats.org/spreadsheetml/2006/main">
  <c r="F6" i="62"/>
  <c r="F7"/>
  <c r="F8"/>
  <c r="F9"/>
  <c r="F10"/>
  <c r="F11"/>
  <c r="F12"/>
  <c r="F13"/>
  <c r="F14"/>
  <c r="F15"/>
  <c r="F16"/>
  <c r="F17"/>
  <c r="F18"/>
  <c r="F19"/>
  <c r="F20"/>
  <c r="F21"/>
  <c r="F22"/>
  <c r="F23"/>
  <c r="F24"/>
  <c r="F5"/>
  <c r="H5" i="103"/>
  <c r="H4"/>
  <c r="D4"/>
  <c r="H17" i="64"/>
  <c r="H16"/>
  <c r="H15"/>
  <c r="H14"/>
  <c r="H13"/>
  <c r="H11"/>
  <c r="H10"/>
  <c r="H9"/>
  <c r="H8"/>
  <c r="H7"/>
  <c r="H6"/>
  <c r="H5"/>
  <c r="E6" i="78"/>
  <c r="E7"/>
  <c r="E8"/>
  <c r="E9"/>
  <c r="E10"/>
  <c r="E11"/>
  <c r="E12"/>
  <c r="E13"/>
  <c r="E14"/>
  <c r="E15"/>
  <c r="E16"/>
  <c r="E17"/>
  <c r="E5"/>
  <c r="H5" s="1"/>
  <c r="F22" i="47"/>
  <c r="F21"/>
  <c r="F20"/>
  <c r="F19"/>
  <c r="F18"/>
  <c r="F17"/>
  <c r="F16"/>
  <c r="F15"/>
  <c r="F14"/>
  <c r="F13"/>
  <c r="F12"/>
  <c r="F11"/>
  <c r="F10"/>
  <c r="F9"/>
  <c r="F8"/>
  <c r="F7"/>
  <c r="F6"/>
  <c r="F5"/>
  <c r="F4"/>
  <c r="F23" s="1"/>
  <c r="F15" i="10"/>
  <c r="F14"/>
  <c r="F13"/>
  <c r="F12"/>
  <c r="F11"/>
  <c r="F10"/>
  <c r="F9"/>
  <c r="F8"/>
  <c r="F7"/>
  <c r="F6"/>
  <c r="F5"/>
  <c r="F16" s="1"/>
  <c r="F15" i="6"/>
  <c r="F14"/>
  <c r="F13"/>
  <c r="F12"/>
  <c r="F11"/>
  <c r="F10"/>
  <c r="F9"/>
  <c r="F8"/>
  <c r="F7"/>
  <c r="F6"/>
  <c r="F5"/>
  <c r="F16" i="4"/>
  <c r="F15"/>
  <c r="F14"/>
  <c r="F13"/>
  <c r="F12"/>
  <c r="F11"/>
  <c r="F10"/>
  <c r="F9"/>
  <c r="F8"/>
  <c r="F7"/>
  <c r="F6"/>
  <c r="F5"/>
  <c r="F17" s="1"/>
  <c r="H12" i="123"/>
  <c r="H11"/>
  <c r="C11"/>
  <c r="D11" s="1"/>
  <c r="H10"/>
  <c r="H9"/>
  <c r="H8"/>
  <c r="H7"/>
  <c r="H6"/>
  <c r="H5"/>
  <c r="H4"/>
  <c r="H13" s="1"/>
  <c r="F10" i="122"/>
  <c r="F9"/>
  <c r="F8"/>
  <c r="F7"/>
  <c r="F6"/>
  <c r="F5"/>
  <c r="F11" s="1"/>
  <c r="F20" i="121"/>
  <c r="F19"/>
  <c r="F18"/>
  <c r="F17"/>
  <c r="F16"/>
  <c r="F15"/>
  <c r="F14"/>
  <c r="F13"/>
  <c r="F12"/>
  <c r="F11"/>
  <c r="F10"/>
  <c r="F9"/>
  <c r="F8"/>
  <c r="F7"/>
  <c r="F6"/>
  <c r="F5"/>
  <c r="F21" s="1"/>
  <c r="F9" i="120"/>
  <c r="F8"/>
  <c r="F6"/>
  <c r="F5"/>
  <c r="F10" s="1"/>
  <c r="F15" i="119"/>
  <c r="F14"/>
  <c r="F13"/>
  <c r="F12"/>
  <c r="F11"/>
  <c r="F10"/>
  <c r="F9"/>
  <c r="F8"/>
  <c r="F7"/>
  <c r="F6"/>
  <c r="F5"/>
  <c r="F16" s="1"/>
  <c r="F10" i="118"/>
  <c r="F9"/>
  <c r="F8"/>
  <c r="F7"/>
  <c r="F6"/>
  <c r="F5"/>
  <c r="F11" s="1"/>
  <c r="H19" i="117"/>
  <c r="H18"/>
  <c r="H17"/>
  <c r="D17"/>
  <c r="H16"/>
  <c r="D16"/>
  <c r="H15"/>
  <c r="D15"/>
  <c r="C15"/>
  <c r="H14"/>
  <c r="H13"/>
  <c r="H12"/>
  <c r="H11"/>
  <c r="H10"/>
  <c r="H9"/>
  <c r="H8"/>
  <c r="H7"/>
  <c r="H6"/>
  <c r="H5"/>
  <c r="D5"/>
  <c r="H4"/>
  <c r="H20" s="1"/>
  <c r="H14" i="116"/>
  <c r="H13"/>
  <c r="H12"/>
  <c r="D12"/>
  <c r="H11"/>
  <c r="D11"/>
  <c r="C11"/>
  <c r="H10"/>
  <c r="D10"/>
  <c r="H9"/>
  <c r="H8"/>
  <c r="H7"/>
  <c r="H6"/>
  <c r="H5"/>
  <c r="D5"/>
  <c r="H4"/>
  <c r="H15" s="1"/>
  <c r="H14" i="115"/>
  <c r="H13"/>
  <c r="H12"/>
  <c r="D12"/>
  <c r="H11"/>
  <c r="D11"/>
  <c r="C11"/>
  <c r="H10"/>
  <c r="D10"/>
  <c r="H9"/>
  <c r="H8"/>
  <c r="H7"/>
  <c r="H6"/>
  <c r="H5"/>
  <c r="D5"/>
  <c r="H4"/>
  <c r="H15" s="1"/>
  <c r="H13" i="114"/>
  <c r="H12"/>
  <c r="H11"/>
  <c r="D11"/>
  <c r="H10"/>
  <c r="D10"/>
  <c r="H9"/>
  <c r="D9"/>
  <c r="C9"/>
  <c r="H8"/>
  <c r="H7"/>
  <c r="H6"/>
  <c r="H5"/>
  <c r="H4"/>
  <c r="H14" s="1"/>
  <c r="D4"/>
  <c r="F19" i="113"/>
  <c r="F18"/>
  <c r="F17"/>
  <c r="F16"/>
  <c r="F15"/>
  <c r="F14"/>
  <c r="F13"/>
  <c r="F12"/>
  <c r="F11"/>
  <c r="F10"/>
  <c r="F9"/>
  <c r="F8"/>
  <c r="F7"/>
  <c r="F6"/>
  <c r="F5"/>
  <c r="F20" s="1"/>
  <c r="C19" i="112"/>
  <c r="F19" s="1"/>
  <c r="C18"/>
  <c r="F18" s="1"/>
  <c r="C17"/>
  <c r="F17" s="1"/>
  <c r="C16"/>
  <c r="F16" s="1"/>
  <c r="C15"/>
  <c r="F15" s="1"/>
  <c r="F14"/>
  <c r="F13"/>
  <c r="F12"/>
  <c r="F11"/>
  <c r="F10"/>
  <c r="F9"/>
  <c r="F8"/>
  <c r="F7"/>
  <c r="F6"/>
  <c r="F5"/>
  <c r="H13" i="111"/>
  <c r="H12"/>
  <c r="H11"/>
  <c r="D11"/>
  <c r="H10"/>
  <c r="D10"/>
  <c r="H9"/>
  <c r="D9"/>
  <c r="C9"/>
  <c r="H8"/>
  <c r="H7"/>
  <c r="H6"/>
  <c r="H5"/>
  <c r="H4"/>
  <c r="H14" s="1"/>
  <c r="D4"/>
  <c r="H13" i="110"/>
  <c r="H12"/>
  <c r="H11"/>
  <c r="D11"/>
  <c r="H10"/>
  <c r="D10"/>
  <c r="H9"/>
  <c r="D9"/>
  <c r="C9"/>
  <c r="H8"/>
  <c r="H7"/>
  <c r="H6"/>
  <c r="H5"/>
  <c r="H4"/>
  <c r="H14" s="1"/>
  <c r="D4"/>
  <c r="H13" i="109"/>
  <c r="H12"/>
  <c r="H11"/>
  <c r="D11"/>
  <c r="H10"/>
  <c r="D10"/>
  <c r="H9"/>
  <c r="D9"/>
  <c r="C9"/>
  <c r="H8"/>
  <c r="H7"/>
  <c r="H6"/>
  <c r="H5"/>
  <c r="H4"/>
  <c r="H14" s="1"/>
  <c r="D4"/>
  <c r="H13" i="108"/>
  <c r="H12"/>
  <c r="H11"/>
  <c r="D11"/>
  <c r="H10"/>
  <c r="D10"/>
  <c r="H9"/>
  <c r="D9"/>
  <c r="C9"/>
  <c r="H8"/>
  <c r="H7"/>
  <c r="H6"/>
  <c r="H5"/>
  <c r="H4"/>
  <c r="H14" s="1"/>
  <c r="D4"/>
  <c r="F19" i="107"/>
  <c r="F18"/>
  <c r="F17"/>
  <c r="F16"/>
  <c r="F15"/>
  <c r="F14"/>
  <c r="F13"/>
  <c r="F12"/>
  <c r="F11"/>
  <c r="F10"/>
  <c r="F9"/>
  <c r="F8"/>
  <c r="F7"/>
  <c r="F6"/>
  <c r="F5"/>
  <c r="F20" s="1"/>
  <c r="F13" i="106"/>
  <c r="F12"/>
  <c r="F11"/>
  <c r="F10"/>
  <c r="F9"/>
  <c r="F8"/>
  <c r="F7"/>
  <c r="F6"/>
  <c r="F5"/>
  <c r="F4"/>
  <c r="F14" s="1"/>
  <c r="F17" i="105"/>
  <c r="F16"/>
  <c r="F15"/>
  <c r="F14"/>
  <c r="F13"/>
  <c r="F12"/>
  <c r="F11"/>
  <c r="F10"/>
  <c r="F9"/>
  <c r="F8"/>
  <c r="F7"/>
  <c r="F6"/>
  <c r="F5"/>
  <c r="F18" s="1"/>
  <c r="E16" i="104"/>
  <c r="H16" s="1"/>
  <c r="E15"/>
  <c r="H15" s="1"/>
  <c r="E14"/>
  <c r="H14" s="1"/>
  <c r="E13"/>
  <c r="H13" s="1"/>
  <c r="E12"/>
  <c r="H12" s="1"/>
  <c r="H10"/>
  <c r="H9"/>
  <c r="E9"/>
  <c r="H8"/>
  <c r="E8"/>
  <c r="H7"/>
  <c r="E7"/>
  <c r="H6"/>
  <c r="E6"/>
  <c r="H5"/>
  <c r="H18" s="1"/>
  <c r="E5"/>
  <c r="F17" i="102"/>
  <c r="F16"/>
  <c r="F15"/>
  <c r="F14"/>
  <c r="F13"/>
  <c r="F12"/>
  <c r="F11"/>
  <c r="F10"/>
  <c r="F9"/>
  <c r="F8"/>
  <c r="F7"/>
  <c r="F6"/>
  <c r="F5"/>
  <c r="F18" s="1"/>
  <c r="F16" i="101"/>
  <c r="F15"/>
  <c r="F14"/>
  <c r="F13"/>
  <c r="F12"/>
  <c r="F10"/>
  <c r="F9"/>
  <c r="F8"/>
  <c r="F7"/>
  <c r="F6"/>
  <c r="F5"/>
  <c r="F17" s="1"/>
  <c r="H19" i="100"/>
  <c r="H18"/>
  <c r="H17"/>
  <c r="H16"/>
  <c r="H15"/>
  <c r="H14"/>
  <c r="H13"/>
  <c r="H12"/>
  <c r="H11"/>
  <c r="H10"/>
  <c r="H9"/>
  <c r="H8"/>
  <c r="H7"/>
  <c r="H6"/>
  <c r="H5"/>
  <c r="D5"/>
  <c r="H4"/>
  <c r="H20" s="1"/>
  <c r="F20" i="99"/>
  <c r="F19"/>
  <c r="F18"/>
  <c r="F17"/>
  <c r="F16"/>
  <c r="F14"/>
  <c r="F13"/>
  <c r="F12"/>
  <c r="F11"/>
  <c r="F10"/>
  <c r="F9"/>
  <c r="F8"/>
  <c r="F7"/>
  <c r="F6"/>
  <c r="F5"/>
  <c r="F21" s="1"/>
  <c r="F19" i="98"/>
  <c r="F18"/>
  <c r="F17"/>
  <c r="F16"/>
  <c r="F15"/>
  <c r="F13"/>
  <c r="F12"/>
  <c r="F11"/>
  <c r="F10"/>
  <c r="F9"/>
  <c r="F8"/>
  <c r="F7"/>
  <c r="F6"/>
  <c r="F5"/>
  <c r="F20" s="1"/>
  <c r="F19" i="97"/>
  <c r="F18"/>
  <c r="F17"/>
  <c r="F16"/>
  <c r="F15"/>
  <c r="F13"/>
  <c r="F12"/>
  <c r="F11"/>
  <c r="F10"/>
  <c r="F9"/>
  <c r="F8"/>
  <c r="F7"/>
  <c r="F6"/>
  <c r="F5"/>
  <c r="F20" s="1"/>
  <c r="H15" i="96"/>
  <c r="H14"/>
  <c r="H13"/>
  <c r="H12"/>
  <c r="H11"/>
  <c r="H10"/>
  <c r="H9"/>
  <c r="H8"/>
  <c r="H7"/>
  <c r="H6"/>
  <c r="H5"/>
  <c r="D5"/>
  <c r="H4"/>
  <c r="H16" s="1"/>
  <c r="H15" i="95"/>
  <c r="H14"/>
  <c r="H13"/>
  <c r="H12"/>
  <c r="H11"/>
  <c r="H10"/>
  <c r="H9"/>
  <c r="H8"/>
  <c r="H7"/>
  <c r="H6"/>
  <c r="H16" s="1"/>
  <c r="H5"/>
  <c r="D5"/>
  <c r="H4"/>
  <c r="F20" i="94"/>
  <c r="F19"/>
  <c r="F18"/>
  <c r="F17"/>
  <c r="F16"/>
  <c r="F14"/>
  <c r="F13"/>
  <c r="F12"/>
  <c r="F11"/>
  <c r="F10"/>
  <c r="F9"/>
  <c r="F8"/>
  <c r="F7"/>
  <c r="F6"/>
  <c r="F5"/>
  <c r="F21" s="1"/>
  <c r="C20" i="93"/>
  <c r="F20" s="1"/>
  <c r="C19"/>
  <c r="F19" s="1"/>
  <c r="C18"/>
  <c r="F18" s="1"/>
  <c r="C17"/>
  <c r="F17" s="1"/>
  <c r="C16"/>
  <c r="F16" s="1"/>
  <c r="F15"/>
  <c r="F14"/>
  <c r="F13"/>
  <c r="F12"/>
  <c r="F11"/>
  <c r="F10"/>
  <c r="F9"/>
  <c r="F8"/>
  <c r="F7"/>
  <c r="F6"/>
  <c r="F5"/>
  <c r="F4"/>
  <c r="F21" s="1"/>
  <c r="F21" i="92"/>
  <c r="F20"/>
  <c r="F19"/>
  <c r="F18"/>
  <c r="F17"/>
  <c r="F15"/>
  <c r="F14"/>
  <c r="F13"/>
  <c r="F12"/>
  <c r="F11"/>
  <c r="F10"/>
  <c r="F9"/>
  <c r="F8"/>
  <c r="F7"/>
  <c r="F5"/>
  <c r="F22" s="1"/>
  <c r="F16" i="91"/>
  <c r="F15"/>
  <c r="F14"/>
  <c r="F13"/>
  <c r="F12"/>
  <c r="F10"/>
  <c r="F9"/>
  <c r="F8"/>
  <c r="F7"/>
  <c r="F6"/>
  <c r="F5"/>
  <c r="F17" s="1"/>
  <c r="H5" i="90"/>
  <c r="H4"/>
  <c r="D4"/>
  <c r="H13" i="89"/>
  <c r="H12"/>
  <c r="H11"/>
  <c r="H10"/>
  <c r="H9"/>
  <c r="H8"/>
  <c r="H7"/>
  <c r="H6"/>
  <c r="H5"/>
  <c r="H4"/>
  <c r="H14" s="1"/>
  <c r="D4"/>
  <c r="F17" i="88"/>
  <c r="F16"/>
  <c r="F15"/>
  <c r="F14"/>
  <c r="F13"/>
  <c r="F12"/>
  <c r="F11"/>
  <c r="F10"/>
  <c r="F9"/>
  <c r="F8"/>
  <c r="F7"/>
  <c r="F6"/>
  <c r="F5"/>
  <c r="F18" s="1"/>
  <c r="F11" i="87"/>
  <c r="F10"/>
  <c r="F9"/>
  <c r="F8"/>
  <c r="F7"/>
  <c r="F6"/>
  <c r="F12" s="1"/>
  <c r="F5"/>
  <c r="F15" i="86"/>
  <c r="F14"/>
  <c r="F13"/>
  <c r="F12"/>
  <c r="F11"/>
  <c r="F10"/>
  <c r="F9"/>
  <c r="F8"/>
  <c r="F7"/>
  <c r="F6"/>
  <c r="F5"/>
  <c r="F16" s="1"/>
  <c r="F15" i="85"/>
  <c r="F14"/>
  <c r="F13"/>
  <c r="F12"/>
  <c r="F11"/>
  <c r="F10"/>
  <c r="F9"/>
  <c r="F8"/>
  <c r="F7"/>
  <c r="F6"/>
  <c r="F5"/>
  <c r="F16" s="1"/>
  <c r="F17" i="84"/>
  <c r="F16"/>
  <c r="F15"/>
  <c r="F14"/>
  <c r="F13"/>
  <c r="F12"/>
  <c r="F11"/>
  <c r="F10"/>
  <c r="F9"/>
  <c r="F8"/>
  <c r="F7"/>
  <c r="F6"/>
  <c r="F5"/>
  <c r="F18" s="1"/>
  <c r="H16" i="83"/>
  <c r="H15"/>
  <c r="H14"/>
  <c r="H13"/>
  <c r="H12"/>
  <c r="H11"/>
  <c r="H10"/>
  <c r="H9"/>
  <c r="H8"/>
  <c r="H7"/>
  <c r="H6"/>
  <c r="H5"/>
  <c r="H4"/>
  <c r="H17" s="1"/>
  <c r="D4"/>
  <c r="H16" i="82"/>
  <c r="H15"/>
  <c r="H14"/>
  <c r="H13"/>
  <c r="H12"/>
  <c r="H11"/>
  <c r="H10"/>
  <c r="H9"/>
  <c r="H8"/>
  <c r="H7"/>
  <c r="H6"/>
  <c r="H5"/>
  <c r="H4"/>
  <c r="H17" s="1"/>
  <c r="D4"/>
  <c r="F17" i="81"/>
  <c r="F16"/>
  <c r="F15"/>
  <c r="F14"/>
  <c r="F13"/>
  <c r="F12"/>
  <c r="F11"/>
  <c r="F10"/>
  <c r="F9"/>
  <c r="F8"/>
  <c r="F7"/>
  <c r="F6"/>
  <c r="F5"/>
  <c r="F18" s="1"/>
  <c r="H14" i="80"/>
  <c r="H13"/>
  <c r="H12"/>
  <c r="H11"/>
  <c r="H10"/>
  <c r="H9"/>
  <c r="H8"/>
  <c r="H7"/>
  <c r="H6"/>
  <c r="H5"/>
  <c r="H4"/>
  <c r="H15" s="1"/>
  <c r="D4"/>
  <c r="H17" i="78"/>
  <c r="H16"/>
  <c r="H15"/>
  <c r="H14"/>
  <c r="H13"/>
  <c r="H12"/>
  <c r="H11"/>
  <c r="H10"/>
  <c r="H9"/>
  <c r="H8"/>
  <c r="H7"/>
  <c r="H6"/>
  <c r="F11" i="77"/>
  <c r="F10"/>
  <c r="F9"/>
  <c r="F8"/>
  <c r="F7"/>
  <c r="F6"/>
  <c r="F5"/>
  <c r="F12" s="1"/>
  <c r="H15" i="76"/>
  <c r="H14"/>
  <c r="H13"/>
  <c r="H12"/>
  <c r="H11"/>
  <c r="H10"/>
  <c r="H9"/>
  <c r="H8"/>
  <c r="H7"/>
  <c r="H6"/>
  <c r="H5"/>
  <c r="H4"/>
  <c r="H16" s="1"/>
  <c r="D4"/>
  <c r="F19" i="75"/>
  <c r="F18"/>
  <c r="F17"/>
  <c r="F16"/>
  <c r="F15"/>
  <c r="F14"/>
  <c r="F13"/>
  <c r="F12"/>
  <c r="F11"/>
  <c r="F10"/>
  <c r="F9"/>
  <c r="F8"/>
  <c r="F7"/>
  <c r="F6"/>
  <c r="F5"/>
  <c r="F20" s="1"/>
  <c r="F11" i="74"/>
  <c r="F10"/>
  <c r="F9"/>
  <c r="F7"/>
  <c r="F6"/>
  <c r="F5"/>
  <c r="F12" s="1"/>
  <c r="F15" i="72"/>
  <c r="F14"/>
  <c r="F13"/>
  <c r="F12"/>
  <c r="F11"/>
  <c r="F10"/>
  <c r="F9"/>
  <c r="F8"/>
  <c r="F7"/>
  <c r="F6"/>
  <c r="F5"/>
  <c r="F16" s="1"/>
  <c r="F5" i="73"/>
  <c r="F6"/>
  <c r="F7"/>
  <c r="F8"/>
  <c r="F9"/>
  <c r="F11"/>
  <c r="F12"/>
  <c r="F13"/>
  <c r="F14"/>
  <c r="F15"/>
  <c r="F16"/>
  <c r="F20" i="71"/>
  <c r="F19"/>
  <c r="F18"/>
  <c r="F17"/>
  <c r="F16"/>
  <c r="F15"/>
  <c r="F14"/>
  <c r="F13"/>
  <c r="F12"/>
  <c r="F11"/>
  <c r="F10"/>
  <c r="F9"/>
  <c r="F8"/>
  <c r="F7"/>
  <c r="F6"/>
  <c r="F5"/>
  <c r="F21" s="1"/>
  <c r="F16" i="70"/>
  <c r="F15"/>
  <c r="F14"/>
  <c r="F13"/>
  <c r="F12"/>
  <c r="F11"/>
  <c r="F10"/>
  <c r="F9"/>
  <c r="F8"/>
  <c r="F7"/>
  <c r="F6"/>
  <c r="F5"/>
  <c r="F17" s="1"/>
  <c r="F19" i="69"/>
  <c r="F18"/>
  <c r="F17"/>
  <c r="F16"/>
  <c r="F15"/>
  <c r="F14"/>
  <c r="F13"/>
  <c r="F12"/>
  <c r="F11"/>
  <c r="F10"/>
  <c r="F9"/>
  <c r="F8"/>
  <c r="F7"/>
  <c r="F6"/>
  <c r="F5"/>
  <c r="F20" s="1"/>
  <c r="F11" i="68"/>
  <c r="F10"/>
  <c r="F9"/>
  <c r="F7"/>
  <c r="F6"/>
  <c r="F5"/>
  <c r="F12" s="1"/>
  <c r="F11" i="67"/>
  <c r="F10"/>
  <c r="F9"/>
  <c r="F7"/>
  <c r="F6"/>
  <c r="F5"/>
  <c r="F12" s="1"/>
  <c r="F14" i="66"/>
  <c r="F13"/>
  <c r="F12"/>
  <c r="F11"/>
  <c r="F10"/>
  <c r="F8"/>
  <c r="F7"/>
  <c r="F6"/>
  <c r="F5"/>
  <c r="F15" s="1"/>
  <c r="F14" i="65"/>
  <c r="F13"/>
  <c r="F12"/>
  <c r="F11"/>
  <c r="F10"/>
  <c r="F9"/>
  <c r="F8"/>
  <c r="F7"/>
  <c r="F6"/>
  <c r="F5"/>
  <c r="F15" s="1"/>
  <c r="F5" i="63"/>
  <c r="F6"/>
  <c r="F7"/>
  <c r="F8"/>
  <c r="F9"/>
  <c r="F10"/>
  <c r="F11"/>
  <c r="F12"/>
  <c r="F13"/>
  <c r="F14"/>
  <c r="F15"/>
  <c r="F16"/>
  <c r="F17"/>
  <c r="F18"/>
  <c r="F19"/>
  <c r="F20"/>
  <c r="F18" i="61"/>
  <c r="F17"/>
  <c r="F16"/>
  <c r="F15"/>
  <c r="F14"/>
  <c r="F12"/>
  <c r="F10"/>
  <c r="F9"/>
  <c r="F8"/>
  <c r="F7"/>
  <c r="F6"/>
  <c r="F5"/>
  <c r="F19" s="1"/>
  <c r="F16" i="60"/>
  <c r="F15"/>
  <c r="F14"/>
  <c r="F13"/>
  <c r="F12"/>
  <c r="F17" s="1"/>
  <c r="C16" i="59"/>
  <c r="F16" s="1"/>
  <c r="C15"/>
  <c r="F15" s="1"/>
  <c r="C14"/>
  <c r="F14" s="1"/>
  <c r="C13"/>
  <c r="F13" s="1"/>
  <c r="C12"/>
  <c r="F12" s="1"/>
  <c r="F11"/>
  <c r="F10"/>
  <c r="F9"/>
  <c r="F8"/>
  <c r="F7"/>
  <c r="F6"/>
  <c r="F5"/>
  <c r="F4"/>
  <c r="F17" s="1"/>
  <c r="F15" i="58"/>
  <c r="F14"/>
  <c r="F13"/>
  <c r="F12"/>
  <c r="F11"/>
  <c r="F9"/>
  <c r="F8"/>
  <c r="F7"/>
  <c r="F6"/>
  <c r="F5"/>
  <c r="F16" s="1"/>
  <c r="F20" i="57"/>
  <c r="F19"/>
  <c r="F18"/>
  <c r="F17"/>
  <c r="F16"/>
  <c r="F14"/>
  <c r="F12"/>
  <c r="F11"/>
  <c r="F10"/>
  <c r="F9"/>
  <c r="F8"/>
  <c r="F7"/>
  <c r="F6"/>
  <c r="F5"/>
  <c r="F21" s="1"/>
  <c r="F21" i="56"/>
  <c r="F20"/>
  <c r="F19"/>
  <c r="F18"/>
  <c r="F17"/>
  <c r="F15"/>
  <c r="F13"/>
  <c r="F12"/>
  <c r="F11"/>
  <c r="F10"/>
  <c r="F9"/>
  <c r="F8"/>
  <c r="F7"/>
  <c r="F6"/>
  <c r="F22" s="1"/>
  <c r="F19" i="55"/>
  <c r="F18"/>
  <c r="F17"/>
  <c r="F16"/>
  <c r="F20" s="1"/>
  <c r="F15"/>
  <c r="F16" i="54"/>
  <c r="F15"/>
  <c r="F14"/>
  <c r="F13"/>
  <c r="F12"/>
  <c r="F9"/>
  <c r="F8"/>
  <c r="F7"/>
  <c r="F6"/>
  <c r="F5"/>
  <c r="F17" s="1"/>
  <c r="F16" i="53"/>
  <c r="F15"/>
  <c r="F14"/>
  <c r="F13"/>
  <c r="F12"/>
  <c r="F9"/>
  <c r="F8"/>
  <c r="F7"/>
  <c r="F6"/>
  <c r="F5"/>
  <c r="F17" s="1"/>
  <c r="F22" i="52"/>
  <c r="F21"/>
  <c r="F20"/>
  <c r="F19"/>
  <c r="F18"/>
  <c r="F17"/>
  <c r="F16"/>
  <c r="F15"/>
  <c r="F14"/>
  <c r="F13"/>
  <c r="F12"/>
  <c r="F11"/>
  <c r="F10"/>
  <c r="F9"/>
  <c r="F8"/>
  <c r="F7"/>
  <c r="F6"/>
  <c r="F5"/>
  <c r="F23" s="1"/>
  <c r="F16" i="51"/>
  <c r="F15"/>
  <c r="F14"/>
  <c r="F13"/>
  <c r="F12"/>
  <c r="F10"/>
  <c r="F9"/>
  <c r="F8"/>
  <c r="F7"/>
  <c r="F6"/>
  <c r="F5"/>
  <c r="F17" s="1"/>
  <c r="F17" i="50"/>
  <c r="F16"/>
  <c r="F15"/>
  <c r="F14"/>
  <c r="F10"/>
  <c r="F9"/>
  <c r="F8"/>
  <c r="F7"/>
  <c r="F6"/>
  <c r="F18" s="1"/>
  <c r="F15" i="49"/>
  <c r="F14"/>
  <c r="F13"/>
  <c r="F12"/>
  <c r="F11"/>
  <c r="F10"/>
  <c r="F9"/>
  <c r="F8"/>
  <c r="F7"/>
  <c r="F6"/>
  <c r="F5"/>
  <c r="F16" s="1"/>
  <c r="F15" i="48"/>
  <c r="F14"/>
  <c r="F13"/>
  <c r="F12"/>
  <c r="F11"/>
  <c r="F9"/>
  <c r="F8"/>
  <c r="F7"/>
  <c r="F6"/>
  <c r="F5"/>
  <c r="F16" s="1"/>
  <c r="E15" i="46"/>
  <c r="H15" s="1"/>
  <c r="E14"/>
  <c r="H14" s="1"/>
  <c r="E13"/>
  <c r="H13" s="1"/>
  <c r="E12"/>
  <c r="H12" s="1"/>
  <c r="E11"/>
  <c r="H11" s="1"/>
  <c r="E10"/>
  <c r="H10" s="1"/>
  <c r="E9"/>
  <c r="H9" s="1"/>
  <c r="E8"/>
  <c r="H8" s="1"/>
  <c r="E7"/>
  <c r="H7" s="1"/>
  <c r="E6"/>
  <c r="H6" s="1"/>
  <c r="E5"/>
  <c r="H5" s="1"/>
  <c r="E4"/>
  <c r="H4" s="1"/>
  <c r="F21" i="45"/>
  <c r="F20"/>
  <c r="F19"/>
  <c r="F18"/>
  <c r="F17"/>
  <c r="F15"/>
  <c r="F13"/>
  <c r="F12"/>
  <c r="F11"/>
  <c r="F10"/>
  <c r="F9"/>
  <c r="F8"/>
  <c r="F7"/>
  <c r="F6"/>
  <c r="F5"/>
  <c r="F22" s="1"/>
  <c r="F20" i="44"/>
  <c r="F19"/>
  <c r="F18"/>
  <c r="F17"/>
  <c r="F16"/>
  <c r="F14"/>
  <c r="F13"/>
  <c r="F12"/>
  <c r="F11"/>
  <c r="F10"/>
  <c r="F9"/>
  <c r="F8"/>
  <c r="F7"/>
  <c r="F6"/>
  <c r="F5"/>
  <c r="F21" s="1"/>
  <c r="F16" i="43"/>
  <c r="F15"/>
  <c r="F14"/>
  <c r="F13"/>
  <c r="F12"/>
  <c r="F10"/>
  <c r="F9"/>
  <c r="F8"/>
  <c r="F7"/>
  <c r="F6"/>
  <c r="F5"/>
  <c r="F17" s="1"/>
  <c r="F20" i="42"/>
  <c r="F19"/>
  <c r="F18"/>
  <c r="F17"/>
  <c r="F16"/>
  <c r="F14"/>
  <c r="F13"/>
  <c r="F12"/>
  <c r="F11"/>
  <c r="F10"/>
  <c r="F9"/>
  <c r="F8"/>
  <c r="F7"/>
  <c r="F6"/>
  <c r="F5"/>
  <c r="F21" s="1"/>
  <c r="F16" i="41"/>
  <c r="F15"/>
  <c r="F14"/>
  <c r="F13"/>
  <c r="F12"/>
  <c r="F10"/>
  <c r="F9"/>
  <c r="F8"/>
  <c r="F7"/>
  <c r="F6"/>
  <c r="F5"/>
  <c r="F17" s="1"/>
  <c r="F25" i="62" l="1"/>
  <c r="H18" i="64"/>
  <c r="H18" i="78"/>
  <c r="H16" i="46"/>
  <c r="F16" i="40"/>
  <c r="F15"/>
  <c r="F14"/>
  <c r="F13"/>
  <c r="F12"/>
  <c r="F10"/>
  <c r="F9"/>
  <c r="F8"/>
  <c r="F7"/>
  <c r="F6"/>
  <c r="F5"/>
  <c r="F17" s="1"/>
  <c r="F16" i="39"/>
  <c r="F15"/>
  <c r="F14"/>
  <c r="F13"/>
  <c r="F12"/>
  <c r="F10"/>
  <c r="F9"/>
  <c r="F8"/>
  <c r="F7"/>
  <c r="F6"/>
  <c r="F5"/>
  <c r="F17" s="1"/>
  <c r="F16" i="38"/>
  <c r="F15"/>
  <c r="F14"/>
  <c r="F13"/>
  <c r="F12"/>
  <c r="F10"/>
  <c r="F9"/>
  <c r="F8"/>
  <c r="F7"/>
  <c r="F6"/>
  <c r="F5"/>
  <c r="F17" s="1"/>
  <c r="F10" i="37"/>
  <c r="F9"/>
  <c r="F7"/>
  <c r="F6"/>
  <c r="F5"/>
  <c r="F11" s="1"/>
  <c r="F16" i="36"/>
  <c r="F15"/>
  <c r="F14"/>
  <c r="F13"/>
  <c r="F12"/>
  <c r="F10"/>
  <c r="F9"/>
  <c r="F8"/>
  <c r="F7"/>
  <c r="F6"/>
  <c r="F5"/>
  <c r="F17" s="1"/>
  <c r="F19" i="35"/>
  <c r="F18"/>
  <c r="F17"/>
  <c r="F16"/>
  <c r="F15"/>
  <c r="F13"/>
  <c r="F12"/>
  <c r="F11"/>
  <c r="F10"/>
  <c r="F9"/>
  <c r="F8"/>
  <c r="F7"/>
  <c r="F6"/>
  <c r="F5"/>
  <c r="F20" s="1"/>
  <c r="F16" i="34"/>
  <c r="F15"/>
  <c r="F14"/>
  <c r="F13"/>
  <c r="F12"/>
  <c r="F10"/>
  <c r="F9"/>
  <c r="F8"/>
  <c r="F7"/>
  <c r="F6"/>
  <c r="F5"/>
  <c r="F17" s="1"/>
  <c r="F16" i="33" l="1"/>
  <c r="F15"/>
  <c r="F14"/>
  <c r="F13"/>
  <c r="F12"/>
  <c r="F11"/>
  <c r="F10"/>
  <c r="F9"/>
  <c r="F8"/>
  <c r="F7"/>
  <c r="F6"/>
  <c r="F5"/>
  <c r="F17" s="1"/>
  <c r="F20" i="32"/>
  <c r="F19"/>
  <c r="F18"/>
  <c r="F17"/>
  <c r="F16"/>
  <c r="F14"/>
  <c r="F13"/>
  <c r="F12"/>
  <c r="F11"/>
  <c r="F10"/>
  <c r="F9"/>
  <c r="F8"/>
  <c r="F7"/>
  <c r="F6"/>
  <c r="F5"/>
  <c r="F21" s="1"/>
  <c r="F19" i="31"/>
  <c r="F18"/>
  <c r="F17"/>
  <c r="F16"/>
  <c r="F15"/>
  <c r="F13"/>
  <c r="F12"/>
  <c r="F11"/>
  <c r="F10"/>
  <c r="F9"/>
  <c r="F8"/>
  <c r="F7"/>
  <c r="F6"/>
  <c r="F5"/>
  <c r="F20" s="1"/>
  <c r="F19" i="30"/>
  <c r="F18"/>
  <c r="F17"/>
  <c r="F16"/>
  <c r="F15"/>
  <c r="F13"/>
  <c r="F12"/>
  <c r="F11"/>
  <c r="F10"/>
  <c r="F9"/>
  <c r="F8"/>
  <c r="F7"/>
  <c r="F6"/>
  <c r="F5"/>
  <c r="F20" s="1"/>
  <c r="F13" i="29"/>
  <c r="F12"/>
  <c r="F11"/>
  <c r="F10"/>
  <c r="F8"/>
  <c r="F7"/>
  <c r="F6"/>
  <c r="F5"/>
  <c r="F14" s="1"/>
  <c r="F19" i="28"/>
  <c r="F18"/>
  <c r="F17"/>
  <c r="F16"/>
  <c r="F15"/>
  <c r="F13"/>
  <c r="F12"/>
  <c r="F11"/>
  <c r="F10"/>
  <c r="F9"/>
  <c r="C8"/>
  <c r="F8" s="1"/>
  <c r="F7"/>
  <c r="F6"/>
  <c r="F5"/>
  <c r="F20" s="1"/>
  <c r="F12" i="27"/>
  <c r="F11"/>
  <c r="F9"/>
  <c r="F8"/>
  <c r="F7"/>
  <c r="F6"/>
  <c r="F5"/>
  <c r="F13" s="1"/>
  <c r="F20" i="26"/>
  <c r="F19"/>
  <c r="F18"/>
  <c r="F17"/>
  <c r="F16"/>
  <c r="F14"/>
  <c r="F13"/>
  <c r="F12"/>
  <c r="F11"/>
  <c r="F10"/>
  <c r="F9"/>
  <c r="F8"/>
  <c r="F7"/>
  <c r="F6"/>
  <c r="F5"/>
  <c r="F21" s="1"/>
  <c r="F15" i="25"/>
  <c r="F14"/>
  <c r="F13"/>
  <c r="F12"/>
  <c r="F11"/>
  <c r="F9"/>
  <c r="F8"/>
  <c r="F7"/>
  <c r="F6"/>
  <c r="F5"/>
  <c r="F16" s="1"/>
  <c r="F13" i="24"/>
  <c r="F12"/>
  <c r="F11"/>
  <c r="F10"/>
  <c r="F8"/>
  <c r="F7"/>
  <c r="F6"/>
  <c r="F5"/>
  <c r="F14" s="1"/>
  <c r="F10" i="23"/>
  <c r="F9"/>
  <c r="F7"/>
  <c r="F6"/>
  <c r="F11" s="1"/>
  <c r="F5"/>
  <c r="F14" i="22"/>
  <c r="F13"/>
  <c r="F12"/>
  <c r="F11"/>
  <c r="F9"/>
  <c r="F8"/>
  <c r="F7"/>
  <c r="F6"/>
  <c r="F5"/>
  <c r="F15" s="1"/>
  <c r="F19" i="21"/>
  <c r="F18"/>
  <c r="F17"/>
  <c r="F16"/>
  <c r="F15"/>
  <c r="F13"/>
  <c r="F12"/>
  <c r="F11"/>
  <c r="F10"/>
  <c r="F9"/>
  <c r="F8"/>
  <c r="F7"/>
  <c r="F6"/>
  <c r="F5"/>
  <c r="F20" s="1"/>
  <c r="F21" i="20"/>
  <c r="F20"/>
  <c r="F19"/>
  <c r="F18"/>
  <c r="F17"/>
  <c r="F15"/>
  <c r="F14"/>
  <c r="F13"/>
  <c r="F12"/>
  <c r="F11"/>
  <c r="F10"/>
  <c r="F9"/>
  <c r="F8"/>
  <c r="F7"/>
  <c r="F6"/>
  <c r="F5"/>
  <c r="F22" s="1"/>
  <c r="F19" i="19"/>
  <c r="F18"/>
  <c r="F17"/>
  <c r="F16"/>
  <c r="F15"/>
  <c r="F13"/>
  <c r="F12"/>
  <c r="F11"/>
  <c r="F10"/>
  <c r="F9"/>
  <c r="C8"/>
  <c r="F8" s="1"/>
  <c r="F7"/>
  <c r="F6"/>
  <c r="F5"/>
  <c r="F20" s="1"/>
  <c r="H17" i="18"/>
  <c r="H16"/>
  <c r="H15"/>
  <c r="D15"/>
  <c r="H14"/>
  <c r="D14"/>
  <c r="H13"/>
  <c r="D13"/>
  <c r="C13"/>
  <c r="H12"/>
  <c r="H11"/>
  <c r="H10"/>
  <c r="H9"/>
  <c r="H8"/>
  <c r="H7"/>
  <c r="H6"/>
  <c r="H5"/>
  <c r="H4"/>
  <c r="D4"/>
  <c r="F19" i="17"/>
  <c r="F18"/>
  <c r="F17"/>
  <c r="F16"/>
  <c r="F15"/>
  <c r="F13"/>
  <c r="F12"/>
  <c r="F11"/>
  <c r="F10"/>
  <c r="F9"/>
  <c r="F8"/>
  <c r="F7"/>
  <c r="F6"/>
  <c r="F5"/>
  <c r="F20" s="1"/>
  <c r="F16" i="16"/>
  <c r="F15"/>
  <c r="F14"/>
  <c r="F13"/>
  <c r="F12"/>
  <c r="F10"/>
  <c r="F9"/>
  <c r="F8"/>
  <c r="F7"/>
  <c r="F6"/>
  <c r="F17" s="1"/>
  <c r="F5"/>
  <c r="F15" i="15"/>
  <c r="F14"/>
  <c r="F13"/>
  <c r="F12"/>
  <c r="F11"/>
  <c r="F9"/>
  <c r="F8"/>
  <c r="F7"/>
  <c r="F6"/>
  <c r="F5"/>
  <c r="F16" s="1"/>
  <c r="F16" i="14"/>
  <c r="F15"/>
  <c r="F14"/>
  <c r="F13"/>
  <c r="F12"/>
  <c r="F10"/>
  <c r="F9"/>
  <c r="F8"/>
  <c r="F7"/>
  <c r="F6"/>
  <c r="F5"/>
  <c r="F17" s="1"/>
  <c r="F20" i="13"/>
  <c r="F19"/>
  <c r="F18"/>
  <c r="F17"/>
  <c r="F16"/>
  <c r="F14"/>
  <c r="F13"/>
  <c r="F12"/>
  <c r="F11"/>
  <c r="F10"/>
  <c r="F9"/>
  <c r="F8"/>
  <c r="F7"/>
  <c r="F6"/>
  <c r="F5"/>
  <c r="F15" i="12"/>
  <c r="F14"/>
  <c r="F13"/>
  <c r="F12"/>
  <c r="F11"/>
  <c r="F10"/>
  <c r="F9"/>
  <c r="F8"/>
  <c r="F7"/>
  <c r="F6"/>
  <c r="F16" s="1"/>
  <c r="F5"/>
  <c r="F15" i="11"/>
  <c r="F14"/>
  <c r="F13"/>
  <c r="F12"/>
  <c r="F11"/>
  <c r="F9"/>
  <c r="F8"/>
  <c r="F7"/>
  <c r="F6"/>
  <c r="F5"/>
  <c r="F16" s="1"/>
  <c r="H18" i="18" l="1"/>
  <c r="F21" i="13"/>
  <c r="F15" i="9"/>
  <c r="F14"/>
  <c r="F13"/>
  <c r="F12"/>
  <c r="F11"/>
  <c r="F10"/>
  <c r="F9"/>
  <c r="F8"/>
  <c r="F7"/>
  <c r="F6"/>
  <c r="F5"/>
  <c r="F16" s="1"/>
  <c r="F15" i="8"/>
  <c r="F14"/>
  <c r="F13"/>
  <c r="F12"/>
  <c r="F11"/>
  <c r="F10"/>
  <c r="F9"/>
  <c r="F8"/>
  <c r="F7"/>
  <c r="F6"/>
  <c r="F5"/>
  <c r="F16" s="1"/>
  <c r="F15" i="7"/>
  <c r="F14"/>
  <c r="F13"/>
  <c r="F12"/>
  <c r="F11"/>
  <c r="F10"/>
  <c r="F9"/>
  <c r="F8"/>
  <c r="F7"/>
  <c r="F6"/>
  <c r="F5"/>
  <c r="F16" s="1"/>
  <c r="E15" i="5"/>
  <c r="H15" s="1"/>
  <c r="H14"/>
  <c r="E14"/>
  <c r="H13"/>
  <c r="E13"/>
  <c r="H12"/>
  <c r="E12"/>
  <c r="H11"/>
  <c r="E11"/>
  <c r="H10"/>
  <c r="E10"/>
  <c r="H9"/>
  <c r="E9"/>
  <c r="H8"/>
  <c r="E8"/>
  <c r="H7"/>
  <c r="E7"/>
  <c r="H6"/>
  <c r="E6"/>
  <c r="H5"/>
  <c r="E5"/>
  <c r="H16" l="1"/>
  <c r="F15" i="3" l="1"/>
  <c r="F14"/>
  <c r="F13"/>
  <c r="F12"/>
  <c r="F11"/>
  <c r="F10"/>
  <c r="F9"/>
  <c r="F8"/>
  <c r="F7"/>
  <c r="F6"/>
  <c r="F5"/>
  <c r="F16" s="1"/>
  <c r="F18" i="2"/>
  <c r="F17"/>
  <c r="F16"/>
  <c r="F15"/>
  <c r="F14"/>
  <c r="F13"/>
  <c r="F12"/>
  <c r="F11"/>
  <c r="F10"/>
  <c r="F9"/>
  <c r="F8"/>
  <c r="F7"/>
  <c r="F6"/>
  <c r="F5"/>
  <c r="F19" s="1"/>
  <c r="F13" i="1"/>
  <c r="F12"/>
  <c r="F11"/>
  <c r="F10"/>
  <c r="F9"/>
  <c r="F8"/>
  <c r="F7"/>
  <c r="F6"/>
  <c r="F5"/>
  <c r="F4"/>
  <c r="F14" s="1"/>
</calcChain>
</file>

<file path=xl/sharedStrings.xml><?xml version="1.0" encoding="utf-8"?>
<sst xmlns="http://schemas.openxmlformats.org/spreadsheetml/2006/main" count="5523" uniqueCount="567">
  <si>
    <t>RANCHI MUNICIPAL CORPORATION, RANCHI</t>
  </si>
  <si>
    <r>
      <t xml:space="preserve">  Name of Work :  </t>
    </r>
    <r>
      <rPr>
        <b/>
        <sz val="12"/>
        <color theme="1"/>
        <rFont val="Kruti Dev 010"/>
      </rPr>
      <t xml:space="preserve">ljbZ VkaM  esa clarh feat ds ?kj ls vk'kqks"k ds ?kj rd iFk dk fuekZ.k dk;ZA </t>
    </r>
  </si>
  <si>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</si>
  <si>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</si>
  <si>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</si>
  <si>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</si>
  <si>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</si>
  <si>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</si>
  <si>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</si>
  <si>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</si>
  <si>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</si>
  <si>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</si>
  <si>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</si>
  <si>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</si>
  <si>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</si>
  <si>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</si>
  <si>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</si>
  <si>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</si>
  <si>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Carriage of Materials </t>
  </si>
  <si>
    <t>i</t>
  </si>
  <si>
    <t>sand 49  KM</t>
  </si>
  <si>
    <t>ii</t>
  </si>
  <si>
    <t>Coarse sand 13 KM</t>
  </si>
  <si>
    <t>iii</t>
  </si>
  <si>
    <t>Stone boulder 36  KM</t>
  </si>
  <si>
    <t>iv</t>
  </si>
  <si>
    <t>Stone chips 22 KM</t>
  </si>
  <si>
    <t>Per M3</t>
  </si>
  <si>
    <t>v</t>
  </si>
  <si>
    <t>Earth 01 KM</t>
  </si>
  <si>
    <t>Total</t>
  </si>
  <si>
    <t>Executive Engineer                                                                                Ranchi Municipal Corporation                                                                                      Ranchi</t>
  </si>
  <si>
    <t xml:space="preserve">BILL OF QUANTITY </t>
  </si>
  <si>
    <r>
      <t xml:space="preserve">Name of Work :- </t>
    </r>
    <r>
      <rPr>
        <b/>
        <sz val="14"/>
        <color theme="1"/>
        <rFont val="Kruti Dev 010"/>
      </rPr>
      <t xml:space="preserve">flUnokj Vksyh esa iqfy;k dk fuekZ.k dk;ZA </t>
    </r>
  </si>
  <si>
    <t>Providing labour for cleaning of site as per specification and direction E/I.</t>
  </si>
  <si>
    <t>Each</t>
  </si>
  <si>
    <t xml:space="preserve">  2
5.1.1 +5.1.2   BCD</t>
  </si>
  <si>
    <t>Earth Work Excavation for structure as per technical specification clause 305.1 including setting out ,construction of shoring and brading in foundation trenches complete as per drawing and Technical specification.</t>
  </si>
  <si>
    <t>M3</t>
  </si>
  <si>
    <t>3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</si>
  <si>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</si>
  <si>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4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</si>
  <si>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</si>
  <si>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5.
5.3.10</t>
  </si>
  <si>
    <t>Providing RCC-M200 with nominal mix of (1:1.5:3) in foundation and plinth with approved quality of stone --do--all   complete as per drawing and Technical specification. .</t>
  </si>
  <si>
    <t>6
5.3.30</t>
  </si>
  <si>
    <t>Providing  R.C.C. M-200 with nominal mix of (1:1.5:3) in slab of desired size with approved quality of stone chips and clean coarse sand of F.M. 2.5 to 3 excluding cost of shuttering finishing and  reinforcement all complete as per building specifications and direction of E/I.</t>
  </si>
  <si>
    <t>7.
5.5.5</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</si>
  <si>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</si>
  <si>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</si>
  <si>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12mm dia Bar (70% of total qty)</t>
  </si>
  <si>
    <t>Stone chips 36 KM</t>
  </si>
  <si>
    <t xml:space="preserve">Total </t>
  </si>
  <si>
    <r>
      <t xml:space="preserve">Name of Work :- </t>
    </r>
    <r>
      <rPr>
        <b/>
        <sz val="14"/>
        <color theme="1"/>
        <rFont val="Kruti Dev 010"/>
      </rPr>
      <t xml:space="preserve">fpjkSUnh esa iapeq[kh guqeku eafnj jksM esa jkt'k lko ds ?kj ds ikl ih0 lh0 lh0 iFk dk fueZkZ.k dk;ZA </t>
    </r>
  </si>
  <si>
    <t>3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</si>
  <si>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</si>
  <si>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</si>
  <si>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5
5.3.2</t>
  </si>
  <si>
    <r>
      <t xml:space="preserve">Name of Work :- </t>
    </r>
    <r>
      <rPr>
        <b/>
        <sz val="14"/>
        <color theme="1"/>
        <rFont val="Kruti Dev 010"/>
      </rPr>
      <t xml:space="preserve">fpjkSUnh eas izgykn dkWEysDl dss lkeus LOk0 lh0 ih0 flag ds ?kj ds vkxs rd lh0 iFk dk fuekZ.k dk;ZA </t>
    </r>
  </si>
  <si>
    <t>Qty</t>
  </si>
  <si>
    <t>Qty.*</t>
  </si>
  <si>
    <r>
      <t xml:space="preserve">Name of Work :- </t>
    </r>
    <r>
      <rPr>
        <b/>
        <sz val="14"/>
        <color theme="1"/>
        <rFont val="Kruti Dev 010"/>
      </rPr>
      <t xml:space="preserve">cqVh cLrh esa txr egrsk ds ?kj lss eksguyky egrks ds ?kj rd isHkj CykWd dk fuekZ.k dk;ZA </t>
    </r>
  </si>
  <si>
    <t>4.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</si>
  <si>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t>
  </si>
  <si>
    <t>sqm</t>
  </si>
  <si>
    <r>
      <t xml:space="preserve">Name of Work :- </t>
    </r>
    <r>
      <rPr>
        <b/>
        <sz val="14"/>
        <color theme="1"/>
        <rFont val="Kruti Dev 010"/>
      </rPr>
      <t xml:space="preserve">cqVh cLrh esa firkEcj xzhu vikVZesUV ds lehi isHkj CykWd dk fuekZ.k dk;ZA </t>
    </r>
  </si>
  <si>
    <r>
      <t xml:space="preserve">Name of Work :- </t>
    </r>
    <r>
      <rPr>
        <b/>
        <sz val="14"/>
        <color theme="1"/>
        <rFont val="Kruti Dev 010"/>
      </rPr>
      <t xml:space="preserve">cM+xkbZ dfczLrku ds lkeus okys eqgYYkk esa iHkj CykSd dk fuekZ.k dk;ZA </t>
    </r>
  </si>
  <si>
    <t>Paver Block 1KM</t>
  </si>
  <si>
    <t>Name of Work :- Detail Estimate for Construction of PCC Road at Tin Gharwa, Baken Toli, Khelgaon under ward no.-07 of R.M.C, Ranchi.</t>
  </si>
  <si>
    <t xml:space="preserve">   1
5.1.1 +5.1.2   BCD</t>
  </si>
  <si>
    <t>2
5.1.1</t>
  </si>
  <si>
    <t>3
8.6.8</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</si>
  <si>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</si>
  <si>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</si>
  <si>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</si>
  <si>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 xml:space="preserve">Centring and shuttering including strutting ,propping etc and removal of form from Foundations,footings,base of column etc </t>
  </si>
  <si>
    <t>M2</t>
  </si>
  <si>
    <t>Carriage of materials</t>
  </si>
  <si>
    <t xml:space="preserve"> Sand with lead of 49 km</t>
  </si>
  <si>
    <t>Stone Dust lead 22 km</t>
  </si>
  <si>
    <t>Stone Boulder with lead of 36 km</t>
  </si>
  <si>
    <t>Stone chips with lead of 22 km</t>
  </si>
  <si>
    <t>Earth (lead 01 KM)</t>
  </si>
  <si>
    <t>TOTAL</t>
  </si>
  <si>
    <t xml:space="preserve">                                                                                                  Excutive Engineer 
                                                                                                         Ranchi Municipal Corporation
                                                                                                         Ranchi</t>
  </si>
  <si>
    <r>
      <t xml:space="preserve">Name of Work :- </t>
    </r>
    <r>
      <rPr>
        <b/>
        <sz val="14"/>
        <color theme="1"/>
        <rFont val="Kruti Dev 010"/>
      </rPr>
      <t xml:space="preserve">bekek dksBh 'krkeu uxj esa fofHkUUk iFkksa dk fuekZ.k dk;ZA </t>
    </r>
  </si>
  <si>
    <t xml:space="preserve">  1
5.1.1 +5.1.2   BCD</t>
  </si>
  <si>
    <t xml:space="preserve">Centering and Shuering including structing Propping etc and removal of from for --------do -------------all complete as per building  specification and direction of E/I.
</t>
  </si>
  <si>
    <t>Per M2</t>
  </si>
  <si>
    <t>Name of Work :- Detail Estimate for Construction PCC Road and S/M drain from house to bansal rout to sahay ji and manoj gupta at new adarsh nagar kokar under ward no.- 08 of R.M.C, Ranchi.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</si>
  <si>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</si>
  <si>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</si>
  <si>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6
5.7.11
+
5.7.12
</t>
  </si>
  <si>
    <t>Providing 25 mm thick cement plaster (1:4) with clean Course sand of F.M 1.5 and 1.5mm cement punning including Screening curing with all leads and lifts of water, scoffing taxes as per royalty all complete as per specification and direction of E/I</t>
  </si>
  <si>
    <t>7
5.3.11</t>
  </si>
  <si>
    <t>8
5.5.4 (a)</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</si>
  <si>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</si>
  <si>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5.5.5 (b)</t>
  </si>
  <si>
    <t>M.T.</t>
  </si>
  <si>
    <t>10
5.3.17.1</t>
  </si>
  <si>
    <t>Name of Work :- Detail Estimate for Construction of PCC road at Kamlanagar from house of Birendra yadav to kamla nagar main road under ward no.- 08 of R.M.C, Ranchi.</t>
  </si>
  <si>
    <t>5
5.1.7
BCD</t>
  </si>
  <si>
    <t>filling in foundation trenches or in plinth in layers not exceeding 150mm thick with…….do……do…..E/I.</t>
  </si>
  <si>
    <t>Local Sand  lead 22 km</t>
  </si>
  <si>
    <t>Name of Work :- Detail Estimate for Construction of PCC Road at Mahabir Nagar from house of janki ji to house of suraj and kumar ji under ward no.-08 of R.M.C, Ranchi.</t>
  </si>
  <si>
    <t>Name of Work :- Detail Estimate for Construction of PCC Road at Adarsh nagar kokar from hari bhandar to mandir under ward no.-08 of R.M.C, Ranchi.</t>
  </si>
  <si>
    <t>6
5.3.17.1</t>
  </si>
  <si>
    <t>5
5.3.10</t>
  </si>
  <si>
    <t>6
5.3.11</t>
  </si>
  <si>
    <t xml:space="preserve">7
5.5.4 </t>
  </si>
  <si>
    <t>10mm dia Bar (60% of total qty)</t>
  </si>
  <si>
    <t>8
5.3.17.1</t>
  </si>
  <si>
    <r>
      <t>Name of Scheme :-</t>
    </r>
    <r>
      <rPr>
        <b/>
        <sz val="12"/>
        <rFont val="Kruti Dev 010"/>
      </rPr>
      <t xml:space="preserve">avkn'kZ uxj sdkdj esa xqtjkr Vsyj ls xqyk nsoh  ds ?kj rd vkj0 lh0 lh0 ukyh dk fuekZ.k dk;ZA </t>
    </r>
  </si>
  <si>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</si>
  <si>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</si>
  <si>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</si>
  <si>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</si>
  <si>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</si>
  <si>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</si>
  <si>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</si>
  <si>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</si>
  <si>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2
5.1.10</t>
  </si>
  <si>
    <t>5
5.3.5.1</t>
  </si>
  <si>
    <t>6
5.3.30.1</t>
  </si>
  <si>
    <t>7.
5.5.4
+
5.5.5</t>
  </si>
  <si>
    <t xml:space="preserve">                                                                                                      Executive Engineer                                                                                Ranchi Municipal Corporation                                                                                      Ranchi</t>
  </si>
  <si>
    <t>Name of Work :- Detail Estimate for Construction of PCC road and RCC drain at new topowan from house of Shashi bhushan via Chakravorti ji to house towards down ward under ward no.- 08 of R.M.C, Ranchi.</t>
  </si>
  <si>
    <t>Name of Work :- Detail Estimate for Construction of RCC Drain &amp; C.D in Chesire home road near sharma electronicals under ward no.- 09 of R.M.C, Ranchi.</t>
  </si>
  <si>
    <t>1
5.10.2</t>
  </si>
  <si>
    <t>Dismentalling RCC work including Stacking serviceable materials in Countable stacks within 15 m lead and disposal of unserviceable materials with all leads complete as per direction</t>
  </si>
  <si>
    <t xml:space="preserve">   2
5.1.1 +5.1.2   BCD</t>
  </si>
  <si>
    <t xml:space="preserve">5
5.3.2.1
</t>
  </si>
  <si>
    <t>6
5.3.10</t>
  </si>
  <si>
    <t xml:space="preserve">8
5.5.4 </t>
  </si>
  <si>
    <t>10mm dia Bar</t>
  </si>
  <si>
    <t>12mm dia Bar</t>
  </si>
  <si>
    <t>9
5.3.17.1</t>
  </si>
  <si>
    <t>Name of Work :- Detail Estimate for Construction of RCC Drain and Culvert at baraik colony near lotus appartment from house of birsa baraik and sushma baraik to main road under ward no.-09 of R.M.C, Ranchi.</t>
  </si>
  <si>
    <t xml:space="preserve">8
5.5.5 </t>
  </si>
  <si>
    <t>Name of Work :- Detail Estimate for Construction of Paver Block road from house of sinha ji to house of arun yadav under ward no.- 10 of R.M.C, Ranchi.</t>
  </si>
  <si>
    <t>3
16.91
DSR</t>
  </si>
  <si>
    <t>Poviding and laying factory made coloured chamferd edge cement concrete paver blocks….…….. Do………… all complete as per specification and direction of E/I.</t>
  </si>
  <si>
    <t>Name of Work :- Detail Estimate for Construction of PCC road from Raju prasad house to house of sumit rajwar under ward no.- 10 of R.M.C, Ranchi.</t>
  </si>
  <si>
    <t xml:space="preserve">2
5.3.2.1
</t>
  </si>
  <si>
    <t>3
5.3.17.1</t>
  </si>
  <si>
    <t>Name of Work :- Detail Estimate for Construction of Paver Block road from house of pintu gupta to house of naresh yadav under ward no.- 10 of R.M.C, Ranchi.</t>
  </si>
  <si>
    <t>Name of Work :- Detail Estimate for Construction of PCC road from house of Jay mala to the house of ganesh lohra under ward no.- 10 of R.M.C, Ranchi.</t>
  </si>
  <si>
    <t>Name of Work :- Detail Estimate for Construction of S/M Drain from SHOuse of kapil to house of nagendra yadav under ward no.- 10 of R.M.C, Ranchi.</t>
  </si>
  <si>
    <t>5           5.2.34</t>
  </si>
  <si>
    <t>Providing rough dressed course stone masonry in cement mortar (1:4) in foundation and plinth with hammer dressed stone ………………………. all complete as per specification and direction of E/I</t>
  </si>
  <si>
    <t>Name of Work :- Detail Estimate for Construction of RCC Slab cover from house of ramji yadav to house of Dr. Sanjay yadav under ward no.- 10 of R.M.C, Ranchi.</t>
  </si>
  <si>
    <t>2
5.3.11</t>
  </si>
  <si>
    <t xml:space="preserve">3
5.5.4 </t>
  </si>
  <si>
    <t>4
5.3.17.1</t>
  </si>
  <si>
    <t>Name of Work :- Detail Estimate for Construction of RCC Drain , RCC slab cover and PCC road from house of pradip ram via jha ji house to bhabha nagar main road under ward no.- 10 of R.M.C, Ranchi.</t>
  </si>
  <si>
    <t>Name of Work :- Construction of paver block road from house of raghu mahato to house of suresh yadav under ward no.- 10 of R.M.C, Ranchi.</t>
  </si>
  <si>
    <t>Name of Work :- Detail Estimate for Construction of S/M Drain from Sukara Munda house to Punam house under ward no.- 10 of R.M.C, Ranchi.</t>
  </si>
  <si>
    <t>Name of Work :- Detail Estimate for Construction of RCC Drain from house of Ashok Yadav to main road under ward no.- 10 of R.M.C, Ranchi.</t>
  </si>
  <si>
    <t>Name of Work :- Detail Estimate for Construction of S/M Drain from house of gopal shah to house of paswan ji under ward no.- 10 of R.M.C, Ranchi.</t>
  </si>
  <si>
    <t xml:space="preserve">5
5.3.17.1
</t>
  </si>
  <si>
    <t>6
5.3.2</t>
  </si>
  <si>
    <t>Coarse sand 14 KM</t>
  </si>
  <si>
    <t>Name of Work :- Construction of PCC Road from house of norattam mahto yo house of kuldeep tirky at apana bahujan colony under ward no.- 12 of R.M.C, Ranchi.</t>
  </si>
  <si>
    <t xml:space="preserve">6
5.3.2.1
</t>
  </si>
  <si>
    <t>Sand (Lead 42 KM)</t>
  </si>
  <si>
    <t>Sand local (Lead 18 KM)</t>
  </si>
  <si>
    <t>Stone Chips  (Lead 15 KM)</t>
  </si>
  <si>
    <t>Boulder-Lead-29 km</t>
  </si>
  <si>
    <t>Earth (Lead 01 KM)</t>
  </si>
  <si>
    <t>Name of Work :- Construction of RCC drain with cover slab from house of gopal ram to vidya sadan at lowadih samong road under ward no.- 12 of R.M.C, Ranchi.</t>
  </si>
  <si>
    <t>8
5.5.5</t>
  </si>
  <si>
    <t>Providing Tor steel reinforcement of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</si>
  <si>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9
5.5.4 </t>
  </si>
  <si>
    <t>Name of Work :- Construction of PCC Road from house of archana kujur to house of jafar at mariyam colony under ward no.- 12 of R.M.C, Ranchi.</t>
  </si>
  <si>
    <t>Name of Work :- Improvement of PCC road from gali no-08 to manan chowk at molana azad colony under ward no.- 12 of R.M.C, Ranchi.</t>
  </si>
  <si>
    <t>2
5.3.17.1</t>
  </si>
  <si>
    <t xml:space="preserve">3
5.3.2.1
</t>
  </si>
  <si>
    <t>Name of Work :- Construction of PCC Road from house of imtiyaz khan to ziyaul hasan vai md. Sarhudin and from house of akbar khan to ziyaul hasanan at gali no-02 of gaus nagar under ward no.- 12 of R.M.C, Ranchi.</t>
  </si>
  <si>
    <t>Name of Work :- Construction of PCC Road from house of arun bhutkumar to house of murli bhutkumar at dhatura kocha under ward no.- 12 of R.M.C, Ranchi.</t>
  </si>
  <si>
    <t>Name of Work :- Detail Estimate for Construction of PCC Road from L.A garden school to house of prakash kumar under ward no.- 13 of R.M.C, Ranchi.</t>
  </si>
  <si>
    <t xml:space="preserve"> Sand with lead of 42 km</t>
  </si>
  <si>
    <t>Local Sand with lead of 18 km</t>
  </si>
  <si>
    <t>Stone Boulder with lead of 29 km</t>
  </si>
  <si>
    <t>Stone chips with lead of 15 km</t>
  </si>
  <si>
    <t>Name of Work :- Detail Estimate for Construction of PCC Road from gangi kachhap house to shukhwa kachhap house at dhumsa toli under ward no.- 13 of R.M.C, Ranchi.</t>
  </si>
  <si>
    <t>Name of Work :- Detail Estimate for Construction of PCC road from bipin pandey house to vishwanath choudhary house at mahadev toli, chutiya under ward no.- 14 of R.M.C, Ranchi.</t>
  </si>
  <si>
    <t>Name of Work :- Detail Estimate for Construction of PCC Road from Ajeet Sahu house to Vindeshwar Sahu house at lower Chutiya main road under ward no.- 14 of R.M.C, Ranchi.</t>
  </si>
  <si>
    <t>Name of Work :- Detail Estimate for Construction of RCC Drain in Prabhat Lane from Puruliya Main Road to Toppo ji House  under ward no.- 16 of R.M.C, Ranchi.</t>
  </si>
  <si>
    <t>2
 5.10.1</t>
  </si>
  <si>
    <t>Dismantling of Pucca brick or lime work ……do….all complete.</t>
  </si>
  <si>
    <t>3
5.10.2</t>
  </si>
  <si>
    <t>Dismantling of PCC  work ……do….all complete.</t>
  </si>
  <si>
    <t xml:space="preserve">   3
5.1.1 +5.1.2   BCD</t>
  </si>
  <si>
    <t>4
5.1.1</t>
  </si>
  <si>
    <t>5
8.6.8</t>
  </si>
  <si>
    <t>7
5.3.10</t>
  </si>
  <si>
    <t>8
5.3.11</t>
  </si>
  <si>
    <t xml:space="preserve">9
5.5.5 </t>
  </si>
  <si>
    <t>Local Sand with lead of 13 km</t>
  </si>
  <si>
    <t>RANCHI MUNICIPAL CORPORATION ,RANCHI</t>
  </si>
  <si>
    <t>BILL OF QUANTITY</t>
  </si>
  <si>
    <t>Name of work:- Construction of Cross drainage near house of Saddam Ansari House to Abid Ansari Argora Station Road , under ward no 24 .</t>
  </si>
  <si>
    <t>Item No</t>
  </si>
  <si>
    <t>Discription</t>
  </si>
  <si>
    <t>Quantity</t>
  </si>
  <si>
    <t>Rate(Rs)</t>
  </si>
  <si>
    <t>Amount (Rs.)</t>
  </si>
  <si>
    <t>2
5.10.1</t>
  </si>
  <si>
    <t>Dismentalling plain  Cement work  or lime work including Stacking serviceable materials in Countable stacks within 15 m lead and disposal of unserviceable materials with all leads complete as per direction</t>
  </si>
  <si>
    <t xml:space="preserve"> 3
  5.1.1 +5.1.2 BCD</t>
  </si>
  <si>
    <t>4
5.1.10</t>
  </si>
  <si>
    <t>5
5.8.6</t>
  </si>
  <si>
    <t>6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</si>
  <si>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</si>
  <si>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7
5.5.30</t>
  </si>
  <si>
    <t>Supplying, fitting and fixing steel gate with 16mm dia M.S bars at 15cm centres with spear shaped top ends projected 225mm beyond frame fitted on 40x40x6mm M.S. Angle frame of size 60x60x6mm including cost of fabrication, providing necessary locking arrangements with haskel and domny duly fixed in P.C.C. (1:2:4) blocks of required size, applying priming coat of red lead over steel work, taxes all complete as per drawing, specification and direction of E/l.</t>
  </si>
  <si>
    <t>KG</t>
  </si>
  <si>
    <t>8
5.3.30.1</t>
  </si>
  <si>
    <t>Providing  Precast R.C.C M 200 in nominal mix (1:1.5:3) in slab ……..do…..all complete as per specification and direction of E/I.</t>
  </si>
  <si>
    <t>9
5.5.5(a)</t>
  </si>
  <si>
    <t xml:space="preserve">Centering and Shuttering including struting,propping etc and removal of from for                               </t>
  </si>
  <si>
    <t>Foundation, footing s bases of Coloumns etc for mass Concrete</t>
  </si>
  <si>
    <t>a</t>
  </si>
  <si>
    <t>Sand with lead of 49 km</t>
  </si>
  <si>
    <t>b</t>
  </si>
  <si>
    <t>Local Sand Lead 14</t>
  </si>
  <si>
    <t>c</t>
  </si>
  <si>
    <t>Stone Boulder Lead 36</t>
  </si>
  <si>
    <t>d</t>
  </si>
  <si>
    <t>S/Chips with lead of 22 km</t>
  </si>
  <si>
    <t>e</t>
  </si>
  <si>
    <t xml:space="preserve">Disposal excavated earth </t>
  </si>
  <si>
    <r>
      <t xml:space="preserve">  Name of Work :  </t>
    </r>
    <r>
      <rPr>
        <b/>
        <sz val="12"/>
        <color theme="1"/>
        <rFont val="Kruti Dev 010"/>
      </rPr>
      <t xml:space="preserve">vksYM ,0 th0 dsksyksuh esa vkyksd flUgk ds ?kj ls flUgk ds ?kj ls ,Ddk ds ?kj rd ,oa okMZ ik"kZn dk;kZy; ds lkeus dM#&amp;¶ykbZ vksHkj ds uhps iFk dk fuekZ.k dk;ZA </t>
    </r>
  </si>
  <si>
    <t>T.Qnty.</t>
  </si>
  <si>
    <t xml:space="preserve">Providing man dsys for site Clearance, usskilled labour. </t>
  </si>
  <si>
    <t>Name of Work :- Detail Estimate for Construction of PCC Road in Harmu Housing Colony from Beside Electricity office Nigam MTS nback side gate under ward no.- 25 of R.M.C, Ranchi.</t>
  </si>
  <si>
    <t>Sand  (Lead Upto 47 km)</t>
  </si>
  <si>
    <t>Sand (Lead 16 KM)</t>
  </si>
  <si>
    <t>Stone Boulder (Lead 34  KM)</t>
  </si>
  <si>
    <t>Stone Chips (Lead 20 KM)</t>
  </si>
  <si>
    <r>
      <t xml:space="preserve">Name of Work :- </t>
    </r>
    <r>
      <rPr>
        <b/>
        <sz val="14"/>
        <color theme="1"/>
        <rFont val="Kruti Dev 010"/>
      </rPr>
      <t xml:space="preserve">bdM# xQwj cLrh esa v[krj xSSjst ls U;w vikVZeszsUV rd ih0 lh0 lh0 iFk dk fuekz.k dk;ZA </t>
    </r>
  </si>
  <si>
    <t xml:space="preserve"> Sand with lead of 47 km</t>
  </si>
  <si>
    <t>Local Sand with lead of 16 km</t>
  </si>
  <si>
    <t>Stone Boulder with lead of 34 km</t>
  </si>
  <si>
    <t>Stone chips with lead of 20 km</t>
  </si>
  <si>
    <r>
      <rPr>
        <b/>
        <sz val="10.5"/>
        <color theme="1"/>
        <rFont val="Century"/>
        <family val="1"/>
      </rPr>
      <t>Name of Work</t>
    </r>
    <r>
      <rPr>
        <sz val="10.5"/>
        <color theme="1"/>
        <rFont val="Century"/>
        <family val="1"/>
      </rPr>
      <t xml:space="preserve"> :-Construction of  road with Paver Block at AnandPuri From Govind</t>
    </r>
  </si>
  <si>
    <t xml:space="preserve">  Apartment to Harendra Singh  House under ward No.26.</t>
  </si>
  <si>
    <t>1           5.10.2</t>
  </si>
  <si>
    <t>Dismantling Plain Cement or lime work …do… ..all complete as per ……….E/I.</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</si>
  <si>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</si>
  <si>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</si>
  <si>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3   5.6.1</t>
  </si>
  <si>
    <t>Providing designation 75 A one Brick flat soling…….do….. all complete job</t>
  </si>
  <si>
    <t>m2</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</si>
  <si>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</si>
  <si>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</si>
  <si>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16.91 DSR</t>
  </si>
  <si>
    <t>16.91.2</t>
  </si>
  <si>
    <t xml:space="preserve"> 80 mm thick C.C. paver block of M-30 grade with approved color design and</t>
  </si>
  <si>
    <t>Rate incl.G.S.T 14.05%,1% L.Cess &amp; 15% CP.+O.H(as per DSR2018 Rate Analysis)</t>
  </si>
  <si>
    <t>Carriage of Materials</t>
  </si>
  <si>
    <t>(i)</t>
  </si>
  <si>
    <t>Sand  (Lead Upto 49 km)</t>
  </si>
  <si>
    <r>
      <t>M</t>
    </r>
    <r>
      <rPr>
        <b/>
        <vertAlign val="superscript"/>
        <sz val="10"/>
        <rFont val="Century"/>
        <family val="1"/>
      </rPr>
      <t>3</t>
    </r>
  </si>
  <si>
    <t>(ii)</t>
  </si>
  <si>
    <t>Stone Chips (Lead 22 KM)</t>
  </si>
  <si>
    <t>(iii)</t>
  </si>
  <si>
    <t>(iv)</t>
  </si>
  <si>
    <t>Brick(1K+7P)</t>
  </si>
  <si>
    <t>nos in th</t>
  </si>
  <si>
    <t>Name of Work :- Detail Estimate for Construction of PCC Road with Widening at kadru river side from house of rajkumar ji to house of Tiwari ji under ward no.- 24 of R.M.C, Ranchi.</t>
  </si>
  <si>
    <t>Providing man days for site clearence before and after the work etc.</t>
  </si>
  <si>
    <t xml:space="preserve"> 2
5.1.1 +5.1.2 BCD</t>
  </si>
  <si>
    <t>4
5.8.6</t>
  </si>
  <si>
    <t>5
5.3.2.1</t>
  </si>
  <si>
    <t xml:space="preserve">Centering and Shuttering including struting,propping etc and removal of from for Foundation, footing s bases of Coloumns etc for mass Concrete                              </t>
  </si>
  <si>
    <t>Local Sand  lead 14 km</t>
  </si>
  <si>
    <t xml:space="preserve">3
5.6.1
</t>
  </si>
  <si>
    <t>Providing Designation 75A one brick Flat soing ------------------do---------------- all complete as per building specification &amp; direction of E/I.</t>
  </si>
  <si>
    <t>4. 
5.3.2.1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</si>
  <si>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</si>
  <si>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t>
  </si>
  <si>
    <t>6
5.2.3</t>
  </si>
  <si>
    <t>Providing 75 A Brick work in C M (1:6) in Foundation and Plinth all complete job.</t>
  </si>
  <si>
    <t>7
5.3.30</t>
  </si>
  <si>
    <t>10.            5.7.3</t>
  </si>
  <si>
    <t>Providing 12mm thick C.P.  --------------do--------------------as per specification &amp; direction of E/I.(vide classification of soil item-B)</t>
  </si>
  <si>
    <t>11.            5.8.24</t>
  </si>
  <si>
    <t>Providing 02  Coatof snowcem over old surface.  --------------do--------------------as per specification &amp; direction of E/I.(vide classification of soil item-B)</t>
  </si>
  <si>
    <t>12.            Sypply tt. No-M195</t>
  </si>
  <si>
    <t>13      
16.18.1</t>
  </si>
  <si>
    <t>Proving and  fixing concertina coil fencing with punched tape concertina coil 600mm dia 10 metre openable length ----------  --------------do--------------------as per specification &amp; direction of E/I.(vide classification of soil item-B)</t>
  </si>
  <si>
    <t>Bricks 08  KM</t>
  </si>
  <si>
    <t>2.       5.1.1</t>
  </si>
  <si>
    <t>3.      8.6.8</t>
  </si>
  <si>
    <t>4. 5.3.2.1</t>
  </si>
  <si>
    <t>5  5.3.17.1</t>
  </si>
  <si>
    <r>
      <t>M</t>
    </r>
    <r>
      <rPr>
        <vertAlign val="superscript"/>
        <sz val="10"/>
        <rFont val="Century"/>
        <family val="1"/>
      </rPr>
      <t>3</t>
    </r>
  </si>
  <si>
    <t>(v)</t>
  </si>
  <si>
    <t>4. 5.3.3.1</t>
  </si>
  <si>
    <r>
      <t>(1:1.5:3(1 Cement:1</t>
    </r>
    <r>
      <rPr>
        <sz val="8"/>
        <color theme="1"/>
        <rFont val="Century"/>
        <family val="1"/>
      </rPr>
      <t>1/2 Coarse Sand ( zone III): 3 graded stone agregate  20mm nominal size)</t>
    </r>
  </si>
  <si>
    <t xml:space="preserve">NAME OF WORK:-Construction of drain at Harmu Housing Colony infront Dr Choudhry </t>
  </si>
  <si>
    <t xml:space="preserve">                        House to M 40 under Ward No.26.</t>
  </si>
  <si>
    <t>1            5.1.1 + 5.1.2</t>
  </si>
  <si>
    <t>2.  5.1.10</t>
  </si>
  <si>
    <t>5               5.2.34</t>
  </si>
  <si>
    <t>Providing rough dressed course stone masonry in cement mortar (1:4) in foundation and plinth with hammer dressed stone ……………………………. all complete as per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</si>
  <si>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</si>
  <si>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</si>
  <si>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7. 5.3.30.1</t>
  </si>
  <si>
    <t>8 5.5.5 (b)</t>
  </si>
  <si>
    <t>Sand  (Lead Upto 42 km)</t>
  </si>
  <si>
    <t>Sand (Lead 18 KM)</t>
  </si>
  <si>
    <t>Stone Boulder (Lead 29  KM)</t>
  </si>
  <si>
    <t>Stone Chips (Lead 15 KM)</t>
  </si>
  <si>
    <t>NAME OF WORK:-Construction of drain at Central Ashoka Ashok Kunj Near Pradhan Jee House</t>
  </si>
  <si>
    <t xml:space="preserve">                       under Ward No.26.</t>
  </si>
  <si>
    <t>3.  5.1.10</t>
  </si>
  <si>
    <t>4.      8.6.8</t>
  </si>
  <si>
    <t>5. 5.3.2</t>
  </si>
  <si>
    <t>6                5.2.34</t>
  </si>
  <si>
    <t>7               5.7.11          +          5.7.12</t>
  </si>
  <si>
    <t>8. 5.3.30.1</t>
  </si>
  <si>
    <t>9. 5.5.5 (b)</t>
  </si>
  <si>
    <t>NAME OF WORK:-Construction of drain at jhiling Kocha Harmu MuktiDham from Community toilet t Existing Pucca Nala Under Ward No 26.</t>
  </si>
  <si>
    <t>8           5.7.11          +          5.7.12</t>
  </si>
  <si>
    <t>8. 5.5.5 (b)</t>
  </si>
  <si>
    <t>9  5.3.17.1</t>
  </si>
  <si>
    <t>Name of Work :- Detail Estimate for Construction of PCC Road in Tungri tola harmu from thamas minz house to harmu hospital under ward no.- 26 of R.M.C, Ranchi.</t>
  </si>
  <si>
    <t xml:space="preserve">  Name of Work :  -Construction of RCC Drain at near kartik oraon chowk  house  of  Pardeep jee to Main road mukhia nala undar ward no -26</t>
  </si>
  <si>
    <t>5 5.3.30.1</t>
  </si>
  <si>
    <t>6. 5.5.4 (b)</t>
  </si>
  <si>
    <t>Providing Tor steel reinforcement of 8 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</si>
  <si>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8               5.3.17. 1</t>
  </si>
  <si>
    <t>Centering and shuttering including strutting, propping etc. and removal of from for Foundations,footings, bases of columns, etc. for mass concrete.</t>
  </si>
  <si>
    <t>M²</t>
  </si>
  <si>
    <t>Sand Local (Lead 16 KM)</t>
  </si>
  <si>
    <t>L.Sand (Lead 14 KM)</t>
  </si>
  <si>
    <t>Stone Boulder (Lead 36  KM)</t>
  </si>
  <si>
    <t>\</t>
  </si>
  <si>
    <t>9 5.3.17.1</t>
  </si>
  <si>
    <t xml:space="preserve"> </t>
  </si>
  <si>
    <r>
      <t xml:space="preserve">Name of Work :- </t>
    </r>
    <r>
      <rPr>
        <b/>
        <sz val="11"/>
        <color theme="1"/>
        <rFont val="Kruti Dev 010"/>
      </rPr>
      <t xml:space="preserve">fp=kiqjh esa vfHk"ksd xqIrk ds ?kj ls ljdkjh dqvkW gkssrs gq;s lqcks/k cekZ ds ?kj d vkj0 lh0 lh0 ukyh dk fuekZ.k dk;ZA </t>
    </r>
  </si>
  <si>
    <t>2       5.10.1</t>
  </si>
  <si>
    <t>3.            5.1.1 + 5.1.2</t>
  </si>
  <si>
    <t>4  5.1.10</t>
  </si>
  <si>
    <t>6.
5.3.10</t>
  </si>
  <si>
    <t>8.
5.5.5</t>
  </si>
  <si>
    <t xml:space="preserve">9
5.3.17.1
</t>
  </si>
  <si>
    <t>Name of Work :- Detail Estimate for Construction of RCC Culvert at Indra Nagar near upendra shaw house under ward no.- 33 of R.M.C, Ranchi.</t>
  </si>
  <si>
    <t>k</t>
  </si>
  <si>
    <t>4
5.3.2.1</t>
  </si>
  <si>
    <t>5
5.3.11</t>
  </si>
  <si>
    <t xml:space="preserve">7
5.5.5 </t>
  </si>
  <si>
    <t>Name of Work :- Detail Estimate for Construction of PCC Road at Dipa Toli at Shop of Bablu jee House house of sahid jee under ward no.- 35 of R.M.C, Ranchi.</t>
  </si>
  <si>
    <t>Name of Work :- Detail Estimate with abstract of cost for the laying of paver block at mosibari under ward no.- 37 of R.M.C, Ranchi.</t>
  </si>
  <si>
    <t>Name of Work :- Detail Estimate with abstract of cost for the laying of paver block at anand market sec-1  under ward no.- 37 of R.M.C, Ranchi.</t>
  </si>
  <si>
    <r>
      <t>Name of Work :</t>
    </r>
    <r>
      <rPr>
        <b/>
        <sz val="11"/>
        <color theme="1"/>
        <rFont val="Kruti Dev 010"/>
      </rPr>
      <t xml:space="preserve">eykj dkspk ekslhckM+h esa lqsj'k I;knk ds ?kj ls xqqUnjk mjkao ds ?kj rd ukyh dk fuekz.k dk;ZA </t>
    </r>
  </si>
  <si>
    <t>2            1.1 
+
 5.1.2</t>
  </si>
  <si>
    <t>5
. 5.3.2</t>
  </si>
  <si>
    <t>6               5.2.34</t>
  </si>
  <si>
    <t xml:space="preserve">7
5.7.11
+
5.7.12
</t>
  </si>
  <si>
    <t>9
5.5.5</t>
  </si>
  <si>
    <r>
      <t>Name of Work :</t>
    </r>
    <r>
      <rPr>
        <b/>
        <sz val="11"/>
        <color theme="1"/>
        <rFont val="Kruti Dev 010"/>
      </rPr>
      <t xml:space="preserve">U;w txjukFkqij esa vkf'k"k ds ?kj ls dey gskVy rd ih0 lh0 lh0 iFk dk fuekZ.k dk;ZA </t>
    </r>
  </si>
  <si>
    <r>
      <t>Name of Work :</t>
    </r>
    <r>
      <rPr>
        <b/>
        <sz val="11"/>
        <color theme="1"/>
        <rFont val="Kruti Dev 010"/>
      </rPr>
      <t xml:space="preserve">iou dqekj ds ?kj ls daNq egyh ds ?kj rd ukyh fuekZ.k dk;Z ,oa iou dqekj ds ?kj ls daNq egyh Vsd cgknqj ds vkSj ';ke lqUnj ds ?kj ls fcjsUnz ds ?kj rd vkSj rkjds'oj flg ds ?kj ls dckM+h nqdku rd isHkj CykSd iFk dk fuekZ.k dk;ZA </t>
    </r>
  </si>
  <si>
    <t>10. 16.91 DSR</t>
  </si>
  <si>
    <t>Name of Work :- Detail Estimate for Construction of PCC Road at Dhurwa J.P Market khatal from bijay lal house vai Mandir to munna shah house under ward no.- 38 of R.M.C, Ranchi.</t>
  </si>
  <si>
    <r>
      <t xml:space="preserve">Name of Work :- </t>
    </r>
    <r>
      <rPr>
        <b/>
        <sz val="14"/>
        <color theme="1"/>
        <rFont val="Kruti Dev 010"/>
      </rPr>
      <t xml:space="preserve">U;w dksykssuh txjukFkiqj esa lqjs'k Bkdqj dss ?kj ls lat; mjkao ds ?kj rd ih0 lh0 lh0 iFk dk fuekZ.k dk;ZA </t>
    </r>
  </si>
  <si>
    <t>Name of Work :- Detail Estimate with abstract of cost for the laying of paver block at Tiril Suresh oraon house to gunwa lohra house under ward no.- 38 of R.M.C, Ranchi.</t>
  </si>
  <si>
    <r>
      <t>Name of Work :</t>
    </r>
    <r>
      <rPr>
        <b/>
        <sz val="11"/>
        <color theme="1"/>
        <rFont val="Kruti Dev 010"/>
      </rPr>
      <t xml:space="preserve">vkn'kZ uxj rkykc jksM esa th0 lh0 cekZ ds ?kj ls fcjUns jk; ds ?kj rd ih0 lh0 lh0 iFk ,oa dYkHkVZ dk fuekZ.k dk;ZA </t>
    </r>
  </si>
  <si>
    <t>7.
5.3.11</t>
  </si>
  <si>
    <r>
      <t>Name of Scheme :-</t>
    </r>
    <r>
      <rPr>
        <b/>
        <sz val="12"/>
        <rFont val="Kruti Dev 010"/>
      </rPr>
      <t>bZ0 ,l0 vkbZ0 vkbZ0 ,oa iku Vadh egkohj jkssM ds ikl xksMZoky dk fuekZ.k dk;ZA</t>
    </r>
  </si>
  <si>
    <t>1
5.1.1
+
5.1.2</t>
  </si>
  <si>
    <t>4
5.3.1.1</t>
  </si>
  <si>
    <t>Providing and laying in position specified grade of reinforced cement concrete, excluding the cost of centering, shuttering, finishing and reinfocement -All work up to plinth level. 1:12:3(1 cement: 1% coarse sand(zone-iii): 3 graded stone aggregate 20mm nominal size)</t>
  </si>
  <si>
    <t xml:space="preserve">5.
5.3.17.1
</t>
  </si>
  <si>
    <t>6
5.5.</t>
  </si>
  <si>
    <t xml:space="preserve"> Sand with lead of 18 km</t>
  </si>
  <si>
    <t>Local Sand with lead of 42  km</t>
  </si>
  <si>
    <t>Stone Boulder with lead of 129 km</t>
  </si>
  <si>
    <r>
      <t xml:space="preserve">Name of Work :- </t>
    </r>
    <r>
      <rPr>
        <b/>
        <sz val="14"/>
        <color theme="1"/>
        <rFont val="Kruti Dev 010"/>
      </rPr>
      <t xml:space="preserve">fofHkUUk LFkyksa ij vkj0 lh0 lh0 LYkSc ,oa vkj0 lh0 lh0 csUp dk fuekZ.k dk;ZA </t>
    </r>
  </si>
  <si>
    <t>1
5.3.1.1</t>
  </si>
  <si>
    <t>3
5.5.4</t>
  </si>
  <si>
    <t>2.5kg/Cft</t>
  </si>
  <si>
    <t>Nos</t>
  </si>
  <si>
    <t xml:space="preserve"> Sand with lead of 42  km</t>
  </si>
  <si>
    <t>Stone Chips with lead of 15  km</t>
  </si>
  <si>
    <t>5                5.2.34</t>
  </si>
  <si>
    <r>
      <t>Name of Scheme :-</t>
    </r>
    <r>
      <rPr>
        <b/>
        <sz val="12"/>
        <rFont val="Kruti Dev 010"/>
      </rPr>
      <t xml:space="preserve">ck;hikl jkssM lsDVj &amp; 02 esa lqUnjx&lt;+ ds fofHkUUk xfy;ksa es ih0 lh0 lh0 iFk dk fuekZ.k dk;ZA </t>
    </r>
  </si>
  <si>
    <r>
      <t xml:space="preserve">Name of Work :- </t>
    </r>
    <r>
      <rPr>
        <b/>
        <sz val="14"/>
        <color theme="1"/>
        <rFont val="Kruti Dev 010"/>
      </rPr>
      <t xml:space="preserve">lsDVj&amp;02 fdjkuk nqdku ls MkW0 #fpdk flag ds ?kj gksrs gq;s iqfy;k rd ukyh dk fuekZ.k dk;ZA </t>
    </r>
  </si>
  <si>
    <t xml:space="preserve">   1
5.1.1 
+
5.1.2   </t>
  </si>
  <si>
    <t>4.
5.3.10</t>
  </si>
  <si>
    <t>6.
5.5.5</t>
  </si>
  <si>
    <r>
      <t>Name of Scheme :-</t>
    </r>
    <r>
      <rPr>
        <b/>
        <sz val="12"/>
        <rFont val="Kruti Dev 010"/>
      </rPr>
      <t>lsDVj&amp;02 ekdssZV ds vUnj fofHkUu iFkksa dk iFk dk fuekZ.k dk;ZA</t>
    </r>
  </si>
  <si>
    <t>6
DSR
2019
16.91</t>
  </si>
  <si>
    <t>Providing and laying factory made chamfered edge cement concrete paver blocks in footpath,parks lawns drive ways or light traffic parking etc, required strength,thickness &amp; size and shape ,made by table vibratory method... do.......E/I.</t>
  </si>
  <si>
    <t>Pavor Block lead of 058 km</t>
  </si>
  <si>
    <t>vi</t>
  </si>
  <si>
    <r>
      <t>Name of Scheme :-</t>
    </r>
    <r>
      <rPr>
        <b/>
        <sz val="12"/>
        <rFont val="Kruti Dev 010"/>
      </rPr>
      <t xml:space="preserve">iVsy uxj Qst&amp;3 ds fofHkUu xfy;ksa esa iFk dk fuekZ.k dk;ZA </t>
    </r>
  </si>
  <si>
    <r>
      <t>Name of Work :-</t>
    </r>
    <r>
      <rPr>
        <b/>
        <sz val="14"/>
        <color theme="1"/>
        <rFont val="Kruti Dev 010"/>
      </rPr>
      <t xml:space="preserve">xksfoUn uxj fcjlk pkSd esa ukyh dk fuekZ.k dk;ZA </t>
    </r>
  </si>
  <si>
    <t>7
5.330</t>
  </si>
  <si>
    <r>
      <t>Name of Work :-</t>
    </r>
    <r>
      <rPr>
        <b/>
        <sz val="14"/>
        <color theme="1"/>
        <rFont val="Kruti Dev 010"/>
      </rPr>
      <t xml:space="preserve">fcjlk pkSd xksfoUn uxj esa iFk dk fuekZ.k dk;ZA </t>
    </r>
  </si>
  <si>
    <r>
      <t>Name of Work :-</t>
    </r>
    <r>
      <rPr>
        <b/>
        <sz val="14"/>
        <color theme="1"/>
        <rFont val="Kruti Dev 010"/>
      </rPr>
      <t xml:space="preserve">dVgj dksspk esa iz/kku th ds ?kj ds fudV iFk dk fuekZ.k dk;ZA </t>
    </r>
  </si>
  <si>
    <r>
      <t>Name of Work :-</t>
    </r>
    <r>
      <rPr>
        <b/>
        <sz val="14"/>
        <color theme="1"/>
        <rFont val="Kruti Dev 010"/>
      </rPr>
      <t xml:space="preserve">izzdk'k uxj esa ,l0 ,l0 izlkn ds ?kj ds fudV iFk dk fuekZ.k dk;ZA  </t>
    </r>
  </si>
  <si>
    <t>2
5.3.2</t>
  </si>
  <si>
    <t xml:space="preserve">3
5.3.17.1
</t>
  </si>
  <si>
    <r>
      <t>Name of Work :-</t>
    </r>
    <r>
      <rPr>
        <b/>
        <sz val="14"/>
        <color theme="1"/>
        <rFont val="Kruti Dev 010"/>
      </rPr>
      <t xml:space="preserve">izdk'k uxj esa Jh ,l0 ,l0 izlkn ds ?kj ds fudV ukyh dk fuekZ.k dk;ZA </t>
    </r>
  </si>
  <si>
    <r>
      <t>Name of Scheme :-</t>
    </r>
    <r>
      <rPr>
        <b/>
        <sz val="12"/>
        <rFont val="Kruti Dev 010"/>
      </rPr>
      <t xml:space="preserve">cU/kq uxj flU/kq&amp;dkUgq iFk esa fcYlu ds ?kj ls lqHkk"k ds ?kj rd iFk dk fuekZ.k dk;ZA </t>
    </r>
  </si>
  <si>
    <t>4
DSR
2019
16.91</t>
  </si>
  <si>
    <r>
      <t>Name of Scheme :-</t>
    </r>
    <r>
      <rPr>
        <b/>
        <sz val="12"/>
        <rFont val="Kruti Dev 010"/>
      </rPr>
      <t xml:space="preserve">okMZ la0&amp; 42 vUrxZr vkj0 lh0 lh0 cssUp dk fuekZ.k dk;ZA </t>
    </r>
  </si>
  <si>
    <t xml:space="preserve">1
</t>
  </si>
  <si>
    <t>Supplying fitting and Fixing RCC Bench of Length 6'0'' length ------------do----------all taxes etc. but excluding the cost of carriage all complete as per specification and direction of E/I.</t>
  </si>
  <si>
    <t>Nos.</t>
  </si>
  <si>
    <t>Name of Work :- Improvrment of PCC road at new parastoli from main road (shamshad store) to DPS imran's house, main road water tank to tasbbar islam's house, late riyaj's house to khan sahev house under ward no.- 44 of R.M.C, Ranchi.</t>
  </si>
  <si>
    <t>Name of Work :- Detail Estimate for Construction of Drain at Ansari lane Darzee Mohalla from late jatan thakur house to gangaram house anita devi house kailash thakur house, mahesh gope to md jahir house hasina khatun house to abdul vahid house under ward no.- 44 of R.M.C, Ranchi.</t>
  </si>
  <si>
    <t xml:space="preserve">                          </t>
  </si>
  <si>
    <t xml:space="preserve">10
5.5.4 </t>
  </si>
  <si>
    <t xml:space="preserve">11
5.5.5 </t>
  </si>
  <si>
    <t xml:space="preserve">RANCHI MUNICIPAL CORPORATION,RANCHI
</t>
  </si>
  <si>
    <r>
      <t xml:space="preserve">Name of Work:- </t>
    </r>
    <r>
      <rPr>
        <b/>
        <sz val="16"/>
        <color theme="1"/>
        <rFont val="Kruti Dev 010"/>
      </rPr>
      <t xml:space="preserve">)kfjdkiqjh esa lqeUr th ds ?kj ds ikl ukyh dk fuekZ.k dk;ZA </t>
    </r>
  </si>
  <si>
    <t>Sl No.</t>
  </si>
  <si>
    <t>Particulars or item of works</t>
  </si>
  <si>
    <t xml:space="preserve">Rate      (in Rs.) </t>
  </si>
  <si>
    <t>Amount   (in Rs.)</t>
  </si>
  <si>
    <t>1       5.10.1</t>
  </si>
  <si>
    <t>Dismantling pucca brick or lime including stacking serviceable material in countable stacks withnn 15M.lead and disposal of unserviceable material with all lead completed as per direction of E/I.</t>
  </si>
  <si>
    <t>2       5.10.3</t>
  </si>
  <si>
    <t>Dismantling RCC slab including stacking serviceable material in countable stacks withnn 15M.lead and disposal of unserviceable material with all lead completed as per direction of E/I.</t>
  </si>
  <si>
    <t>3 
.J.B.C.D.
5.1.1
+
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</si>
  <si>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</si>
  <si>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4.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</si>
  <si>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</si>
  <si>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M³</t>
  </si>
  <si>
    <t>5.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</si>
  <si>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</si>
  <si>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6
5.3.1.2</t>
  </si>
  <si>
    <t>1:2:4(1Cement:2coarse sand(Zone-III): 4 graded stone aggregate 20mm nominal size)</t>
  </si>
  <si>
    <t>7            5.2.34</t>
  </si>
  <si>
    <t xml:space="preserve">8
5.7.11
+
5.7.12
</t>
  </si>
  <si>
    <t xml:space="preserve">    9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</si>
  <si>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</si>
  <si>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 xml:space="preserve">     10.
5.3.17.1</t>
  </si>
  <si>
    <t>Foundation, footing, bases of columns, etc for mass concrete</t>
  </si>
  <si>
    <t xml:space="preserve">  11.
5.5.5</t>
  </si>
  <si>
    <t>Providing Tor steel reinforcement of 10mm,12mm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</si>
  <si>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CARRIAGE OF MATERIALS</t>
  </si>
  <si>
    <t>SAND-LEAD-42KM</t>
  </si>
  <si>
    <t>SAND LOCAL-LEAD-18KM</t>
  </si>
  <si>
    <t>CHIPS-LEAD-15KM</t>
  </si>
  <si>
    <t>BOULDER-LEAD-29KM</t>
  </si>
  <si>
    <t>EARTH-LEAD-1km</t>
  </si>
  <si>
    <r>
      <t xml:space="preserve">Name of Work :- </t>
    </r>
    <r>
      <rPr>
        <b/>
        <sz val="14"/>
        <color theme="1"/>
        <rFont val="Kruti Dev 010"/>
      </rPr>
      <t>okMZ la[;k 46 ds vUrxZr jktuxj esa fl)s'oj ik.Ms; ds ?kj ls uhps [ksr rd ukyh fuekZ.k dk;ZA</t>
    </r>
  </si>
  <si>
    <t>10
5.5.5 (b)</t>
  </si>
  <si>
    <t>6    5.7.12</t>
  </si>
  <si>
    <t xml:space="preserve">Providing 25mm thick cement plaster (1:4) with clean course sand F.M 1.5 includin screening curing with all leads and lifts of water, scaffoling taxes and royality all complete as per specification and direction of E/I </t>
  </si>
  <si>
    <t>7     5.6.20   BCD</t>
  </si>
  <si>
    <t>Providing and laying 25mm thick kotah stone tiles in risers of steps, skirting and pillars of approved size, texture and colour laid over 12mm thick cement mortar (1:3) and jointed with grey cement slurry mixed with pigment to match the shade of the slab including rubbing to granolithic finish with approved quality of carborandum stone including cost of curing, taxes and royalty all complete as per building specification and direction of E/I.</t>
  </si>
  <si>
    <t>8 5.8.23</t>
  </si>
  <si>
    <t>Providing two coats of snowcem of approved shade and make over old surface including washing cleaning, and preparing the walls, scaffolding, curing and taxes all complete as per building specification and direction of E/l.</t>
  </si>
  <si>
    <t>9.  16.91 DSR</t>
  </si>
  <si>
    <t>Sand  (Lead Upto 49km)</t>
  </si>
  <si>
    <r>
      <t>M</t>
    </r>
    <r>
      <rPr>
        <b/>
        <vertAlign val="superscript"/>
        <sz val="10"/>
        <color theme="1"/>
        <rFont val="Century"/>
        <family val="1"/>
      </rPr>
      <t>3</t>
    </r>
  </si>
  <si>
    <t>Sand (Lead 14KM)</t>
  </si>
  <si>
    <t>Stone Boulder (Lead 36 KM)</t>
  </si>
  <si>
    <r>
      <t>Name of Scheme :-</t>
    </r>
    <r>
      <rPr>
        <b/>
        <sz val="12"/>
        <rFont val="Kruti Dev 010"/>
      </rPr>
      <t>)kfjdkiqjh jkssM ua0 07 es 'kekZ th ds ?kj snqcs th ds ?kj rd ih0lh0 lh0 iFk dk fuekZ.k dk;ZA</t>
    </r>
  </si>
  <si>
    <t>2
5.1.1
+
5.1.2</t>
  </si>
  <si>
    <t xml:space="preserve">6
5.3.17.1
</t>
  </si>
  <si>
    <r>
      <t>Name of Scheme :-</t>
    </r>
    <r>
      <rPr>
        <b/>
        <sz val="12"/>
        <rFont val="Kruti Dev 010"/>
      </rPr>
      <t xml:space="preserve">)kfjdkiqjh jsksM ua0&amp;07 vftr esfMdy nqdku ls jatq flg ds ?kj rd iFk dk fuekZ.k dk;ZA </t>
    </r>
  </si>
  <si>
    <t>Name of Work :- Detail Estimate for Construction Drain at Tetar Toli Namkum from house of raj kumar yadav ji to club house vai Church under ward no.- 47 of R.M.C, Ranchi.</t>
  </si>
  <si>
    <t>5             5.2.34</t>
  </si>
  <si>
    <t>7
5.3.30.1</t>
  </si>
  <si>
    <t>Name of Work :- Detail Estimate for Construction of Guard wall at KGN Colony road no-02 from house of mumtaz to house of sarwar under ward no.- 49 of R.M.C, Ranchi.</t>
  </si>
  <si>
    <t>Providing weep brick masonry/plain/reinforced concrete abutment, wing wall/return wall with 100mm dia AC pipe, extending through the full width of the structure with slope……..E/I.</t>
  </si>
  <si>
    <t>Name of Work :- Detail Estimate for Construction and Renovation of Drain and Slab from Neem Chowk to Ghoush Nagar Mani tola under ward no.- 49 of R.M.C, Ranchi.</t>
  </si>
  <si>
    <r>
      <t>Name of Scheme :-</t>
    </r>
    <r>
      <rPr>
        <b/>
        <sz val="12"/>
        <rFont val="Kruti Dev 010"/>
      </rPr>
      <t xml:space="preserve">futke uxj jkssM ua0&amp;05 ,oa 06 esa ukyh dk fuekZ.k dk;ZA </t>
    </r>
  </si>
  <si>
    <t>5. 
5.3.1.2</t>
  </si>
  <si>
    <t>8
5.330</t>
  </si>
  <si>
    <t>10.
5.5.5</t>
  </si>
  <si>
    <t>Name of Work :- Detail Estimate for Construction of PCC Road in Gousnagar from house of kasim to house of manam and house of mahfuz alam to house of jamil rehman under ward no.- 49 of R.M.C, Ranchi.</t>
  </si>
  <si>
    <t>Name of Work :-Construction of road under ward no-52 hatiya railway crossing near electric sub station and chaibasa toli near fransis house</t>
  </si>
  <si>
    <t>6
16.91.2</t>
  </si>
  <si>
    <t xml:space="preserve">80MM thick c.c paver block of M-30 Grade with approved colour design andpattern </t>
  </si>
  <si>
    <t>Paver Block 08 km</t>
  </si>
  <si>
    <t>786/00</t>
  </si>
  <si>
    <r>
      <t xml:space="preserve">Name of Work :- </t>
    </r>
    <r>
      <rPr>
        <b/>
        <sz val="14"/>
        <color theme="1"/>
        <rFont val="Kruti Dev 010"/>
      </rPr>
      <t xml:space="preserve">lrjath cLrh esa jktq frdhZ ds ?kj ls fot; dUMqyuk ds ?kj rd ukyh dk fuekZ.k dk;ZA </t>
    </r>
  </si>
  <si>
    <r>
      <t xml:space="preserve">  Name of Work :  </t>
    </r>
    <r>
      <rPr>
        <b/>
        <sz val="12"/>
        <color theme="1"/>
        <rFont val="Kruti Dev 010"/>
      </rPr>
      <t xml:space="preserve">jktho jatu ds ?kj ls izdk'k ik.Ms ds ?kj rd clkjx&lt;++ jksM ua0&amp;14 ea ih0 lh0 lh0 iFk dk fuekZ.k dk;ZA </t>
    </r>
  </si>
  <si>
    <t>sand 42  KM</t>
  </si>
  <si>
    <t>Coarse sand 18 KM</t>
  </si>
  <si>
    <t>Stone boulder 29  KM</t>
  </si>
  <si>
    <t>Stone chips 15 KM</t>
  </si>
  <si>
    <t>Name of Scheme :-construction of PCC Road at Elahi Nagar Alhamlian Colony at hosue of Hafiz Jee to Tent house.</t>
  </si>
  <si>
    <r>
      <t>Name of Scheme :-</t>
    </r>
    <r>
      <rPr>
        <b/>
        <sz val="12"/>
        <rFont val="Kruti Dev 010"/>
      </rPr>
      <t xml:space="preserve">bykgh uxj esasa 'kjhQ lkgc ds ?kj ls eqLrdhe th dss ?kj rd ih0 lh0 lh0 iFk dk fuekZ.k dk;ZA </t>
    </r>
  </si>
  <si>
    <r>
      <t>Name of Scheme :-</t>
    </r>
    <r>
      <rPr>
        <b/>
        <sz val="12"/>
        <rFont val="Kruti Dev 010"/>
      </rPr>
      <t xml:space="preserve">djhe th ds ?kj ls tkfdj th ds ?kj rd iFk dk fuek.k dk;ZA </t>
    </r>
  </si>
  <si>
    <r>
      <t>Name of Scheme :-</t>
    </r>
    <r>
      <rPr>
        <b/>
        <sz val="12"/>
        <rFont val="Kruti Dev 010"/>
      </rPr>
      <t xml:space="preserve">vyeyh;u dksysksuh essa flLVj csch ds ?kj ls tquSj ds ?kj rd iFk dk fuekZ.k dk;ZA </t>
    </r>
  </si>
  <si>
    <r>
      <rPr>
        <b/>
        <sz val="11"/>
        <color theme="1"/>
        <rFont val="Century"/>
        <family val="1"/>
      </rPr>
      <t>Name of Work</t>
    </r>
    <r>
      <rPr>
        <sz val="11"/>
        <color theme="1"/>
        <rFont val="Century"/>
        <family val="1"/>
      </rPr>
      <t xml:space="preserve"> :- Construction of Sitting Arrangement and Laing of Pver Block infront of Dhomkudia Bhawan Argora Pahan Toli.</t>
    </r>
  </si>
  <si>
    <r>
      <t>Name of Scheme :-</t>
    </r>
    <r>
      <rPr>
        <b/>
        <sz val="12"/>
        <rFont val="Kruti Dev 010"/>
      </rPr>
      <t xml:space="preserve">cM+xkbZ dfczLrku eas lkSUn;hZdj.k dk dk;ZA </t>
    </r>
  </si>
  <si>
    <r>
      <t>Name of Scheme :-</t>
    </r>
    <r>
      <rPr>
        <b/>
        <sz val="12"/>
        <rFont val="Kruti Dev 010"/>
      </rPr>
      <t xml:space="preserve">ekLVj ysu iRFky dqnok ea lxahrk #axVk ds ?kj ls LOk0 ,l0 ,l0 ih0 cyhgkj ds ?kj rd iFk dk fuekZ.k dk;ZA </t>
    </r>
  </si>
  <si>
    <r>
      <t>Name of Scheme :-</t>
    </r>
    <r>
      <rPr>
        <b/>
        <sz val="12"/>
        <rFont val="Kruti Dev 010"/>
      </rPr>
      <t xml:space="preserve">feYYkr dksykssuh eas efLtn&amp;,&amp;gsjk ls ysdj fQjkst th ds ?kj rd iFk dk fuekZ.k dk;ZA </t>
    </r>
  </si>
  <si>
    <r>
      <t>Name of Scheme :-</t>
    </r>
    <r>
      <rPr>
        <b/>
        <sz val="12"/>
        <rFont val="Kruti Dev 010"/>
      </rPr>
      <t xml:space="preserve">;kno pkSd] HkqbZ;kW Vkssyh] lkeySkSax esa dyHkVZ fuek.k ,oa iFk lq/kkj dk dk;ZA </t>
    </r>
  </si>
  <si>
    <t>6
5.3.5.1</t>
  </si>
  <si>
    <t>8.
5.5.4
+
5.5.5</t>
  </si>
  <si>
    <t xml:space="preserve">9.
5.3.17.1
</t>
  </si>
  <si>
    <r>
      <t xml:space="preserve">Name of Work :- </t>
    </r>
    <r>
      <rPr>
        <b/>
        <sz val="14"/>
        <color theme="1"/>
        <rFont val="Kruti Dev 010"/>
      </rPr>
      <t xml:space="preserve">nsoh eafnj Maxjk Vksyh ls lksukyh xYlZ gkWLVy rd iFk dk fuekZZ.k dk;ZA </t>
    </r>
  </si>
  <si>
    <t xml:space="preserve">2
5.3.17.1
</t>
  </si>
  <si>
    <t>3
5.3.2</t>
  </si>
  <si>
    <t xml:space="preserve"> Sand with lead of 49  km</t>
  </si>
  <si>
    <r>
      <t xml:space="preserve">Name of Work :- </t>
    </r>
    <r>
      <rPr>
        <b/>
        <sz val="14"/>
        <color theme="1"/>
        <rFont val="Kruti Dev 010"/>
      </rPr>
      <t xml:space="preserve">y{eh uxj esa NksVq ds ?kj ls misUnz jtd ds ?kj rd ,oa jktq ydM+k ds /kj ls uUn fd'kksj xqwIrk ds ?kj rd iFk dk fuekZ.k dk;ZA  </t>
    </r>
  </si>
  <si>
    <t xml:space="preserve">iv </t>
  </si>
  <si>
    <r>
      <t xml:space="preserve">Name of Work :- </t>
    </r>
    <r>
      <rPr>
        <b/>
        <sz val="14"/>
        <color theme="1"/>
        <rFont val="Kruti Dev 010"/>
      </rPr>
      <t xml:space="preserve">y{eh uxj ea feJk th ds ?kj ls fl)ukFk ;kno th ds ?kj rd ih0 lh0 lh0 iFk dk fuekZ.k dk;ZA  </t>
    </r>
  </si>
  <si>
    <t>1
5.3.2</t>
  </si>
  <si>
    <r>
      <t xml:space="preserve">Name of Work :- </t>
    </r>
    <r>
      <rPr>
        <b/>
        <sz val="14"/>
        <color theme="1"/>
        <rFont val="Kruti Dev 010"/>
      </rPr>
      <t xml:space="preserve">dM# rkykc cLrh esa gkfde ds ?kj ls dM# rkykc iFk rd ih0 lh0 lh0 iFk dk fuekZ.k dk;ZA </t>
    </r>
  </si>
  <si>
    <t xml:space="preserve">4
5.2.34
</t>
  </si>
  <si>
    <t>6
4. 5.3.2</t>
  </si>
  <si>
    <t xml:space="preserve">9
5.5.5
(b) </t>
  </si>
  <si>
    <t xml:space="preserve">10
5.3.17.1
</t>
  </si>
  <si>
    <t>Stone chips with lead of 15  km</t>
  </si>
  <si>
    <r>
      <t>Name of Scheme :-</t>
    </r>
    <r>
      <rPr>
        <b/>
        <sz val="12"/>
        <rFont val="Kruti Dev 010"/>
      </rPr>
      <t xml:space="preserve">nthZ eqgYYkk Mksj.Mk esa vCnqy jgeku ds ?kj ls vej T;ksfr ds ?kj rd ukyh fuekZ.k dk;ZA </t>
    </r>
  </si>
  <si>
    <t>2
5.3.30.1</t>
  </si>
  <si>
    <t xml:space="preserve">3.
5.3.17.1
</t>
  </si>
  <si>
    <t>4
5.5.4
+
5.5.5</t>
  </si>
  <si>
    <t>08 mm dia Bar (70% of total qty)</t>
  </si>
  <si>
    <t xml:space="preserve"> 10 mm dia Bar (70% of total qty)</t>
  </si>
  <si>
    <r>
      <t xml:space="preserve">Name of Work :- </t>
    </r>
    <r>
      <rPr>
        <b/>
        <sz val="14"/>
        <color theme="1"/>
        <rFont val="Kruti Dev 010"/>
      </rPr>
      <t xml:space="preserve">vVy fDfyfud Hkje Vksyh ds lkeus fujt flg ds ?kj ds ikl iFk dk fuekZZ.k dk;ZA </t>
    </r>
  </si>
  <si>
    <t>1       5.10.3</t>
  </si>
  <si>
    <t>7
5.3.1.2</t>
  </si>
  <si>
    <t>8            5.2.34</t>
  </si>
  <si>
    <t xml:space="preserve">9
5.7.11
+
5.7.12
</t>
  </si>
  <si>
    <t xml:space="preserve">   10  
 5.3.11</t>
  </si>
  <si>
    <t xml:space="preserve">     12.
5.3.17.1</t>
  </si>
  <si>
    <t>Different Lane Haji House 06 Nos. DAV Schooll Maidan 07 Nos. shiv Mandir 05Nos. Total 24Nos.</t>
  </si>
  <si>
    <r>
      <rPr>
        <b/>
        <sz val="11"/>
        <color theme="1"/>
        <rFont val="Century"/>
        <family val="1"/>
      </rPr>
      <t>Name of Work</t>
    </r>
    <r>
      <rPr>
        <sz val="11"/>
        <color theme="1"/>
        <rFont val="Century"/>
        <family val="1"/>
      </rPr>
      <t xml:space="preserve"> :</t>
    </r>
    <r>
      <rPr>
        <sz val="11"/>
        <color theme="1"/>
        <rFont val="Kruti Dev 010"/>
      </rPr>
      <t xml:space="preserve">wU;ww uxj cka/kxkM+h esa 'kfDrjke ds ?kj ls ysdj Mkseu ikgu ds ?kj rd ih0 lh0 iFk dk fuekZZ.k dk;ZA </t>
    </r>
  </si>
  <si>
    <t>Name of Work :- Detail Estimate for Construction of RCC Drain (i) near the house of shashibhushan at new topowan and (ii) from house of ganu lohra to house of ghakul lohra at khorha toli, lohra kocha.</t>
  </si>
  <si>
    <r>
      <t xml:space="preserve">Name of Work :- </t>
    </r>
    <r>
      <rPr>
        <b/>
        <sz val="14"/>
        <color theme="1"/>
        <rFont val="Kruti Dev 010"/>
      </rPr>
      <t xml:space="preserve">jetku dksyksuh esa tkQhj ds ds ?kj lss olhe ds ?kj rd ih0 lh lh0 iFk dk fuekZ.k dk;ZA </t>
    </r>
  </si>
  <si>
    <r>
      <t xml:space="preserve">Name of Work:- </t>
    </r>
    <r>
      <rPr>
        <b/>
        <sz val="14"/>
        <color theme="1"/>
        <rFont val="Kruti Dev 010"/>
      </rPr>
      <t xml:space="preserve">vj.kksn; vikZVZesUV ds ikl vkj0 lh0 lh0 ukyh bZ0 Hkh0 ,l0 DokVZj gjew eas vkuUn th ds ?kj ds ikl ukyh ,oa okaMzZ d fofHkUu Lfkyksa ij vkj0 lh0 lh0 csUp dk fuekZ.k dk;ZA </t>
    </r>
  </si>
  <si>
    <r>
      <t xml:space="preserve">Name of Work :- </t>
    </r>
    <r>
      <rPr>
        <b/>
        <sz val="12"/>
        <color theme="1"/>
        <rFont val="Kruti Dev 010"/>
      </rPr>
      <t xml:space="preserve">gjew eqfDr /kke ¼LoxZ )kj½ unh rd d rjQ pgkjfnokjh dk fuekZ.k dk;ZA </t>
    </r>
  </si>
  <si>
    <t>Name of Work :- Construction of P.C.C road  in Azad Hind Nagar Harmu From Imam Bara to Kabristan Under Ward No.26</t>
  </si>
  <si>
    <t>Name of Work :- Construction of P.C.C road  in Pooran Vihar Argora From Sudhir Prasad House to Kerketta Jee House via Soni Jee House Under Ward No.26</t>
  </si>
  <si>
    <t>Name of Work :-Improvement  of P.C.C road  in Amrud Bagan From Lalit Chowdhry house to Balpan School under ward No.28.</t>
  </si>
  <si>
    <t>Name of Work :- Construction of P.C.C road  in Kailash Nagar Kathal Kocha from jitendr Panditjee gali and near Ward office under ward No.28.</t>
  </si>
  <si>
    <r>
      <t xml:space="preserve">Name of Work :- </t>
    </r>
    <r>
      <rPr>
        <b/>
        <sz val="12"/>
        <color theme="1"/>
        <rFont val="Kruti Dev 010"/>
      </rPr>
      <t xml:space="preserve">xaxk uxj esa vfnR; ds'kjh ds ?kj gksrs gq;s jksfgr 'kekZ ds ?kj rd ih0 lh0 lh0 iFk dk fuekZ.k dk;ZA </t>
    </r>
  </si>
  <si>
    <r>
      <t>Name of Work :-</t>
    </r>
    <r>
      <rPr>
        <b/>
        <sz val="10"/>
        <color theme="1"/>
        <rFont val="Kruti Dev 010"/>
      </rPr>
      <t xml:space="preserve">bZ0 ,l0 vkbZ0]lh0 Vh0 vkbZ0 [kVky ,oa tsksgj ,dMseh ds lkeus pcqrjk dk fuekZ.k dk;ZA </t>
    </r>
  </si>
  <si>
    <t>Total Qnty.</t>
  </si>
  <si>
    <r>
      <t xml:space="preserve">Name of Work :- </t>
    </r>
    <r>
      <rPr>
        <b/>
        <sz val="12"/>
        <color theme="1"/>
        <rFont val="Kruti Dev 010"/>
      </rPr>
      <t xml:space="preserve">gq.M# cLrh egkfy;k rkykc ls xqyok lkgq ds ?kj rd ukyh fuekZ.k dk;ZA </t>
    </r>
  </si>
  <si>
    <r>
      <t>Name of Work :-</t>
    </r>
    <r>
      <rPr>
        <b/>
        <sz val="12"/>
        <color theme="1"/>
        <rFont val="Kruti Dev 010"/>
      </rPr>
      <t xml:space="preserve">ihij Vsksyh vjxkssM+k q/kqefM+k Hkou dss lkeus v[kkM+k dk dk lkSUn;hZdj.k dk dk;ZA </t>
    </r>
  </si>
  <si>
    <t xml:space="preserve">Name of Work :-Construction of seeting Arrangment and laying of Paver block at Tongari tola. </t>
  </si>
  <si>
    <r>
      <t xml:space="preserve">Name of Work :- </t>
    </r>
    <r>
      <rPr>
        <b/>
        <sz val="14"/>
        <color theme="1"/>
        <rFont val="Kruti Dev 010"/>
      </rPr>
      <t xml:space="preserve">nth eqgYYkk esa Lo0 Qtyq ds ?kj  ls xkSsre eq[kthZ sd ?kj rd ih0lh0 lh0 iFk dk fuekZ.k dk;ZA </t>
    </r>
  </si>
  <si>
    <r>
      <t>Name of Scheme :-</t>
    </r>
    <r>
      <rPr>
        <b/>
        <sz val="12"/>
        <rFont val="Kruti Dev 010"/>
      </rPr>
      <t xml:space="preserve">okMZ la0&amp; 51 vUrxZr vkj0 lh0 lh0 cssUp dk fuekZ.k dk;ZA </t>
    </r>
  </si>
  <si>
    <t>Supplying fitting and Fixing RCC Bench ------------do----------all taxes etc. but excluding the cost of carriage all complete as per specification and direction of E/I.</t>
  </si>
  <si>
    <t xml:space="preserve">3.
5.6.1
</t>
  </si>
  <si>
    <t>5
5.2.3</t>
  </si>
  <si>
    <t>7
5.2.11</t>
  </si>
  <si>
    <t>Providing  Designation 75-A brick  work in C.M -(1:6)  in superstructure ---------do--------------all complete as per building specifications and direction of E/I.</t>
  </si>
  <si>
    <t>8
. 5.3.2</t>
  </si>
  <si>
    <t>9.            5.7.3</t>
  </si>
  <si>
    <t>10.            5.8.24</t>
  </si>
  <si>
    <t>Providing two coats of Snocem of approed shade and make a coat of cement primer oer new surface .  --------------do--------------------as per specification &amp; direction of E/I.(vide classification of soil item-B)</t>
  </si>
  <si>
    <t>11.  16.91 DSR</t>
  </si>
  <si>
    <t>12.            5.5.30</t>
  </si>
  <si>
    <t>Supplying, fitting and Fixing MS Grill gate with MS Grill off 20*6 mm flates 16 MS squae Bar fitted on 25*2*6 MM MS Angle Frame ------do-------------  direction of E/I.</t>
  </si>
  <si>
    <t>13.
5.8.21</t>
  </si>
  <si>
    <t>Providing Two Coats of Plastic Emulsion  paint of approved shade and Makes over a coats of Cement primer over neew surface  --------------do--------------------as per specification &amp; direction of E/I.(vide classification of soil item-B)</t>
  </si>
  <si>
    <t>14.
5.5.5</t>
  </si>
  <si>
    <t>Coarse sand 16 KM</t>
  </si>
  <si>
    <t>sand 47  KM</t>
  </si>
  <si>
    <t>Stone chips 20 KM</t>
  </si>
  <si>
    <r>
      <t xml:space="preserve">Name of Work :- </t>
    </r>
    <r>
      <rPr>
        <b/>
        <sz val="11"/>
        <color theme="1"/>
        <rFont val="Kruti Dev 010"/>
      </rPr>
      <t xml:space="preserve">bUnziqjh jksm ua0&amp;10] iqfyl ykbZu ljuk LFky esa isHkj CykWd ,oa lkSUn;hZdj.k dk dk;ZA </t>
    </r>
  </si>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</sst>
</file>

<file path=xl/styles.xml><?xml version="1.0" encoding="utf-8"?>
<styleSheet xmlns="http://schemas.openxmlformats.org/spreadsheetml/2006/main">
  <numFmts count="2">
    <numFmt numFmtId="164" formatCode="0.0"/>
    <numFmt numFmtId="165" formatCode="0.000"/>
  </numFmts>
  <fonts count="69">
    <font>
      <sz val="11"/>
      <color theme="1"/>
      <name val="Calibri"/>
      <family val="2"/>
      <scheme val="minor"/>
    </font>
    <font>
      <b/>
      <sz val="11"/>
      <color theme="1"/>
      <name val="Calibri"/>
      <family val="2"/>
      <scheme val="minor"/>
    </font>
    <font>
      <sz val="8"/>
      <color theme="1"/>
      <name val="Century"/>
      <family val="1"/>
    </font>
    <font>
      <sz val="18"/>
      <color theme="1"/>
      <name val="Century"/>
      <family val="1"/>
    </font>
    <font>
      <b/>
      <sz val="12"/>
      <color theme="1"/>
      <name val="Century"/>
      <family val="1"/>
    </font>
    <font>
      <b/>
      <sz val="12"/>
      <color theme="1"/>
      <name val="Kruti Dev 010"/>
    </font>
    <font>
      <b/>
      <sz val="10"/>
      <color theme="1"/>
      <name val="Century"/>
      <family val="1"/>
    </font>
    <font>
      <sz val="9"/>
      <color theme="1"/>
      <name val="Century"/>
      <family val="1"/>
    </font>
    <font>
      <b/>
      <sz val="9"/>
      <color theme="1"/>
      <name val="Century"/>
      <family val="1"/>
    </font>
    <font>
      <b/>
      <sz val="11"/>
      <color theme="1"/>
      <name val="Century"/>
      <family val="1"/>
    </font>
    <font>
      <sz val="10"/>
      <color theme="1"/>
      <name val="Century"/>
      <family val="1"/>
    </font>
    <font>
      <b/>
      <sz val="10"/>
      <name val="Times New Roman"/>
      <family val="1"/>
    </font>
    <font>
      <b/>
      <sz val="10"/>
      <color theme="1"/>
      <name val="Times New Roman"/>
      <family val="1"/>
    </font>
    <font>
      <b/>
      <vertAlign val="superscript"/>
      <sz val="10"/>
      <name val="Times New Roman"/>
      <family val="1"/>
    </font>
    <font>
      <b/>
      <sz val="8.5"/>
      <name val="Times New Roman"/>
      <family val="1"/>
    </font>
    <font>
      <b/>
      <sz val="14"/>
      <name val="Times New Roman"/>
      <family val="1"/>
    </font>
    <font>
      <b/>
      <sz val="11"/>
      <name val="Calibri"/>
      <family val="2"/>
      <scheme val="minor"/>
    </font>
    <font>
      <b/>
      <sz val="14"/>
      <color theme="1"/>
      <name val="Calibri"/>
      <family val="2"/>
      <scheme val="minor"/>
    </font>
    <font>
      <b/>
      <sz val="14"/>
      <color theme="1"/>
      <name val="Kruti Dev 010"/>
    </font>
    <font>
      <b/>
      <sz val="11"/>
      <color rgb="FF000000"/>
      <name val="Calibri"/>
      <family val="2"/>
      <scheme val="minor"/>
    </font>
    <font>
      <b/>
      <sz val="8"/>
      <name val="Times New Roman"/>
      <family val="1"/>
    </font>
    <font>
      <b/>
      <sz val="8"/>
      <color theme="1"/>
      <name val="Times New Roman"/>
      <family val="1"/>
    </font>
    <font>
      <sz val="8"/>
      <color theme="1"/>
      <name val="Calibri"/>
      <family val="2"/>
      <scheme val="minor"/>
    </font>
    <font>
      <sz val="9"/>
      <color theme="1"/>
      <name val="Calibri"/>
      <family val="2"/>
      <scheme val="minor"/>
    </font>
    <font>
      <b/>
      <sz val="8"/>
      <color rgb="FF000000"/>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sz val="11"/>
      <name val="Calibri"/>
      <family val="2"/>
      <scheme val="minor"/>
    </font>
    <font>
      <sz val="20"/>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b/>
      <sz val="9"/>
      <name val="Times New Roman"/>
      <family val="1"/>
    </font>
    <font>
      <sz val="14"/>
      <color theme="1"/>
      <name val="Century"/>
      <family val="1"/>
    </font>
    <font>
      <sz val="10"/>
      <color theme="1"/>
      <name val="Calibri"/>
      <family val="2"/>
      <scheme val="minor"/>
    </font>
    <font>
      <sz val="10.5"/>
      <color theme="1"/>
      <name val="Century"/>
      <family val="1"/>
    </font>
    <font>
      <b/>
      <sz val="10.5"/>
      <color theme="1"/>
      <name val="Century"/>
      <family val="1"/>
    </font>
    <font>
      <sz val="11"/>
      <color theme="1"/>
      <name val="Century"/>
      <family val="1"/>
    </font>
    <font>
      <sz val="8"/>
      <name val="Century"/>
      <family val="1"/>
    </font>
    <font>
      <sz val="10"/>
      <color theme="1"/>
      <name val="Arial"/>
      <family val="2"/>
    </font>
    <font>
      <b/>
      <sz val="10"/>
      <name val="Century"/>
      <family val="1"/>
    </font>
    <font>
      <b/>
      <vertAlign val="superscript"/>
      <sz val="10"/>
      <name val="Century"/>
      <family val="1"/>
    </font>
    <font>
      <b/>
      <sz val="10"/>
      <color theme="1"/>
      <name val="Arial"/>
      <family val="2"/>
    </font>
    <font>
      <b/>
      <sz val="10"/>
      <color theme="1"/>
      <name val="Calibri"/>
      <family val="2"/>
      <scheme val="minor"/>
    </font>
    <font>
      <sz val="12"/>
      <color theme="1"/>
      <name val="Century"/>
      <family val="1"/>
    </font>
    <font>
      <sz val="10"/>
      <name val="Century"/>
      <family val="1"/>
    </font>
    <font>
      <vertAlign val="superscript"/>
      <sz val="10"/>
      <name val="Century"/>
      <family val="1"/>
    </font>
    <font>
      <sz val="16"/>
      <color theme="1"/>
      <name val="Century"/>
      <family val="1"/>
    </font>
    <font>
      <b/>
      <sz val="8"/>
      <color theme="1"/>
      <name val="Century"/>
      <family val="1"/>
    </font>
    <font>
      <b/>
      <sz val="11"/>
      <color theme="1"/>
      <name val="Kruti Dev 010"/>
    </font>
    <font>
      <b/>
      <sz val="11"/>
      <color rgb="FFFF0000"/>
      <name val="Calibri"/>
      <family val="2"/>
      <scheme val="minor"/>
    </font>
    <font>
      <b/>
      <sz val="9"/>
      <color theme="1"/>
      <name val="Calibri"/>
      <family val="2"/>
      <scheme val="minor"/>
    </font>
    <font>
      <b/>
      <sz val="8"/>
      <color theme="1"/>
      <name val="Calibri"/>
      <family val="2"/>
      <scheme val="minor"/>
    </font>
    <font>
      <sz val="11"/>
      <color theme="1"/>
      <name val="Kruti Dev 010"/>
    </font>
    <font>
      <b/>
      <u/>
      <sz val="22"/>
      <color theme="1"/>
      <name val="Cambria"/>
      <family val="1"/>
      <scheme val="major"/>
    </font>
    <font>
      <b/>
      <u/>
      <sz val="22"/>
      <color theme="1"/>
      <name val="Calibri"/>
      <family val="2"/>
      <scheme val="minor"/>
    </font>
    <font>
      <b/>
      <sz val="16"/>
      <color theme="1"/>
      <name val="Kruti Dev 010"/>
    </font>
    <font>
      <b/>
      <sz val="20"/>
      <color theme="1"/>
      <name val="Calibri"/>
      <family val="2"/>
      <scheme val="minor"/>
    </font>
    <font>
      <sz val="10"/>
      <name val="Calibri"/>
      <family val="2"/>
    </font>
    <font>
      <sz val="10"/>
      <color theme="1"/>
      <name val="Calibri"/>
      <family val="2"/>
    </font>
    <font>
      <b/>
      <sz val="11"/>
      <color theme="1"/>
      <name val="Times New Roman"/>
      <family val="1"/>
    </font>
    <font>
      <sz val="10"/>
      <name val="Arial"/>
      <family val="2"/>
    </font>
    <font>
      <b/>
      <vertAlign val="superscript"/>
      <sz val="10"/>
      <color theme="1"/>
      <name val="Century"/>
      <family val="1"/>
    </font>
    <font>
      <b/>
      <sz val="10"/>
      <color theme="1"/>
      <name val="Kruti Dev 010"/>
    </font>
    <font>
      <b/>
      <sz val="18"/>
      <color theme="1"/>
      <name val="Century"/>
      <family val="1"/>
    </font>
    <font>
      <b/>
      <sz val="8"/>
      <name val="Century"/>
      <family val="1"/>
    </font>
    <font>
      <b/>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6A6A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48">
    <xf numFmtId="0" fontId="0" fillId="0" borderId="0" xfId="0"/>
    <xf numFmtId="0" fontId="2" fillId="0" borderId="1" xfId="0" applyFont="1" applyBorder="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8" fillId="0" borderId="1" xfId="0" applyFont="1" applyBorder="1" applyAlignment="1">
      <alignment horizontal="center" vertical="center"/>
    </xf>
    <xf numFmtId="0" fontId="6" fillId="0" borderId="1" xfId="0" applyFont="1" applyBorder="1" applyAlignment="1">
      <alignment horizontal="center" vertical="center"/>
    </xf>
    <xf numFmtId="2"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2"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top" wrapText="1"/>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justify" vertical="top" wrapText="1"/>
    </xf>
    <xf numFmtId="2" fontId="11" fillId="0" borderId="1" xfId="0" applyNumberFormat="1" applyFont="1" applyBorder="1" applyAlignment="1">
      <alignment horizontal="center" vertical="center" wrapText="1"/>
    </xf>
    <xf numFmtId="0" fontId="16" fillId="0" borderId="0" xfId="0" applyFont="1" applyBorder="1" applyAlignment="1">
      <alignment vertical="center"/>
    </xf>
    <xf numFmtId="0" fontId="0" fillId="0" borderId="1" xfId="0" applyBorder="1"/>
    <xf numFmtId="2" fontId="1" fillId="0" borderId="1" xfId="0" applyNumberFormat="1" applyFont="1" applyBorder="1" applyAlignment="1">
      <alignment horizont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1" fontId="1" fillId="0" borderId="5"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11" fillId="0" borderId="1" xfId="0" applyFont="1" applyBorder="1" applyAlignment="1">
      <alignment vertical="top" wrapText="1"/>
    </xf>
    <xf numFmtId="0" fontId="19" fillId="0" borderId="1" xfId="0" applyFont="1" applyBorder="1" applyAlignment="1">
      <alignment horizontal="center" vertical="center"/>
    </xf>
    <xf numFmtId="1" fontId="1"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xf>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top" wrapText="1"/>
    </xf>
    <xf numFmtId="0" fontId="21" fillId="2" borderId="1" xfId="0" applyFont="1" applyFill="1" applyBorder="1" applyAlignment="1">
      <alignment horizontal="center" vertical="center" wrapText="1"/>
    </xf>
    <xf numFmtId="2" fontId="20" fillId="0" borderId="1" xfId="0" applyNumberFormat="1" applyFont="1" applyBorder="1" applyAlignment="1">
      <alignment horizontal="center" vertical="center" wrapText="1"/>
    </xf>
    <xf numFmtId="0" fontId="22" fillId="0" borderId="0" xfId="0" applyFont="1"/>
    <xf numFmtId="1" fontId="1" fillId="0" borderId="0" xfId="0" applyNumberFormat="1" applyFont="1" applyBorder="1" applyAlignment="1">
      <alignment horizontal="center" vertical="center"/>
    </xf>
    <xf numFmtId="2" fontId="1" fillId="0" borderId="0" xfId="0" applyNumberFormat="1" applyFont="1" applyBorder="1" applyAlignment="1">
      <alignment horizontal="center" vertical="center" wrapText="1"/>
    </xf>
    <xf numFmtId="0" fontId="23" fillId="0" borderId="0" xfId="0" applyFont="1"/>
    <xf numFmtId="0" fontId="23" fillId="0" borderId="0" xfId="0" applyFont="1" applyAlignment="1">
      <alignment horizontal="center"/>
    </xf>
    <xf numFmtId="0" fontId="0" fillId="0" borderId="0" xfId="0" applyAlignment="1"/>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1" fontId="1" fillId="0" borderId="1" xfId="0" applyNumberFormat="1" applyFont="1" applyBorder="1" applyAlignment="1">
      <alignment horizontal="center" vertical="center"/>
    </xf>
    <xf numFmtId="0" fontId="0" fillId="0" borderId="1" xfId="0" applyBorder="1" applyAlignment="1">
      <alignment horizontal="center" vertical="center" wrapText="1"/>
    </xf>
    <xf numFmtId="2" fontId="1"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24"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165" fontId="1" fillId="0" borderId="5" xfId="0" applyNumberFormat="1" applyFont="1" applyBorder="1" applyAlignment="1">
      <alignment horizontal="center" vertical="center" wrapText="1"/>
    </xf>
    <xf numFmtId="1" fontId="1" fillId="0" borderId="5" xfId="0" applyNumberFormat="1" applyFont="1" applyBorder="1" applyAlignment="1">
      <alignment horizontal="center" vertical="center"/>
    </xf>
    <xf numFmtId="0" fontId="25" fillId="0" borderId="0" xfId="0" applyFont="1" applyBorder="1" applyAlignment="1">
      <alignment vertical="top"/>
    </xf>
    <xf numFmtId="0" fontId="1" fillId="0" borderId="0" xfId="0" applyFont="1" applyBorder="1" applyAlignment="1">
      <alignment vertical="top" wrapText="1"/>
    </xf>
    <xf numFmtId="0" fontId="28" fillId="3" borderId="1" xfId="0" applyFont="1" applyFill="1" applyBorder="1" applyAlignment="1">
      <alignment horizontal="center" vertical="top" wrapText="1"/>
    </xf>
    <xf numFmtId="0" fontId="28" fillId="3" borderId="1" xfId="0" applyFont="1" applyFill="1" applyBorder="1" applyAlignment="1">
      <alignment horizontal="center" vertical="center" wrapText="1"/>
    </xf>
    <xf numFmtId="0" fontId="11" fillId="0" borderId="1" xfId="0" applyFont="1" applyBorder="1" applyAlignment="1">
      <alignment horizontal="left" vertical="top" wrapText="1"/>
    </xf>
    <xf numFmtId="0" fontId="19" fillId="0" borderId="8" xfId="0" applyFont="1" applyBorder="1" applyAlignment="1">
      <alignment horizontal="center" wrapText="1"/>
    </xf>
    <xf numFmtId="0" fontId="19" fillId="0" borderId="7" xfId="0" applyFont="1" applyBorder="1" applyAlignment="1">
      <alignment horizontal="center" wrapText="1"/>
    </xf>
    <xf numFmtId="0" fontId="14" fillId="0" borderId="0" xfId="0" applyFont="1" applyBorder="1" applyAlignment="1">
      <alignment horizontal="center" vertical="center" wrapText="1"/>
    </xf>
    <xf numFmtId="0" fontId="11" fillId="0" borderId="0" xfId="0" applyFont="1" applyBorder="1" applyAlignment="1">
      <alignment horizontal="right" vertical="center" wrapText="1"/>
    </xf>
    <xf numFmtId="2" fontId="11"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Alignment="1">
      <alignment horizontal="center"/>
    </xf>
    <xf numFmtId="0" fontId="1" fillId="0" borderId="0" xfId="0" applyFont="1" applyAlignment="1">
      <alignment wrapText="1"/>
    </xf>
    <xf numFmtId="165" fontId="1" fillId="0" borderId="1" xfId="0" applyNumberFormat="1" applyFont="1" applyBorder="1" applyAlignment="1">
      <alignment horizontal="center" vertical="center"/>
    </xf>
    <xf numFmtId="0" fontId="3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7" fillId="0" borderId="1" xfId="0" applyFont="1" applyBorder="1" applyAlignment="1">
      <alignment horizontal="center" vertical="top"/>
    </xf>
    <xf numFmtId="0" fontId="7" fillId="0" borderId="1" xfId="0" applyFont="1" applyBorder="1" applyAlignment="1">
      <alignment horizontal="center" vertical="center"/>
    </xf>
    <xf numFmtId="2" fontId="1" fillId="0" borderId="1" xfId="0" applyNumberFormat="1" applyFont="1" applyBorder="1" applyAlignment="1">
      <alignment vertical="center" wrapText="1"/>
    </xf>
    <xf numFmtId="1" fontId="0" fillId="0" borderId="1" xfId="0" applyNumberFormat="1" applyBorder="1" applyAlignment="1">
      <alignment horizontal="center" vertical="center"/>
    </xf>
    <xf numFmtId="2" fontId="0" fillId="0" borderId="1" xfId="0" applyNumberFormat="1" applyBorder="1" applyAlignment="1">
      <alignment vertical="center" wrapText="1"/>
    </xf>
    <xf numFmtId="2" fontId="0" fillId="0" borderId="1" xfId="0" applyNumberFormat="1" applyBorder="1" applyAlignment="1">
      <alignment vertical="center"/>
    </xf>
    <xf numFmtId="0" fontId="0" fillId="0" borderId="1" xfId="0" applyBorder="1" applyAlignment="1">
      <alignment horizontal="center" vertical="center" wrapText="1"/>
    </xf>
    <xf numFmtId="2" fontId="33" fillId="0" borderId="1" xfId="0" applyNumberFormat="1" applyFont="1" applyBorder="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wrapText="1"/>
    </xf>
    <xf numFmtId="2" fontId="6"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0" fillId="0" borderId="0" xfId="0" applyFont="1"/>
    <xf numFmtId="0" fontId="36" fillId="0" borderId="0" xfId="0" applyFont="1"/>
    <xf numFmtId="0" fontId="37" fillId="0" borderId="1" xfId="0" applyFont="1" applyBorder="1" applyAlignment="1"/>
    <xf numFmtId="0" fontId="39" fillId="0" borderId="0" xfId="0" applyFont="1" applyAlignment="1"/>
    <xf numFmtId="0" fontId="39" fillId="0" borderId="1" xfId="0" applyFont="1" applyBorder="1" applyAlignment="1"/>
    <xf numFmtId="0" fontId="10" fillId="0" borderId="1" xfId="0" applyFont="1" applyBorder="1" applyAlignment="1">
      <alignment horizontal="center" vertical="center"/>
    </xf>
    <xf numFmtId="0" fontId="40" fillId="0" borderId="1" xfId="0" applyFont="1" applyBorder="1" applyAlignment="1">
      <alignment horizontal="center" vertical="center" wrapText="1"/>
    </xf>
    <xf numFmtId="0" fontId="10" fillId="0" borderId="1" xfId="0" applyFont="1" applyBorder="1" applyAlignment="1">
      <alignment vertical="top" wrapText="1"/>
    </xf>
    <xf numFmtId="0" fontId="41" fillId="0" borderId="1" xfId="0" applyFont="1" applyBorder="1" applyAlignment="1">
      <alignment horizontal="justify"/>
    </xf>
    <xf numFmtId="0" fontId="6" fillId="0" borderId="1" xfId="0" applyFont="1" applyBorder="1" applyAlignment="1">
      <alignment horizontal="left" vertical="top" wrapText="1"/>
    </xf>
    <xf numFmtId="0" fontId="10" fillId="0" borderId="1" xfId="0" applyFont="1" applyBorder="1"/>
    <xf numFmtId="0" fontId="6" fillId="0" borderId="1" xfId="0" applyFont="1" applyBorder="1" applyAlignment="1">
      <alignment vertical="top" wrapText="1"/>
    </xf>
    <xf numFmtId="0" fontId="4" fillId="0" borderId="1" xfId="0" applyFont="1" applyBorder="1" applyAlignment="1">
      <alignment vertical="top"/>
    </xf>
    <xf numFmtId="0" fontId="42" fillId="0" borderId="1" xfId="0" applyFont="1" applyBorder="1" applyAlignment="1">
      <alignment horizontal="center" vertical="center"/>
    </xf>
    <xf numFmtId="0" fontId="10" fillId="0" borderId="2" xfId="0" applyFont="1" applyBorder="1" applyAlignment="1">
      <alignment horizontal="left" vertical="top" wrapText="1"/>
    </xf>
    <xf numFmtId="2" fontId="44" fillId="0" borderId="1" xfId="0" applyNumberFormat="1" applyFont="1" applyBorder="1" applyAlignment="1">
      <alignment horizontal="center" vertical="center"/>
    </xf>
    <xf numFmtId="0" fontId="44" fillId="0" borderId="1" xfId="0" applyFont="1" applyBorder="1" applyAlignment="1">
      <alignment horizontal="center" vertical="center" wrapText="1"/>
    </xf>
    <xf numFmtId="2" fontId="6" fillId="0" borderId="1" xfId="0" applyNumberFormat="1" applyFont="1" applyBorder="1" applyAlignment="1">
      <alignment horizontal="center" vertical="top"/>
    </xf>
    <xf numFmtId="2" fontId="9" fillId="0" borderId="1" xfId="0" applyNumberFormat="1" applyFont="1" applyBorder="1" applyAlignment="1">
      <alignment horizontal="center" vertical="center" wrapText="1"/>
    </xf>
    <xf numFmtId="0" fontId="45" fillId="0" borderId="0" xfId="0" applyFont="1" applyAlignment="1">
      <alignment horizontal="center" vertical="center"/>
    </xf>
    <xf numFmtId="0" fontId="11" fillId="0" borderId="1" xfId="0" applyFont="1" applyBorder="1" applyAlignment="1">
      <alignment horizontal="center" vertical="top" wrapText="1"/>
    </xf>
    <xf numFmtId="2" fontId="10" fillId="0" borderId="1" xfId="0" applyNumberFormat="1" applyFont="1" applyBorder="1" applyAlignment="1">
      <alignment horizontal="center" vertical="center"/>
    </xf>
    <xf numFmtId="0" fontId="10" fillId="0" borderId="1" xfId="0" applyFont="1" applyFill="1" applyBorder="1" applyAlignment="1">
      <alignment horizontal="center" vertical="top" wrapText="1"/>
    </xf>
    <xf numFmtId="0" fontId="47"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2" fontId="4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2" fontId="10" fillId="0" borderId="1" xfId="0" applyNumberFormat="1" applyFont="1" applyBorder="1" applyAlignment="1">
      <alignment horizontal="center" vertical="center" wrapText="1"/>
    </xf>
    <xf numFmtId="0" fontId="40" fillId="0" borderId="1" xfId="0" applyFont="1" applyBorder="1" applyAlignment="1">
      <alignment horizontal="left" vertical="top" wrapText="1"/>
    </xf>
    <xf numFmtId="2" fontId="42" fillId="0" borderId="1" xfId="0" applyNumberFormat="1"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vertical="top" wrapText="1"/>
    </xf>
    <xf numFmtId="2" fontId="10" fillId="0" borderId="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50" fillId="0" borderId="1" xfId="0" applyNumberFormat="1" applyFont="1" applyBorder="1" applyAlignment="1">
      <alignment horizontal="center" vertical="center" wrapText="1"/>
    </xf>
    <xf numFmtId="0" fontId="9" fillId="0" borderId="1" xfId="0" applyFont="1" applyBorder="1" applyAlignment="1">
      <alignment horizontal="left" vertical="top" wrapText="1"/>
    </xf>
    <xf numFmtId="0" fontId="10" fillId="0" borderId="1" xfId="0" applyFont="1" applyBorder="1" applyAlignment="1">
      <alignment horizontal="center" wrapText="1"/>
    </xf>
    <xf numFmtId="0" fontId="6" fillId="0" borderId="1" xfId="0" applyFont="1" applyBorder="1" applyAlignment="1">
      <alignment horizontal="center" wrapText="1"/>
    </xf>
    <xf numFmtId="0" fontId="39" fillId="0" borderId="1" xfId="0" applyFont="1" applyBorder="1" applyAlignment="1">
      <alignment horizontal="left" vertical="top"/>
    </xf>
    <xf numFmtId="0" fontId="10" fillId="0" borderId="5" xfId="0" applyFont="1" applyBorder="1" applyAlignment="1">
      <alignment horizontal="center" vertical="center" wrapText="1"/>
    </xf>
    <xf numFmtId="0" fontId="6" fillId="0" borderId="5"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46" fillId="0" borderId="1" xfId="0" applyFont="1" applyBorder="1" applyAlignment="1">
      <alignment horizontal="center" vertical="center" wrapText="1"/>
    </xf>
    <xf numFmtId="0" fontId="46" fillId="0" borderId="1" xfId="0" applyFont="1" applyBorder="1" applyAlignment="1">
      <alignment vertical="top" wrapText="1"/>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xf numFmtId="0" fontId="23" fillId="0" borderId="1" xfId="0" applyFont="1" applyBorder="1" applyAlignment="1">
      <alignment horizontal="center"/>
    </xf>
    <xf numFmtId="0" fontId="31" fillId="0" borderId="0" xfId="0" applyFont="1"/>
    <xf numFmtId="0" fontId="10" fillId="0" borderId="1" xfId="0" applyFont="1" applyBorder="1" applyAlignment="1">
      <alignment horizontal="center" vertical="top"/>
    </xf>
    <xf numFmtId="2" fontId="10" fillId="0" borderId="1" xfId="0" applyNumberFormat="1" applyFont="1" applyBorder="1" applyAlignment="1">
      <alignment horizontal="center" vertical="top"/>
    </xf>
    <xf numFmtId="0" fontId="10" fillId="0" borderId="1" xfId="0" applyFont="1" applyBorder="1" applyAlignment="1">
      <alignment vertical="top"/>
    </xf>
    <xf numFmtId="0" fontId="47" fillId="0" borderId="1" xfId="0" applyFont="1" applyBorder="1" applyAlignment="1">
      <alignment horizontal="center"/>
    </xf>
    <xf numFmtId="0" fontId="1" fillId="0" borderId="1" xfId="0" applyFont="1" applyBorder="1" applyAlignment="1">
      <alignment horizontal="center"/>
    </xf>
    <xf numFmtId="49" fontId="2" fillId="0" borderId="0" xfId="0" applyNumberFormat="1" applyFont="1"/>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12" xfId="0" applyNumberFormat="1" applyFont="1" applyBorder="1" applyAlignment="1">
      <alignment vertical="center"/>
    </xf>
    <xf numFmtId="1" fontId="45"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0" fillId="0" borderId="0" xfId="0" applyFont="1" applyAlignment="1">
      <alignment horizontal="center" vertical="center"/>
    </xf>
    <xf numFmtId="1" fontId="45" fillId="0" borderId="1" xfId="0" applyNumberFormat="1" applyFont="1" applyBorder="1" applyAlignment="1">
      <alignment horizontal="center" vertical="center"/>
    </xf>
    <xf numFmtId="1" fontId="52" fillId="0" borderId="0" xfId="0" applyNumberFormat="1" applyFont="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50" fillId="0" borderId="1" xfId="0" applyFont="1" applyBorder="1" applyAlignment="1">
      <alignment horizontal="center" vertical="center"/>
    </xf>
    <xf numFmtId="2" fontId="23" fillId="0" borderId="0" xfId="0" applyNumberFormat="1" applyFont="1"/>
    <xf numFmtId="0" fontId="26" fillId="0" borderId="0" xfId="0" applyFont="1" applyBorder="1" applyAlignment="1">
      <alignment vertical="top" wrapText="1"/>
    </xf>
    <xf numFmtId="1" fontId="16" fillId="0" borderId="1" xfId="0" applyNumberFormat="1" applyFont="1" applyBorder="1" applyAlignment="1">
      <alignment horizontal="center" vertical="center" wrapText="1"/>
    </xf>
    <xf numFmtId="49" fontId="2" fillId="0" borderId="10" xfId="0" applyNumberFormat="1" applyFont="1" applyBorder="1" applyAlignment="1">
      <alignment vertical="center"/>
    </xf>
    <xf numFmtId="0" fontId="5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 fontId="54" fillId="0" borderId="1" xfId="0" applyNumberFormat="1" applyFont="1" applyBorder="1" applyAlignment="1">
      <alignment horizontal="center" vertical="center" wrapText="1"/>
    </xf>
    <xf numFmtId="0" fontId="24" fillId="0" borderId="1" xfId="0" applyFont="1" applyBorder="1" applyAlignment="1">
      <alignment horizontal="center" wrapText="1"/>
    </xf>
    <xf numFmtId="1" fontId="54" fillId="0" borderId="1" xfId="0" applyNumberFormat="1" applyFont="1" applyBorder="1" applyAlignment="1">
      <alignment horizontal="center" vertical="center"/>
    </xf>
    <xf numFmtId="0" fontId="54" fillId="0" borderId="1" xfId="0" applyFont="1" applyBorder="1" applyAlignment="1">
      <alignment horizontal="center" vertical="center" wrapText="1"/>
    </xf>
    <xf numFmtId="2" fontId="54" fillId="0" borderId="1" xfId="0" applyNumberFormat="1" applyFont="1" applyBorder="1" applyAlignment="1">
      <alignment horizontal="center" vertical="center" wrapText="1"/>
    </xf>
    <xf numFmtId="2" fontId="53" fillId="0" borderId="1"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xf numFmtId="0" fontId="53" fillId="0" borderId="1" xfId="0" applyFont="1" applyBorder="1" applyAlignment="1">
      <alignment horizontal="center" vertical="center"/>
    </xf>
    <xf numFmtId="2" fontId="53"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0" fontId="36" fillId="0" borderId="1" xfId="0" applyFont="1" applyBorder="1" applyAlignment="1">
      <alignment horizontal="center" vertical="top" wrapText="1"/>
    </xf>
    <xf numFmtId="0" fontId="36" fillId="0" borderId="1" xfId="0" applyFont="1" applyBorder="1" applyAlignment="1">
      <alignment vertical="top" wrapText="1"/>
    </xf>
    <xf numFmtId="2" fontId="0" fillId="0" borderId="1" xfId="0" applyNumberFormat="1" applyFont="1" applyBorder="1" applyAlignment="1">
      <alignment horizontal="center" vertical="center"/>
    </xf>
    <xf numFmtId="0" fontId="36" fillId="0" borderId="1" xfId="0" applyFont="1" applyBorder="1" applyAlignment="1">
      <alignment horizontal="left" vertical="top" wrapText="1"/>
    </xf>
    <xf numFmtId="0" fontId="36" fillId="0" borderId="1" xfId="0" applyFont="1" applyBorder="1" applyAlignment="1">
      <alignment horizontal="left" wrapText="1"/>
    </xf>
    <xf numFmtId="0" fontId="36" fillId="0" borderId="1" xfId="0" applyFont="1" applyBorder="1" applyAlignment="1">
      <alignment wrapText="1"/>
    </xf>
    <xf numFmtId="0" fontId="42" fillId="0" borderId="1" xfId="0" applyFont="1" applyBorder="1" applyAlignment="1">
      <alignment horizontal="center" vertical="center" wrapText="1"/>
    </xf>
    <xf numFmtId="0" fontId="60" fillId="0" borderId="1" xfId="0" applyFont="1" applyBorder="1" applyAlignment="1">
      <alignment horizontal="left" vertical="top" wrapText="1"/>
    </xf>
    <xf numFmtId="0" fontId="45" fillId="0" borderId="1" xfId="0" applyFont="1" applyBorder="1" applyAlignment="1">
      <alignment vertical="center" wrapText="1"/>
    </xf>
    <xf numFmtId="0" fontId="36" fillId="0" borderId="5" xfId="0" applyFont="1" applyBorder="1" applyAlignment="1">
      <alignment wrapText="1"/>
    </xf>
    <xf numFmtId="2" fontId="0" fillId="0" borderId="5" xfId="0" applyNumberFormat="1" applyFont="1" applyBorder="1" applyAlignment="1">
      <alignment horizontal="center" vertical="center"/>
    </xf>
    <xf numFmtId="0" fontId="61" fillId="0" borderId="1" xfId="0" applyFont="1" applyBorder="1" applyAlignment="1">
      <alignment horizontal="left" vertical="top" wrapText="1"/>
    </xf>
    <xf numFmtId="0" fontId="0" fillId="0" borderId="15" xfId="0" applyFont="1" applyBorder="1" applyAlignment="1">
      <alignment horizontal="center" vertical="center"/>
    </xf>
    <xf numFmtId="0" fontId="12" fillId="0" borderId="1" xfId="0" applyFont="1" applyBorder="1" applyAlignment="1">
      <alignment horizontal="center" vertical="center" wrapText="1"/>
    </xf>
    <xf numFmtId="2" fontId="62" fillId="0" borderId="1" xfId="0" applyNumberFormat="1" applyFont="1" applyBorder="1" applyAlignment="1">
      <alignment horizontal="center" vertical="center"/>
    </xf>
    <xf numFmtId="0" fontId="62" fillId="0" borderId="1" xfId="0" applyFont="1" applyBorder="1" applyAlignment="1">
      <alignment horizontal="center" vertical="center" wrapText="1"/>
    </xf>
    <xf numFmtId="0" fontId="62" fillId="0" borderId="0" xfId="0" applyFont="1"/>
    <xf numFmtId="0" fontId="36" fillId="0" borderId="1" xfId="0" applyFont="1" applyBorder="1" applyAlignment="1">
      <alignment horizontal="center" vertical="center"/>
    </xf>
    <xf numFmtId="2" fontId="36" fillId="0" borderId="1" xfId="0" applyNumberFormat="1" applyFont="1" applyBorder="1" applyAlignment="1">
      <alignment horizontal="center" vertical="center"/>
    </xf>
    <xf numFmtId="0" fontId="36" fillId="0" borderId="1" xfId="0" applyFont="1" applyBorder="1" applyAlignment="1">
      <alignment horizontal="center" wrapText="1"/>
    </xf>
    <xf numFmtId="0" fontId="0" fillId="0" borderId="1" xfId="0" applyFont="1" applyBorder="1" applyAlignment="1">
      <alignment horizontal="center" vertical="center" wrapText="1"/>
    </xf>
    <xf numFmtId="0" fontId="45" fillId="0" borderId="1" xfId="0" applyFont="1" applyBorder="1" applyAlignment="1">
      <alignment vertical="center"/>
    </xf>
    <xf numFmtId="0" fontId="45" fillId="0" borderId="1" xfId="0" applyFont="1" applyBorder="1"/>
    <xf numFmtId="0" fontId="32" fillId="0" borderId="0" xfId="0" applyFont="1"/>
    <xf numFmtId="2" fontId="0" fillId="0" borderId="0" xfId="0" applyNumberFormat="1"/>
    <xf numFmtId="0" fontId="45" fillId="0" borderId="0" xfId="0" applyFont="1" applyAlignment="1">
      <alignment vertical="center"/>
    </xf>
    <xf numFmtId="0" fontId="63" fillId="0" borderId="1" xfId="0" applyFont="1" applyBorder="1" applyAlignment="1">
      <alignment horizontal="justify" vertical="top" wrapText="1"/>
    </xf>
    <xf numFmtId="0" fontId="9" fillId="0" borderId="1" xfId="0" applyFont="1" applyBorder="1" applyAlignment="1">
      <alignment horizontal="left" vertic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6"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xf>
    <xf numFmtId="0" fontId="1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66" fillId="0" borderId="11" xfId="0" applyNumberFormat="1" applyFont="1" applyBorder="1" applyAlignment="1">
      <alignment horizontal="center" vertical="center"/>
    </xf>
    <xf numFmtId="0" fontId="67" fillId="0" borderId="1" xfId="0" applyFont="1" applyBorder="1" applyAlignment="1">
      <alignment horizontal="center" vertical="center" wrapText="1"/>
    </xf>
    <xf numFmtId="0" fontId="53" fillId="0" borderId="0" xfId="0" applyFont="1" applyAlignment="1">
      <alignment horizontal="center" vertical="center"/>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6" fillId="0" borderId="0" xfId="0" applyFont="1" applyBorder="1" applyAlignment="1">
      <alignment horizontal="center" vertical="center" wrapText="1"/>
    </xf>
    <xf numFmtId="0" fontId="1" fillId="0" borderId="1" xfId="0" applyFont="1" applyBorder="1" applyAlignment="1">
      <alignment horizontal="center" vertical="center"/>
    </xf>
    <xf numFmtId="0" fontId="14"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1" xfId="0" applyFont="1" applyBorder="1" applyAlignment="1">
      <alignment horizontal="center"/>
    </xf>
    <xf numFmtId="1" fontId="1" fillId="0" borderId="0" xfId="0" applyNumberFormat="1" applyFont="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49" fontId="39" fillId="0" borderId="0" xfId="0" applyNumberFormat="1" applyFont="1" applyBorder="1" applyAlignment="1">
      <alignment horizontal="left" vertical="center" wrapText="1"/>
    </xf>
    <xf numFmtId="49" fontId="39" fillId="0" borderId="13" xfId="0" applyNumberFormat="1" applyFont="1" applyBorder="1" applyAlignment="1">
      <alignment horizontal="left" vertical="center" wrapText="1"/>
    </xf>
    <xf numFmtId="49" fontId="39" fillId="0" borderId="9" xfId="0" applyNumberFormat="1" applyFont="1" applyBorder="1" applyAlignment="1">
      <alignment horizontal="left" vertical="center" wrapText="1"/>
    </xf>
    <xf numFmtId="49" fontId="39" fillId="0" borderId="14" xfId="0" applyNumberFormat="1" applyFont="1" applyBorder="1" applyAlignment="1">
      <alignment horizontal="left" vertical="center" wrapText="1"/>
    </xf>
    <xf numFmtId="0" fontId="29" fillId="0" borderId="0" xfId="0" applyFont="1" applyBorder="1" applyAlignment="1">
      <alignment horizontal="center" vertical="center" wrapText="1"/>
    </xf>
    <xf numFmtId="0" fontId="26" fillId="0" borderId="0" xfId="0" applyFont="1" applyBorder="1" applyAlignment="1">
      <alignment horizontal="center" vertical="top" wrapText="1"/>
    </xf>
    <xf numFmtId="0" fontId="17"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25" fillId="0" borderId="1" xfId="0" applyFont="1" applyBorder="1" applyAlignment="1">
      <alignment horizontal="center" vertical="top"/>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1" xfId="0" applyFont="1" applyBorder="1" applyAlignment="1">
      <alignment horizontal="right" vertical="center" wrapText="1"/>
    </xf>
    <xf numFmtId="0" fontId="33" fillId="0" borderId="1" xfId="0" applyFont="1" applyBorder="1" applyAlignment="1">
      <alignment horizontal="center" vertical="center" wrapText="1"/>
    </xf>
    <xf numFmtId="1" fontId="30" fillId="0" borderId="1" xfId="0" applyNumberFormat="1" applyFont="1" applyBorder="1" applyAlignment="1">
      <alignment horizontal="center" vertical="center"/>
    </xf>
    <xf numFmtId="1" fontId="3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11" fillId="0" borderId="0" xfId="0" applyFont="1" applyBorder="1" applyAlignment="1">
      <alignment horizontal="center" vertical="top" wrapText="1"/>
    </xf>
    <xf numFmtId="0" fontId="56" fillId="0" borderId="9" xfId="0" applyFont="1" applyBorder="1" applyAlignment="1">
      <alignment horizontal="center" vertical="top" wrapText="1"/>
    </xf>
    <xf numFmtId="0" fontId="57" fillId="0" borderId="9" xfId="0" applyFont="1" applyBorder="1" applyAlignment="1">
      <alignment horizontal="center" vertical="top" wrapText="1"/>
    </xf>
    <xf numFmtId="0" fontId="17" fillId="0" borderId="3" xfId="0" applyFont="1" applyBorder="1" applyAlignment="1">
      <alignment horizontal="left" vertical="top" wrapText="1"/>
    </xf>
    <xf numFmtId="2" fontId="1" fillId="0" borderId="1" xfId="0" applyNumberFormat="1" applyFont="1" applyBorder="1" applyAlignment="1">
      <alignment horizontal="center" vertical="center" wrapText="1"/>
    </xf>
    <xf numFmtId="0" fontId="35" fillId="0" borderId="1" xfId="0" applyFont="1" applyBorder="1" applyAlignment="1">
      <alignment horizontal="center"/>
    </xf>
    <xf numFmtId="0" fontId="6" fillId="0" borderId="2" xfId="0" applyFont="1" applyBorder="1" applyAlignment="1">
      <alignment horizontal="right" vertical="top"/>
    </xf>
    <xf numFmtId="0" fontId="6" fillId="0" borderId="3" xfId="0" applyFont="1" applyBorder="1" applyAlignment="1">
      <alignment horizontal="right" vertical="top"/>
    </xf>
    <xf numFmtId="0" fontId="6" fillId="0" borderId="4" xfId="0" applyFont="1" applyBorder="1" applyAlignment="1">
      <alignment horizontal="right" vertical="top"/>
    </xf>
    <xf numFmtId="0" fontId="46" fillId="0" borderId="0" xfId="0" applyFont="1" applyAlignment="1">
      <alignment horizontal="center" wrapText="1"/>
    </xf>
    <xf numFmtId="0" fontId="46" fillId="0" borderId="9" xfId="0" applyFont="1" applyBorder="1" applyAlignment="1">
      <alignment horizont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49" fillId="0" borderId="0" xfId="0" applyFont="1" applyAlignment="1">
      <alignment horizontal="center"/>
    </xf>
    <xf numFmtId="0" fontId="46" fillId="0" borderId="9"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0" fillId="0" borderId="0" xfId="0" applyFont="1"/>
    <xf numFmtId="0" fontId="35" fillId="0" borderId="1" xfId="0" applyFont="1" applyBorder="1" applyAlignment="1">
      <alignment horizontal="center" vertical="center"/>
    </xf>
    <xf numFmtId="0" fontId="46" fillId="0" borderId="1" xfId="0" applyFont="1" applyBorder="1" applyAlignment="1">
      <alignment horizontal="center" vertical="center"/>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0" fontId="39" fillId="0" borderId="1" xfId="0" applyFont="1" applyBorder="1" applyAlignment="1">
      <alignment horizontal="left"/>
    </xf>
    <xf numFmtId="0" fontId="39" fillId="0" borderId="1" xfId="0" applyFont="1" applyBorder="1" applyAlignment="1">
      <alignment horizontal="center" vertical="center"/>
    </xf>
    <xf numFmtId="0" fontId="39" fillId="0" borderId="1" xfId="0" applyFont="1" applyBorder="1" applyAlignment="1">
      <alignment horizontal="left" vertical="center" wrapText="1"/>
    </xf>
    <xf numFmtId="0" fontId="23" fillId="0" borderId="2" xfId="0" applyFont="1" applyBorder="1" applyAlignment="1">
      <alignment horizontal="right"/>
    </xf>
    <xf numFmtId="0" fontId="23" fillId="0" borderId="4" xfId="0" applyFont="1" applyBorder="1" applyAlignment="1">
      <alignment horizontal="righ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9" fillId="0" borderId="1" xfId="0" applyFont="1" applyBorder="1" applyAlignment="1">
      <alignment horizontal="center"/>
    </xf>
    <xf numFmtId="0" fontId="39" fillId="0" borderId="1" xfId="0" applyFont="1" applyBorder="1" applyAlignment="1">
      <alignment horizontal="center"/>
    </xf>
    <xf numFmtId="0" fontId="9" fillId="0" borderId="1" xfId="0" applyFont="1" applyBorder="1" applyAlignment="1">
      <alignment horizontal="left" vertical="top" wrapText="1"/>
    </xf>
    <xf numFmtId="0" fontId="6" fillId="0" borderId="1" xfId="0" applyFont="1" applyBorder="1" applyAlignment="1">
      <alignment horizontal="left" vertical="top" wrapText="1"/>
    </xf>
    <xf numFmtId="49" fontId="9" fillId="0" borderId="0"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1" fontId="53" fillId="0" borderId="0" xfId="0" applyNumberFormat="1" applyFont="1" applyAlignment="1">
      <alignment horizontal="center" vertical="center"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2" fontId="5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6" fillId="0" borderId="0"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0" fontId="25" fillId="0" borderId="3" xfId="0" applyFont="1" applyBorder="1" applyAlignment="1">
      <alignment horizontal="left" vertical="top" wrapText="1"/>
    </xf>
    <xf numFmtId="0" fontId="59" fillId="0" borderId="3" xfId="0" applyFont="1" applyBorder="1" applyAlignment="1">
      <alignment horizontal="left" vertical="top" wrapText="1"/>
    </xf>
    <xf numFmtId="0" fontId="33" fillId="0" borderId="3" xfId="0" applyFont="1" applyBorder="1" applyAlignment="1">
      <alignment horizontal="right"/>
    </xf>
    <xf numFmtId="0" fontId="33" fillId="0" borderId="4" xfId="0" applyFont="1" applyBorder="1" applyAlignment="1">
      <alignment horizontal="right"/>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49" fontId="4" fillId="0" borderId="0"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39" fillId="0" borderId="0" xfId="0" applyNumberFormat="1" applyFont="1" applyBorder="1" applyAlignment="1">
      <alignment horizontal="center" vertical="center" wrapText="1"/>
    </xf>
    <xf numFmtId="49" fontId="39" fillId="0" borderId="13" xfId="0" applyNumberFormat="1" applyFont="1" applyBorder="1" applyAlignment="1">
      <alignment horizontal="center" vertical="center" wrapText="1"/>
    </xf>
    <xf numFmtId="49" fontId="39" fillId="0" borderId="9" xfId="0" applyNumberFormat="1" applyFont="1" applyBorder="1" applyAlignment="1">
      <alignment horizontal="center" vertical="center" wrapText="1"/>
    </xf>
    <xf numFmtId="49" fontId="39" fillId="0" borderId="14"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xf numFmtId="0" fontId="0" fillId="0" borderId="13" xfId="0" applyBorder="1"/>
    <xf numFmtId="0" fontId="0" fillId="0" borderId="9" xfId="0" applyBorder="1"/>
    <xf numFmtId="0" fontId="0" fillId="0" borderId="14" xfId="0" applyBorder="1"/>
    <xf numFmtId="0" fontId="68"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externalLink" Target="externalLinks/externalLink1.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externalLink" Target="externalLinks/externalLink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YOR%20FUND/DRAIN/RCC%20DRAIN%20%20KARTIK%20ORAON%20CHOWK%20W.N.%2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d-46%20Kriti%20Mandal/sumant%20ji%20nal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2035/FINAL%20AKHRA%20Tongrtoli%20%20w.n%2035%20-%20Cop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9">
          <cell r="E9">
            <v>2.23</v>
          </cell>
          <cell r="F9">
            <v>6.31</v>
          </cell>
          <cell r="G9">
            <v>12.6</v>
          </cell>
          <cell r="H9">
            <v>3.72</v>
          </cell>
          <cell r="I9">
            <v>31.22</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refreshError="1"/>
      <sheetData sheetId="1" refreshError="1">
        <row r="11">
          <cell r="F11">
            <v>16.211374256321335</v>
          </cell>
          <cell r="G11">
            <v>4.3183191052800005</v>
          </cell>
          <cell r="H11">
            <v>11.830642877371847</v>
          </cell>
          <cell r="I11">
            <v>24.019628415342055</v>
          </cell>
          <cell r="J11">
            <v>51.819829263360006</v>
          </cell>
        </row>
      </sheetData>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9">
          <cell r="E9">
            <v>17.950000000000003</v>
          </cell>
          <cell r="F9">
            <v>17.68</v>
          </cell>
          <cell r="G9">
            <v>5.84</v>
          </cell>
          <cell r="H9">
            <v>38.700767487963745</v>
          </cell>
          <cell r="I9">
            <v>173.32999999999998</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20"/>
  <sheetViews>
    <sheetView topLeftCell="A7" workbookViewId="0">
      <selection activeCell="K4" sqref="K4"/>
    </sheetView>
  </sheetViews>
  <sheetFormatPr defaultRowHeight="15"/>
  <cols>
    <col min="1" max="1" width="6.140625" customWidth="1"/>
    <col min="2" max="2" width="30.85546875" customWidth="1"/>
    <col min="3" max="3" width="10.5703125" bestFit="1" customWidth="1"/>
    <col min="4" max="4" width="10.28515625" customWidth="1"/>
    <col min="5" max="5" width="10.7109375" customWidth="1"/>
    <col min="6" max="6" width="19" bestFit="1" customWidth="1"/>
  </cols>
  <sheetData>
    <row r="1" spans="1:8" ht="22.5">
      <c r="A1" s="1"/>
      <c r="B1" s="234" t="s">
        <v>0</v>
      </c>
      <c r="C1" s="234"/>
      <c r="D1" s="234"/>
      <c r="E1" s="234"/>
      <c r="F1" s="234"/>
    </row>
    <row r="2" spans="1:8" ht="26.25" customHeight="1">
      <c r="A2" s="235" t="s">
        <v>1</v>
      </c>
      <c r="B2" s="236"/>
      <c r="C2" s="236"/>
      <c r="D2" s="236"/>
      <c r="E2" s="236"/>
      <c r="F2" s="237"/>
    </row>
    <row r="3" spans="1:8" ht="32.25" customHeight="1">
      <c r="A3" s="2" t="s">
        <v>2</v>
      </c>
      <c r="B3" s="2" t="s">
        <v>3</v>
      </c>
      <c r="C3" s="2" t="s">
        <v>4</v>
      </c>
      <c r="D3" s="2" t="s">
        <v>5</v>
      </c>
      <c r="E3" s="2" t="s">
        <v>6</v>
      </c>
      <c r="F3" s="2" t="s">
        <v>7</v>
      </c>
    </row>
    <row r="4" spans="1:8" ht="178.5" customHeight="1">
      <c r="A4" s="3" t="s">
        <v>8</v>
      </c>
      <c r="B4" s="4" t="s">
        <v>9</v>
      </c>
      <c r="C4" s="5">
        <v>41.42</v>
      </c>
      <c r="D4" s="6" t="s">
        <v>10</v>
      </c>
      <c r="E4" s="5">
        <v>153.84</v>
      </c>
      <c r="F4" s="7">
        <f>C4*E4</f>
        <v>6372.0528000000004</v>
      </c>
    </row>
    <row r="5" spans="1:8" ht="114.75">
      <c r="A5" s="8" t="s">
        <v>11</v>
      </c>
      <c r="B5" s="9" t="s">
        <v>12</v>
      </c>
      <c r="C5" s="2">
        <v>40.270000000000003</v>
      </c>
      <c r="D5" s="6" t="s">
        <v>10</v>
      </c>
      <c r="E5" s="5">
        <v>415.58</v>
      </c>
      <c r="F5" s="7">
        <f t="shared" ref="F5:F13" si="0">C5*E5</f>
        <v>16735.406600000002</v>
      </c>
    </row>
    <row r="6" spans="1:8" ht="101.25" customHeight="1">
      <c r="A6" s="10" t="s">
        <v>13</v>
      </c>
      <c r="B6" s="9" t="s">
        <v>14</v>
      </c>
      <c r="C6" s="11">
        <v>68.92</v>
      </c>
      <c r="D6" s="6" t="s">
        <v>10</v>
      </c>
      <c r="E6" s="5">
        <v>1336.28</v>
      </c>
      <c r="F6" s="7">
        <f t="shared" si="0"/>
        <v>92096.417600000001</v>
      </c>
    </row>
    <row r="7" spans="1:8" ht="165.75">
      <c r="A7" s="12" t="s">
        <v>15</v>
      </c>
      <c r="B7" s="13" t="s">
        <v>16</v>
      </c>
      <c r="C7" s="14">
        <v>76.47</v>
      </c>
      <c r="D7" s="12" t="s">
        <v>17</v>
      </c>
      <c r="E7" s="12">
        <v>4858.76</v>
      </c>
      <c r="F7" s="7">
        <f t="shared" si="0"/>
        <v>371549.37719999999</v>
      </c>
    </row>
    <row r="8" spans="1:8" ht="18.75">
      <c r="A8" s="15">
        <v>5</v>
      </c>
      <c r="B8" s="16" t="s">
        <v>18</v>
      </c>
      <c r="C8" s="12"/>
      <c r="D8" s="14"/>
      <c r="E8" s="17"/>
      <c r="F8" s="7">
        <f t="shared" si="0"/>
        <v>0</v>
      </c>
    </row>
    <row r="9" spans="1:8" ht="15.75">
      <c r="A9" s="15" t="s">
        <v>19</v>
      </c>
      <c r="B9" s="13" t="s">
        <v>20</v>
      </c>
      <c r="C9" s="12">
        <v>32.880000000000003</v>
      </c>
      <c r="D9" s="12" t="s">
        <v>17</v>
      </c>
      <c r="E9" s="12">
        <v>893.67</v>
      </c>
      <c r="F9" s="7">
        <f t="shared" si="0"/>
        <v>29383.869600000002</v>
      </c>
    </row>
    <row r="10" spans="1:8" ht="15.75">
      <c r="A10" s="15" t="s">
        <v>21</v>
      </c>
      <c r="B10" s="13" t="s">
        <v>22</v>
      </c>
      <c r="C10" s="12">
        <v>40.270000000000003</v>
      </c>
      <c r="D10" s="12" t="s">
        <v>17</v>
      </c>
      <c r="E10" s="12">
        <v>363.98</v>
      </c>
      <c r="F10" s="7">
        <f t="shared" si="0"/>
        <v>14657.474600000001</v>
      </c>
    </row>
    <row r="11" spans="1:8" ht="15.75">
      <c r="A11" s="15" t="s">
        <v>23</v>
      </c>
      <c r="B11" s="13" t="s">
        <v>24</v>
      </c>
      <c r="C11" s="12">
        <v>68.92</v>
      </c>
      <c r="D11" s="12" t="s">
        <v>17</v>
      </c>
      <c r="E11" s="12">
        <v>819.59</v>
      </c>
      <c r="F11" s="7">
        <f t="shared" si="0"/>
        <v>56486.142800000001</v>
      </c>
    </row>
    <row r="12" spans="1:8">
      <c r="A12" s="15" t="s">
        <v>25</v>
      </c>
      <c r="B12" s="13" t="s">
        <v>26</v>
      </c>
      <c r="C12" s="12">
        <v>65.760000000000005</v>
      </c>
      <c r="D12" s="12" t="s">
        <v>27</v>
      </c>
      <c r="E12" s="12">
        <v>496.4</v>
      </c>
      <c r="F12" s="7">
        <f t="shared" si="0"/>
        <v>32643.264000000003</v>
      </c>
      <c r="G12" s="18"/>
      <c r="H12" s="18"/>
    </row>
    <row r="13" spans="1:8">
      <c r="A13" s="15" t="s">
        <v>28</v>
      </c>
      <c r="B13" s="13" t="s">
        <v>29</v>
      </c>
      <c r="C13" s="12">
        <v>41.42</v>
      </c>
      <c r="D13" s="12" t="s">
        <v>27</v>
      </c>
      <c r="E13" s="12">
        <v>177.1</v>
      </c>
      <c r="F13" s="7">
        <f t="shared" si="0"/>
        <v>7335.482</v>
      </c>
      <c r="G13" s="18"/>
      <c r="H13" s="18"/>
    </row>
    <row r="14" spans="1:8">
      <c r="A14" s="19"/>
      <c r="B14" s="19"/>
      <c r="C14" s="19"/>
      <c r="D14" s="238" t="s">
        <v>30</v>
      </c>
      <c r="E14" s="238"/>
      <c r="F14" s="20">
        <f>SUM(F4:F13)</f>
        <v>627259.48719999986</v>
      </c>
    </row>
    <row r="15" spans="1:8">
      <c r="D15" s="239" t="s">
        <v>31</v>
      </c>
      <c r="E15" s="239"/>
      <c r="F15" s="239"/>
    </row>
    <row r="16" spans="1:8">
      <c r="D16" s="239"/>
      <c r="E16" s="239"/>
      <c r="F16" s="239"/>
    </row>
    <row r="17" spans="4:6">
      <c r="D17" s="239"/>
      <c r="E17" s="239"/>
      <c r="F17" s="239"/>
    </row>
    <row r="18" spans="4:6">
      <c r="D18" s="239"/>
      <c r="E18" s="239"/>
      <c r="F18" s="239"/>
    </row>
    <row r="19" spans="4:6">
      <c r="D19" s="239"/>
      <c r="E19" s="239"/>
      <c r="F19" s="239"/>
    </row>
    <row r="20" spans="4:6">
      <c r="D20" s="239"/>
      <c r="E20" s="239"/>
      <c r="F20" s="239"/>
    </row>
  </sheetData>
  <mergeCells count="4">
    <mergeCell ref="B1:F1"/>
    <mergeCell ref="A2:F2"/>
    <mergeCell ref="D14:E14"/>
    <mergeCell ref="D15:F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21"/>
  <sheetViews>
    <sheetView workbookViewId="0">
      <selection activeCell="J5" sqref="J5"/>
    </sheetView>
  </sheetViews>
  <sheetFormatPr defaultRowHeight="15"/>
  <cols>
    <col min="1" max="1" width="6.140625" customWidth="1"/>
    <col min="2" max="2" width="39" customWidth="1"/>
    <col min="3" max="3" width="9.28515625" customWidth="1"/>
    <col min="4" max="4" width="6.5703125" customWidth="1"/>
    <col min="5" max="5" width="9.5703125" customWidth="1"/>
    <col min="6" max="6" width="25.42578125" customWidth="1"/>
  </cols>
  <sheetData>
    <row r="1" spans="1:8" ht="22.5">
      <c r="A1" s="151" t="s">
        <v>341</v>
      </c>
      <c r="B1" s="152" t="s">
        <v>0</v>
      </c>
      <c r="C1" s="153"/>
      <c r="D1" s="153"/>
      <c r="E1" s="153"/>
      <c r="F1" s="154"/>
    </row>
    <row r="2" spans="1:8">
      <c r="A2" s="247" t="s">
        <v>530</v>
      </c>
      <c r="B2" s="247"/>
      <c r="C2" s="247"/>
      <c r="D2" s="247"/>
      <c r="E2" s="247"/>
      <c r="F2" s="248"/>
    </row>
    <row r="3" spans="1:8">
      <c r="A3" s="249"/>
      <c r="B3" s="249"/>
      <c r="C3" s="249"/>
      <c r="D3" s="249"/>
      <c r="E3" s="249"/>
      <c r="F3" s="250"/>
    </row>
    <row r="4" spans="1:8" ht="25.5">
      <c r="A4" s="2" t="s">
        <v>2</v>
      </c>
      <c r="B4" s="2" t="s">
        <v>3</v>
      </c>
      <c r="C4" s="2" t="s">
        <v>4</v>
      </c>
      <c r="D4" s="2" t="s">
        <v>5</v>
      </c>
      <c r="E4" s="2" t="s">
        <v>6</v>
      </c>
      <c r="F4" s="2" t="s">
        <v>7</v>
      </c>
    </row>
    <row r="5" spans="1:8" ht="148.5">
      <c r="A5" s="3" t="s">
        <v>8</v>
      </c>
      <c r="B5" s="4" t="s">
        <v>9</v>
      </c>
      <c r="C5" s="5">
        <v>24.67</v>
      </c>
      <c r="D5" s="5" t="s">
        <v>10</v>
      </c>
      <c r="E5" s="5">
        <v>153.84</v>
      </c>
      <c r="F5" s="91">
        <f>C5*E5</f>
        <v>3795.2328000000002</v>
      </c>
    </row>
    <row r="6" spans="1:8" ht="89.25">
      <c r="A6" s="3" t="s">
        <v>304</v>
      </c>
      <c r="B6" s="9" t="s">
        <v>12</v>
      </c>
      <c r="C6" s="2">
        <v>9.1999999999999993</v>
      </c>
      <c r="D6" s="2" t="s">
        <v>10</v>
      </c>
      <c r="E6" s="2">
        <v>415.84</v>
      </c>
      <c r="F6" s="91">
        <f t="shared" ref="F6:F15" si="0">C6*E6</f>
        <v>3825.7279999999996</v>
      </c>
    </row>
    <row r="7" spans="1:8" ht="89.25">
      <c r="A7" s="3" t="s">
        <v>294</v>
      </c>
      <c r="B7" s="9" t="s">
        <v>14</v>
      </c>
      <c r="C7" s="2">
        <v>15.32</v>
      </c>
      <c r="D7" s="2" t="s">
        <v>10</v>
      </c>
      <c r="E7" s="2">
        <v>1336.28</v>
      </c>
      <c r="F7" s="91">
        <f t="shared" si="0"/>
        <v>20471.809600000001</v>
      </c>
    </row>
    <row r="8" spans="1:8" ht="127.5">
      <c r="A8" s="219" t="s">
        <v>15</v>
      </c>
      <c r="B8" s="13" t="s">
        <v>16</v>
      </c>
      <c r="C8" s="12">
        <v>18.41</v>
      </c>
      <c r="D8" s="12" t="s">
        <v>17</v>
      </c>
      <c r="E8" s="12">
        <v>4858.76</v>
      </c>
      <c r="F8" s="91">
        <f t="shared" si="0"/>
        <v>89449.771600000007</v>
      </c>
    </row>
    <row r="9" spans="1:8" s="21" customFormat="1" ht="61.5" customHeight="1">
      <c r="A9" s="23" t="s">
        <v>503</v>
      </c>
      <c r="B9" s="25" t="s">
        <v>75</v>
      </c>
      <c r="C9" s="30">
        <v>12.08</v>
      </c>
      <c r="D9" s="25" t="s">
        <v>76</v>
      </c>
      <c r="E9" s="30">
        <v>184.61</v>
      </c>
      <c r="F9" s="91">
        <f t="shared" si="0"/>
        <v>2230.0888</v>
      </c>
    </row>
    <row r="10" spans="1:8" ht="18.75">
      <c r="A10" s="219">
        <v>6</v>
      </c>
      <c r="B10" s="16" t="s">
        <v>18</v>
      </c>
      <c r="C10" s="12"/>
      <c r="D10" s="14"/>
      <c r="E10" s="17"/>
      <c r="F10" s="91">
        <f t="shared" si="0"/>
        <v>0</v>
      </c>
    </row>
    <row r="11" spans="1:8" ht="15.75">
      <c r="A11" s="219" t="s">
        <v>19</v>
      </c>
      <c r="B11" s="13" t="s">
        <v>20</v>
      </c>
      <c r="C11" s="12">
        <v>7.92</v>
      </c>
      <c r="D11" s="12" t="s">
        <v>17</v>
      </c>
      <c r="E11" s="12">
        <v>893.67</v>
      </c>
      <c r="F11" s="91">
        <f t="shared" si="0"/>
        <v>7077.8663999999999</v>
      </c>
    </row>
    <row r="12" spans="1:8" ht="15.75">
      <c r="A12" s="219" t="s">
        <v>21</v>
      </c>
      <c r="B12" s="13" t="s">
        <v>22</v>
      </c>
      <c r="C12" s="12">
        <v>9.1999999999999993</v>
      </c>
      <c r="D12" s="12" t="s">
        <v>17</v>
      </c>
      <c r="E12" s="12">
        <v>363.98</v>
      </c>
      <c r="F12" s="91">
        <f>C12*E12</f>
        <v>3348.616</v>
      </c>
    </row>
    <row r="13" spans="1:8" ht="15.75">
      <c r="A13" s="219" t="s">
        <v>23</v>
      </c>
      <c r="B13" s="13" t="s">
        <v>24</v>
      </c>
      <c r="C13" s="12">
        <v>15.32</v>
      </c>
      <c r="D13" s="12" t="s">
        <v>17</v>
      </c>
      <c r="E13" s="12">
        <v>819.59</v>
      </c>
      <c r="F13" s="91">
        <f t="shared" si="0"/>
        <v>12556.1188</v>
      </c>
    </row>
    <row r="14" spans="1:8" ht="25.5">
      <c r="A14" s="219" t="s">
        <v>25</v>
      </c>
      <c r="B14" s="13" t="s">
        <v>26</v>
      </c>
      <c r="C14" s="12">
        <v>15.83</v>
      </c>
      <c r="D14" s="12" t="s">
        <v>27</v>
      </c>
      <c r="E14" s="12">
        <v>496.4</v>
      </c>
      <c r="F14" s="91">
        <f t="shared" si="0"/>
        <v>7858.0119999999997</v>
      </c>
      <c r="G14" s="18"/>
      <c r="H14" s="18"/>
    </row>
    <row r="15" spans="1:8" ht="25.5" customHeight="1">
      <c r="A15" s="219" t="s">
        <v>28</v>
      </c>
      <c r="B15" s="13" t="s">
        <v>29</v>
      </c>
      <c r="C15" s="12">
        <v>24.67</v>
      </c>
      <c r="D15" s="12" t="s">
        <v>27</v>
      </c>
      <c r="E15" s="12">
        <v>177.1</v>
      </c>
      <c r="F15" s="91">
        <f t="shared" si="0"/>
        <v>4369.0569999999998</v>
      </c>
      <c r="G15" s="18"/>
      <c r="H15" s="18"/>
    </row>
    <row r="16" spans="1:8">
      <c r="A16" s="219"/>
      <c r="B16" s="244" t="s">
        <v>83</v>
      </c>
      <c r="C16" s="245"/>
      <c r="D16" s="245"/>
      <c r="E16" s="246"/>
      <c r="F16" s="17">
        <f>SUM(F5:F15)</f>
        <v>154982.30100000001</v>
      </c>
      <c r="G16" s="18"/>
      <c r="H16" s="18"/>
    </row>
    <row r="17" spans="1:11">
      <c r="A17" s="68"/>
      <c r="B17" s="69"/>
      <c r="C17" s="69"/>
      <c r="D17" s="69"/>
      <c r="E17" s="69"/>
      <c r="F17" s="69"/>
      <c r="G17" s="18"/>
      <c r="H17" s="18"/>
    </row>
    <row r="18" spans="1:11" ht="31.5" customHeight="1">
      <c r="A18" s="251"/>
      <c r="B18" s="251"/>
      <c r="C18" s="71"/>
      <c r="D18" s="71"/>
      <c r="E18" s="252" t="s">
        <v>125</v>
      </c>
      <c r="F18" s="252"/>
      <c r="G18" s="72"/>
      <c r="H18" s="72"/>
      <c r="I18" s="72"/>
      <c r="J18" s="72"/>
      <c r="K18" s="72"/>
    </row>
    <row r="19" spans="1:11" ht="15.75" customHeight="1">
      <c r="D19" s="73"/>
      <c r="E19" s="252"/>
      <c r="F19" s="252"/>
      <c r="G19" s="72"/>
      <c r="H19" s="72"/>
      <c r="I19" s="72"/>
      <c r="J19" s="72"/>
      <c r="K19" s="72"/>
    </row>
    <row r="20" spans="1:11" ht="15.75" customHeight="1">
      <c r="D20" s="73"/>
      <c r="E20" s="252"/>
      <c r="F20" s="252"/>
      <c r="G20" s="72"/>
      <c r="H20" s="72"/>
      <c r="I20" s="72"/>
      <c r="J20" s="72"/>
      <c r="K20" s="72"/>
    </row>
    <row r="21" spans="1:11">
      <c r="A21" s="43"/>
      <c r="B21" s="44"/>
      <c r="C21" s="43"/>
      <c r="D21" s="43"/>
      <c r="E21" s="43"/>
      <c r="F21" s="163"/>
    </row>
  </sheetData>
  <mergeCells count="4">
    <mergeCell ref="A2:F3"/>
    <mergeCell ref="B16:E16"/>
    <mergeCell ref="A18:B18"/>
    <mergeCell ref="E18:F20"/>
  </mergeCells>
  <pageMargins left="0.7" right="0.7" top="0.75" bottom="0.75" header="0.3" footer="0.3"/>
</worksheet>
</file>

<file path=xl/worksheets/sheet100.xml><?xml version="1.0" encoding="utf-8"?>
<worksheet xmlns="http://schemas.openxmlformats.org/spreadsheetml/2006/main" xmlns:r="http://schemas.openxmlformats.org/officeDocument/2006/relationships">
  <dimension ref="A1:N26"/>
  <sheetViews>
    <sheetView workbookViewId="0">
      <selection activeCell="I6" sqref="I6"/>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9.28515625" customWidth="1"/>
    <col min="7" max="7" width="9.7109375" customWidth="1"/>
    <col min="8" max="8" width="14.85546875" customWidth="1"/>
  </cols>
  <sheetData>
    <row r="1" spans="1:9" ht="21">
      <c r="A1" s="258" t="s">
        <v>0</v>
      </c>
      <c r="B1" s="258"/>
      <c r="C1" s="258"/>
      <c r="D1" s="258"/>
      <c r="E1" s="258"/>
      <c r="F1" s="258"/>
      <c r="G1" s="258"/>
      <c r="H1" s="258"/>
      <c r="I1" s="61"/>
    </row>
    <row r="2" spans="1:9" ht="32.25" customHeight="1">
      <c r="A2" s="259" t="s">
        <v>474</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s="21" customFormat="1" ht="30">
      <c r="A4" s="23">
        <v>1</v>
      </c>
      <c r="B4" s="24" t="s">
        <v>34</v>
      </c>
      <c r="C4" s="25">
        <v>7</v>
      </c>
      <c r="D4" s="25" t="s">
        <v>35</v>
      </c>
      <c r="E4" s="25">
        <v>1</v>
      </c>
      <c r="F4" s="25" t="s">
        <v>35</v>
      </c>
      <c r="G4" s="25">
        <v>330.4</v>
      </c>
      <c r="H4" s="25">
        <f>E4*G4</f>
        <v>330.4</v>
      </c>
    </row>
    <row r="5" spans="1:9" ht="93" customHeight="1">
      <c r="A5" s="15" t="s">
        <v>465</v>
      </c>
      <c r="B5" s="65" t="s">
        <v>120</v>
      </c>
      <c r="C5" s="12">
        <v>76.400000000000006</v>
      </c>
      <c r="D5" s="14">
        <f>C5*G5</f>
        <v>11753.376000000002</v>
      </c>
      <c r="E5" s="14">
        <v>33.869999999999997</v>
      </c>
      <c r="F5" s="12" t="s">
        <v>17</v>
      </c>
      <c r="G5" s="12">
        <v>153.84</v>
      </c>
      <c r="H5" s="25">
        <f t="shared" ref="H5:H19" si="0">E5*G5</f>
        <v>5210.5607999999993</v>
      </c>
    </row>
    <row r="6" spans="1:9" ht="89.25">
      <c r="A6" s="15" t="s">
        <v>39</v>
      </c>
      <c r="B6" s="29" t="s">
        <v>40</v>
      </c>
      <c r="C6" s="12"/>
      <c r="D6" s="12"/>
      <c r="E6" s="14">
        <v>4.07</v>
      </c>
      <c r="F6" s="12" t="s">
        <v>17</v>
      </c>
      <c r="G6" s="12">
        <v>415.58</v>
      </c>
      <c r="H6" s="25">
        <f t="shared" si="0"/>
        <v>1691.4106000000002</v>
      </c>
    </row>
    <row r="7" spans="1:9" ht="102" customHeight="1">
      <c r="A7" s="15" t="s">
        <v>41</v>
      </c>
      <c r="B7" s="13" t="s">
        <v>42</v>
      </c>
      <c r="C7" s="12"/>
      <c r="D7" s="12"/>
      <c r="E7" s="14">
        <v>6.78</v>
      </c>
      <c r="F7" s="12" t="s">
        <v>17</v>
      </c>
      <c r="G7" s="12">
        <v>1336.28</v>
      </c>
      <c r="H7" s="25">
        <f t="shared" si="0"/>
        <v>9059.9784</v>
      </c>
    </row>
    <row r="8" spans="1:9" ht="130.9" customHeight="1">
      <c r="A8" s="3" t="s">
        <v>475</v>
      </c>
      <c r="B8" s="9" t="s">
        <v>255</v>
      </c>
      <c r="C8" s="2">
        <v>6.8</v>
      </c>
      <c r="D8" s="2" t="s">
        <v>10</v>
      </c>
      <c r="E8" s="19">
        <v>5.73</v>
      </c>
      <c r="F8" s="12" t="s">
        <v>17</v>
      </c>
      <c r="G8" s="130">
        <v>4492.3599999999997</v>
      </c>
      <c r="H8" s="25">
        <f t="shared" si="0"/>
        <v>25741.2228</v>
      </c>
    </row>
    <row r="9" spans="1:9" ht="58.9" customHeight="1">
      <c r="A9" s="3" t="s">
        <v>320</v>
      </c>
      <c r="B9" s="124" t="s">
        <v>306</v>
      </c>
      <c r="C9" s="6">
        <v>32.96</v>
      </c>
      <c r="D9" s="2" t="s">
        <v>10</v>
      </c>
      <c r="E9" s="19">
        <v>14.66</v>
      </c>
      <c r="F9" s="12" t="s">
        <v>17</v>
      </c>
      <c r="G9" s="162">
        <v>2873.96</v>
      </c>
      <c r="H9" s="25">
        <f t="shared" si="0"/>
        <v>42132.253600000004</v>
      </c>
    </row>
    <row r="10" spans="1:9" s="21" customFormat="1" ht="75">
      <c r="A10" s="26" t="s">
        <v>361</v>
      </c>
      <c r="B10" s="52" t="s">
        <v>93</v>
      </c>
      <c r="C10" s="28">
        <v>10</v>
      </c>
      <c r="D10" s="26" t="s">
        <v>76</v>
      </c>
      <c r="E10" s="28">
        <v>103.24</v>
      </c>
      <c r="F10" s="12" t="s">
        <v>88</v>
      </c>
      <c r="G10" s="162">
        <v>293.85000000000002</v>
      </c>
      <c r="H10" s="25">
        <f t="shared" si="0"/>
        <v>30337.074000000001</v>
      </c>
    </row>
    <row r="11" spans="1:9" s="21" customFormat="1" ht="74.25" customHeight="1">
      <c r="A11" s="23" t="s">
        <v>476</v>
      </c>
      <c r="B11" s="24" t="s">
        <v>46</v>
      </c>
      <c r="C11" s="30">
        <v>14.16</v>
      </c>
      <c r="D11" s="25" t="s">
        <v>38</v>
      </c>
      <c r="E11" s="21">
        <v>5.05</v>
      </c>
      <c r="F11" s="12" t="s">
        <v>17</v>
      </c>
      <c r="G11" s="27">
        <v>6092.63</v>
      </c>
      <c r="H11" s="25">
        <f t="shared" si="0"/>
        <v>30767.781500000001</v>
      </c>
    </row>
    <row r="12" spans="1:9" ht="38.25">
      <c r="A12" s="15" t="s">
        <v>348</v>
      </c>
      <c r="B12" s="13" t="s">
        <v>75</v>
      </c>
      <c r="C12" s="12"/>
      <c r="D12" s="12"/>
      <c r="E12" s="14">
        <v>13.26</v>
      </c>
      <c r="F12" s="12" t="s">
        <v>88</v>
      </c>
      <c r="G12" s="12">
        <v>184.61</v>
      </c>
      <c r="H12" s="25">
        <f t="shared" si="0"/>
        <v>2447.9286000000002</v>
      </c>
    </row>
    <row r="13" spans="1:9" ht="102" customHeight="1">
      <c r="A13" s="15" t="s">
        <v>477</v>
      </c>
      <c r="B13" s="25" t="s">
        <v>48</v>
      </c>
      <c r="C13" s="30">
        <v>5.093</v>
      </c>
      <c r="D13" s="25" t="s">
        <v>49</v>
      </c>
      <c r="E13" s="19">
        <v>0.40100000000000002</v>
      </c>
      <c r="F13" s="54" t="s">
        <v>49</v>
      </c>
      <c r="G13" s="30">
        <v>77259.94</v>
      </c>
      <c r="H13" s="25">
        <f t="shared" si="0"/>
        <v>30981.235940000002</v>
      </c>
    </row>
    <row r="14" spans="1:9" s="21" customFormat="1">
      <c r="A14" s="50">
        <v>11</v>
      </c>
      <c r="B14" s="53" t="s">
        <v>77</v>
      </c>
      <c r="C14" s="54"/>
      <c r="D14" s="23"/>
      <c r="E14" s="54"/>
      <c r="F14" s="27"/>
      <c r="G14" s="54"/>
      <c r="H14" s="25">
        <f t="shared" si="0"/>
        <v>0</v>
      </c>
    </row>
    <row r="15" spans="1:9" s="21" customFormat="1" ht="15.75">
      <c r="A15" s="50" t="s">
        <v>19</v>
      </c>
      <c r="B15" s="27" t="s">
        <v>378</v>
      </c>
      <c r="C15" s="27">
        <v>24.93</v>
      </c>
      <c r="D15" s="27" t="s">
        <v>38</v>
      </c>
      <c r="E15" s="176">
        <v>13.61</v>
      </c>
      <c r="F15" s="12" t="s">
        <v>17</v>
      </c>
      <c r="G15" s="176">
        <v>790.67</v>
      </c>
      <c r="H15" s="25">
        <f t="shared" si="0"/>
        <v>10761.018699999999</v>
      </c>
    </row>
    <row r="16" spans="1:9" s="21" customFormat="1" ht="15.75">
      <c r="A16" s="50" t="s">
        <v>21</v>
      </c>
      <c r="B16" s="27" t="s">
        <v>377</v>
      </c>
      <c r="C16" s="27">
        <v>7.96</v>
      </c>
      <c r="D16" s="27" t="s">
        <v>38</v>
      </c>
      <c r="E16" s="176">
        <v>4.07</v>
      </c>
      <c r="F16" s="12" t="s">
        <v>17</v>
      </c>
      <c r="G16" s="176">
        <v>437.55</v>
      </c>
      <c r="H16" s="25">
        <f t="shared" si="0"/>
        <v>1780.8285000000001</v>
      </c>
    </row>
    <row r="17" spans="1:14" s="21" customFormat="1">
      <c r="A17" s="50" t="s">
        <v>23</v>
      </c>
      <c r="B17" s="27" t="s">
        <v>183</v>
      </c>
      <c r="C17" s="27">
        <v>49.86</v>
      </c>
      <c r="D17" s="27" t="s">
        <v>38</v>
      </c>
      <c r="E17" s="176">
        <v>9.5</v>
      </c>
      <c r="F17" s="12" t="s">
        <v>27</v>
      </c>
      <c r="G17" s="176">
        <v>393.4</v>
      </c>
      <c r="H17" s="25">
        <f t="shared" si="0"/>
        <v>3737.2999999999997</v>
      </c>
    </row>
    <row r="18" spans="1:14" s="21" customFormat="1" ht="15.75">
      <c r="A18" s="50" t="s">
        <v>25</v>
      </c>
      <c r="B18" s="27" t="s">
        <v>379</v>
      </c>
      <c r="C18" s="27">
        <v>13.27</v>
      </c>
      <c r="D18" s="27" t="s">
        <v>38</v>
      </c>
      <c r="E18" s="176">
        <v>21.44</v>
      </c>
      <c r="F18" s="12" t="s">
        <v>17</v>
      </c>
      <c r="G18" s="176">
        <v>712.09</v>
      </c>
      <c r="H18" s="25">
        <f t="shared" si="0"/>
        <v>15267.209600000002</v>
      </c>
    </row>
    <row r="19" spans="1:14" s="21" customFormat="1">
      <c r="A19" s="50" t="s">
        <v>28</v>
      </c>
      <c r="B19" s="27" t="s">
        <v>82</v>
      </c>
      <c r="C19" s="27">
        <v>116.82</v>
      </c>
      <c r="D19" s="27" t="s">
        <v>38</v>
      </c>
      <c r="E19" s="176">
        <v>33.869999999999997</v>
      </c>
      <c r="F19" s="12" t="s">
        <v>27</v>
      </c>
      <c r="G19" s="176">
        <v>177.1</v>
      </c>
      <c r="H19" s="25">
        <f t="shared" si="0"/>
        <v>5998.3769999999995</v>
      </c>
    </row>
    <row r="20" spans="1:14" s="21" customFormat="1">
      <c r="A20" s="50"/>
      <c r="B20" s="53"/>
      <c r="C20" s="54"/>
      <c r="D20" s="23"/>
      <c r="E20" s="179"/>
      <c r="F20" s="180"/>
      <c r="G20" s="179" t="s">
        <v>83</v>
      </c>
      <c r="H20" s="28">
        <f>SUM(H4:H19)</f>
        <v>216244.58004000003</v>
      </c>
    </row>
    <row r="21" spans="1:14">
      <c r="A21" s="68"/>
      <c r="B21" s="69"/>
      <c r="C21" s="69"/>
      <c r="D21" s="69"/>
      <c r="E21" s="69"/>
      <c r="F21" s="69"/>
      <c r="G21" s="69"/>
      <c r="H21" s="70"/>
      <c r="I21" s="18"/>
      <c r="J21" s="18"/>
      <c r="K21" s="18"/>
    </row>
    <row r="22" spans="1:14" ht="31.5" customHeight="1">
      <c r="A22" s="251"/>
      <c r="B22" s="251"/>
      <c r="C22" s="71"/>
      <c r="D22" s="71"/>
      <c r="E22" s="252" t="s">
        <v>125</v>
      </c>
      <c r="F22" s="252"/>
      <c r="G22" s="252"/>
      <c r="H22" s="252"/>
      <c r="I22" s="72"/>
      <c r="J22" s="72"/>
      <c r="K22" s="72"/>
      <c r="L22" s="72"/>
      <c r="M22" s="72"/>
      <c r="N22" s="72"/>
    </row>
    <row r="23" spans="1:14" ht="15.75" customHeight="1">
      <c r="E23" s="252"/>
      <c r="F23" s="252"/>
      <c r="G23" s="252"/>
      <c r="H23" s="252"/>
      <c r="I23" s="72"/>
      <c r="J23" s="72"/>
      <c r="K23" s="72"/>
      <c r="L23" s="72"/>
      <c r="M23" s="72"/>
      <c r="N23" s="72"/>
    </row>
    <row r="24" spans="1:14" ht="15.75" customHeight="1">
      <c r="E24" s="252"/>
      <c r="F24" s="252"/>
      <c r="G24" s="252"/>
      <c r="H24" s="252"/>
      <c r="I24" s="72"/>
      <c r="J24" s="72"/>
      <c r="K24" s="72"/>
      <c r="L24" s="72"/>
      <c r="M24" s="72"/>
      <c r="N24" s="72"/>
    </row>
    <row r="26" spans="1:14" ht="15.75" customHeight="1"/>
  </sheetData>
  <mergeCells count="4">
    <mergeCell ref="A1:H1"/>
    <mergeCell ref="A2:H2"/>
    <mergeCell ref="A22:B22"/>
    <mergeCell ref="E22:H24"/>
  </mergeCells>
  <pageMargins left="0.7" right="0.7" top="0.75" bottom="0.75" header="0.3" footer="0.3"/>
</worksheet>
</file>

<file path=xl/worksheets/sheet101.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5" t="s">
        <v>478</v>
      </c>
      <c r="B3" s="256"/>
      <c r="C3" s="256"/>
      <c r="D3" s="256"/>
      <c r="E3" s="256"/>
      <c r="F3" s="257"/>
    </row>
    <row r="4" spans="1:6">
      <c r="A4" s="22" t="s">
        <v>2</v>
      </c>
      <c r="B4" s="22" t="s">
        <v>3</v>
      </c>
      <c r="C4" s="22" t="s">
        <v>4</v>
      </c>
      <c r="D4" s="22" t="s">
        <v>5</v>
      </c>
      <c r="E4" s="22" t="s">
        <v>6</v>
      </c>
      <c r="F4" s="22" t="s">
        <v>7</v>
      </c>
    </row>
    <row r="5" spans="1:6" s="47" customFormat="1" ht="30">
      <c r="A5" s="26">
        <v>1</v>
      </c>
      <c r="B5" s="27" t="s">
        <v>34</v>
      </c>
      <c r="C5" s="27">
        <v>2</v>
      </c>
      <c r="D5" s="23" t="s">
        <v>35</v>
      </c>
      <c r="E5" s="27">
        <v>330.4</v>
      </c>
      <c r="F5" s="27">
        <f>C5*E5</f>
        <v>660.8</v>
      </c>
    </row>
    <row r="6" spans="1:6" ht="75">
      <c r="A6" s="26" t="s">
        <v>130</v>
      </c>
      <c r="B6" s="27" t="s">
        <v>37</v>
      </c>
      <c r="C6" s="28">
        <v>42.62</v>
      </c>
      <c r="D6" s="23" t="s">
        <v>38</v>
      </c>
      <c r="E6" s="28">
        <v>153.84</v>
      </c>
      <c r="F6" s="27">
        <f t="shared" ref="F6:F10" si="0">C6*E6</f>
        <v>6556.6607999999997</v>
      </c>
    </row>
    <row r="7" spans="1:6" ht="105">
      <c r="A7" s="26" t="s">
        <v>54</v>
      </c>
      <c r="B7" s="27" t="s">
        <v>55</v>
      </c>
      <c r="C7" s="28">
        <v>21.31</v>
      </c>
      <c r="D7" s="23" t="s">
        <v>38</v>
      </c>
      <c r="E7" s="28">
        <v>415.58</v>
      </c>
      <c r="F7" s="27">
        <f t="shared" si="0"/>
        <v>8856.0097999999998</v>
      </c>
    </row>
    <row r="8" spans="1:6" ht="90">
      <c r="A8" s="26" t="s">
        <v>41</v>
      </c>
      <c r="B8" s="27" t="s">
        <v>56</v>
      </c>
      <c r="C8" s="28">
        <v>35.520000000000003</v>
      </c>
      <c r="D8" s="50" t="s">
        <v>38</v>
      </c>
      <c r="E8" s="28">
        <v>1336.28</v>
      </c>
      <c r="F8" s="27">
        <f t="shared" si="0"/>
        <v>47464.6656</v>
      </c>
    </row>
    <row r="9" spans="1:6" ht="150">
      <c r="A9" s="26" t="s">
        <v>131</v>
      </c>
      <c r="B9" s="27" t="s">
        <v>73</v>
      </c>
      <c r="C9" s="28">
        <v>42.62</v>
      </c>
      <c r="D9" s="50" t="s">
        <v>38</v>
      </c>
      <c r="E9" s="28">
        <v>4858.76</v>
      </c>
      <c r="F9" s="27">
        <f t="shared" si="0"/>
        <v>207080.3512</v>
      </c>
    </row>
    <row r="10" spans="1:6" ht="45">
      <c r="A10" s="26" t="s">
        <v>106</v>
      </c>
      <c r="B10" s="52" t="s">
        <v>75</v>
      </c>
      <c r="C10" s="28">
        <v>27.97</v>
      </c>
      <c r="D10" s="26" t="s">
        <v>76</v>
      </c>
      <c r="E10" s="28">
        <v>184.61</v>
      </c>
      <c r="F10" s="27">
        <f t="shared" si="0"/>
        <v>5163.5416999999998</v>
      </c>
    </row>
    <row r="11" spans="1:6">
      <c r="A11" s="50">
        <v>7</v>
      </c>
      <c r="B11" s="53" t="s">
        <v>77</v>
      </c>
      <c r="C11" s="54"/>
      <c r="D11" s="23"/>
      <c r="E11" s="54"/>
      <c r="F11" s="27"/>
    </row>
    <row r="12" spans="1:6">
      <c r="A12" s="50" t="s">
        <v>19</v>
      </c>
      <c r="B12" s="27" t="s">
        <v>180</v>
      </c>
      <c r="C12" s="27">
        <v>18.329999999999998</v>
      </c>
      <c r="D12" s="27" t="s">
        <v>38</v>
      </c>
      <c r="E12" s="27">
        <v>790.67</v>
      </c>
      <c r="F12" s="27">
        <f t="shared" ref="F12:F16" si="1">C12*E12</f>
        <v>14492.981099999997</v>
      </c>
    </row>
    <row r="13" spans="1:6">
      <c r="A13" s="50" t="s">
        <v>21</v>
      </c>
      <c r="B13" s="27" t="s">
        <v>181</v>
      </c>
      <c r="C13" s="27">
        <v>21.31</v>
      </c>
      <c r="D13" s="27" t="s">
        <v>38</v>
      </c>
      <c r="E13" s="27">
        <v>437.55</v>
      </c>
      <c r="F13" s="27">
        <f t="shared" si="1"/>
        <v>9324.1904999999988</v>
      </c>
    </row>
    <row r="14" spans="1:6">
      <c r="A14" s="50" t="s">
        <v>23</v>
      </c>
      <c r="B14" s="27" t="s">
        <v>182</v>
      </c>
      <c r="C14" s="27">
        <v>35.520000000000003</v>
      </c>
      <c r="D14" s="27" t="s">
        <v>38</v>
      </c>
      <c r="E14" s="27">
        <v>712.09</v>
      </c>
      <c r="F14" s="27">
        <f t="shared" si="1"/>
        <v>25293.436800000003</v>
      </c>
    </row>
    <row r="15" spans="1:6">
      <c r="A15" s="50" t="s">
        <v>25</v>
      </c>
      <c r="B15" s="27" t="s">
        <v>183</v>
      </c>
      <c r="C15" s="27">
        <v>36.659999999999997</v>
      </c>
      <c r="D15" s="27" t="s">
        <v>38</v>
      </c>
      <c r="E15" s="27">
        <v>393.4</v>
      </c>
      <c r="F15" s="27">
        <f t="shared" si="1"/>
        <v>14422.043999999998</v>
      </c>
    </row>
    <row r="16" spans="1:6">
      <c r="A16" s="50" t="s">
        <v>28</v>
      </c>
      <c r="B16" s="27" t="s">
        <v>82</v>
      </c>
      <c r="C16" s="27">
        <v>42.62</v>
      </c>
      <c r="D16" s="27" t="s">
        <v>38</v>
      </c>
      <c r="E16" s="27">
        <v>177.1</v>
      </c>
      <c r="F16" s="27">
        <f t="shared" si="1"/>
        <v>7548.0019999999995</v>
      </c>
    </row>
    <row r="17" spans="1:8">
      <c r="A17" s="50"/>
      <c r="B17" s="53"/>
      <c r="C17" s="54"/>
      <c r="D17" s="23"/>
      <c r="E17" s="54" t="s">
        <v>83</v>
      </c>
      <c r="F17" s="28">
        <f>SUM(F5:F16)</f>
        <v>346862.68349999998</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102.xml><?xml version="1.0" encoding="utf-8"?>
<worksheet xmlns="http://schemas.openxmlformats.org/spreadsheetml/2006/main" xmlns:r="http://schemas.openxmlformats.org/officeDocument/2006/relationships">
  <dimension ref="A1:F25"/>
  <sheetViews>
    <sheetView topLeftCell="A13" workbookViewId="0">
      <selection activeCell="A3" sqref="A3:F3"/>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55" t="s">
        <v>542</v>
      </c>
      <c r="B3" s="256"/>
      <c r="C3" s="256"/>
      <c r="D3" s="256"/>
      <c r="E3" s="256"/>
      <c r="F3" s="257"/>
    </row>
    <row r="4" spans="1:6" ht="28.5">
      <c r="A4" s="22" t="s">
        <v>2</v>
      </c>
      <c r="B4" s="22" t="s">
        <v>3</v>
      </c>
      <c r="C4" s="22" t="s">
        <v>4</v>
      </c>
      <c r="D4" s="22" t="s">
        <v>5</v>
      </c>
      <c r="E4" s="22" t="s">
        <v>6</v>
      </c>
      <c r="F4" s="22" t="s">
        <v>7</v>
      </c>
    </row>
    <row r="5" spans="1:6" ht="75">
      <c r="A5" s="23" t="s">
        <v>390</v>
      </c>
      <c r="B5" s="27" t="s">
        <v>37</v>
      </c>
      <c r="C5" s="28">
        <v>81.42</v>
      </c>
      <c r="D5" s="23" t="s">
        <v>38</v>
      </c>
      <c r="E5" s="28">
        <v>153.84</v>
      </c>
      <c r="F5" s="27">
        <f>C5*E5</f>
        <v>12525.6528</v>
      </c>
    </row>
    <row r="6" spans="1:6" ht="105">
      <c r="A6" s="23" t="s">
        <v>121</v>
      </c>
      <c r="B6" s="27" t="s">
        <v>55</v>
      </c>
      <c r="C6" s="28">
        <v>8.14</v>
      </c>
      <c r="D6" s="23" t="s">
        <v>38</v>
      </c>
      <c r="E6" s="28">
        <v>415.58</v>
      </c>
      <c r="F6" s="27">
        <f t="shared" ref="F6:F17" si="0">C6*E6</f>
        <v>3382.8212000000003</v>
      </c>
    </row>
    <row r="7" spans="1:6" ht="90">
      <c r="A7" s="23" t="s">
        <v>71</v>
      </c>
      <c r="B7" s="27" t="s">
        <v>56</v>
      </c>
      <c r="C7" s="28">
        <v>13.57</v>
      </c>
      <c r="D7" s="50" t="s">
        <v>38</v>
      </c>
      <c r="E7" s="28">
        <v>1336.28</v>
      </c>
      <c r="F7" s="27">
        <f t="shared" si="0"/>
        <v>18133.319599999999</v>
      </c>
    </row>
    <row r="8" spans="1:6" ht="60">
      <c r="A8" s="23" t="s">
        <v>391</v>
      </c>
      <c r="B8" s="182" t="s">
        <v>44</v>
      </c>
      <c r="C8" s="54">
        <v>35.82</v>
      </c>
      <c r="D8" s="54" t="s">
        <v>38</v>
      </c>
      <c r="E8" s="28">
        <v>5891.97</v>
      </c>
      <c r="F8" s="27">
        <f t="shared" si="0"/>
        <v>211050.36540000001</v>
      </c>
    </row>
    <row r="9" spans="1:6" ht="61.5" customHeight="1">
      <c r="A9" s="23" t="s">
        <v>159</v>
      </c>
      <c r="B9" s="53" t="s">
        <v>75</v>
      </c>
      <c r="C9" s="54">
        <v>304.60000000000002</v>
      </c>
      <c r="D9" s="53" t="s">
        <v>76</v>
      </c>
      <c r="E9" s="54">
        <v>184.61</v>
      </c>
      <c r="F9" s="27">
        <f t="shared" si="0"/>
        <v>56232.206000000006</v>
      </c>
    </row>
    <row r="10" spans="1:6" ht="120">
      <c r="A10" s="23" t="s">
        <v>392</v>
      </c>
      <c r="B10" s="53" t="s">
        <v>48</v>
      </c>
      <c r="C10" s="54">
        <v>4.2549999999999999</v>
      </c>
      <c r="D10" s="53" t="s">
        <v>49</v>
      </c>
      <c r="E10" s="54">
        <v>77259.94</v>
      </c>
      <c r="F10" s="27">
        <f t="shared" si="0"/>
        <v>328741.04470000003</v>
      </c>
    </row>
    <row r="11" spans="1:6" ht="74.25" customHeight="1">
      <c r="A11" s="23" t="s">
        <v>400</v>
      </c>
      <c r="B11" s="182" t="s">
        <v>46</v>
      </c>
      <c r="C11" s="54">
        <v>16.28</v>
      </c>
      <c r="D11" s="53" t="s">
        <v>38</v>
      </c>
      <c r="E11" s="54">
        <v>6092.63</v>
      </c>
      <c r="F11" s="27">
        <f t="shared" si="0"/>
        <v>99188.016400000008</v>
      </c>
    </row>
    <row r="12" spans="1:6">
      <c r="A12" s="50">
        <v>8</v>
      </c>
      <c r="B12" s="53" t="s">
        <v>77</v>
      </c>
      <c r="C12" s="54"/>
      <c r="D12" s="23"/>
      <c r="E12" s="54"/>
      <c r="F12" s="27">
        <f t="shared" si="0"/>
        <v>0</v>
      </c>
    </row>
    <row r="13" spans="1:6">
      <c r="A13" s="50" t="s">
        <v>19</v>
      </c>
      <c r="B13" s="27" t="s">
        <v>377</v>
      </c>
      <c r="C13" s="27">
        <v>8.14</v>
      </c>
      <c r="D13" s="27" t="s">
        <v>38</v>
      </c>
      <c r="E13" s="27">
        <v>437.55</v>
      </c>
      <c r="F13" s="27">
        <f t="shared" si="0"/>
        <v>3561.6570000000002</v>
      </c>
    </row>
    <row r="14" spans="1:6">
      <c r="A14" s="50" t="s">
        <v>21</v>
      </c>
      <c r="B14" s="27" t="s">
        <v>378</v>
      </c>
      <c r="C14" s="27">
        <v>22.37</v>
      </c>
      <c r="D14" s="27" t="s">
        <v>38</v>
      </c>
      <c r="E14" s="27">
        <v>790.67</v>
      </c>
      <c r="F14" s="27">
        <f t="shared" si="0"/>
        <v>17687.287899999999</v>
      </c>
    </row>
    <row r="15" spans="1:6">
      <c r="A15" s="50" t="s">
        <v>23</v>
      </c>
      <c r="B15" s="27" t="s">
        <v>379</v>
      </c>
      <c r="C15" s="27">
        <v>13.57</v>
      </c>
      <c r="D15" s="27" t="s">
        <v>38</v>
      </c>
      <c r="E15" s="27">
        <v>712.09</v>
      </c>
      <c r="F15" s="27">
        <f t="shared" si="0"/>
        <v>9663.0613000000012</v>
      </c>
    </row>
    <row r="16" spans="1:6">
      <c r="A16" s="50" t="s">
        <v>25</v>
      </c>
      <c r="B16" s="27" t="s">
        <v>183</v>
      </c>
      <c r="C16" s="27">
        <v>44.75</v>
      </c>
      <c r="D16" s="27" t="s">
        <v>38</v>
      </c>
      <c r="E16" s="27">
        <v>393.4</v>
      </c>
      <c r="F16" s="27">
        <f t="shared" si="0"/>
        <v>17604.649999999998</v>
      </c>
    </row>
    <row r="17" spans="1:6">
      <c r="A17" s="50" t="s">
        <v>28</v>
      </c>
      <c r="B17" s="27" t="s">
        <v>82</v>
      </c>
      <c r="C17" s="27">
        <v>90.42</v>
      </c>
      <c r="D17" s="27" t="s">
        <v>38</v>
      </c>
      <c r="E17" s="27">
        <v>177.1</v>
      </c>
      <c r="F17" s="27">
        <f t="shared" si="0"/>
        <v>16013.382</v>
      </c>
    </row>
    <row r="18" spans="1:6">
      <c r="A18" s="50"/>
      <c r="B18" s="53"/>
      <c r="C18" s="54"/>
      <c r="D18" s="23"/>
      <c r="E18" s="54" t="s">
        <v>83</v>
      </c>
      <c r="F18" s="28">
        <f>SUM(F5:F17)</f>
        <v>793783.46429999999</v>
      </c>
    </row>
    <row r="19" spans="1:6">
      <c r="D19" s="239" t="s">
        <v>31</v>
      </c>
      <c r="E19" s="239"/>
      <c r="F19" s="239"/>
    </row>
    <row r="20" spans="1:6" ht="15" customHeight="1">
      <c r="D20" s="239"/>
      <c r="E20" s="239"/>
      <c r="F20" s="239"/>
    </row>
    <row r="21" spans="1:6">
      <c r="D21" s="239"/>
      <c r="E21" s="239"/>
      <c r="F21" s="239"/>
    </row>
    <row r="22" spans="1:6">
      <c r="D22" s="239"/>
      <c r="E22" s="239"/>
      <c r="F22" s="239"/>
    </row>
    <row r="23" spans="1:6">
      <c r="D23" s="239"/>
      <c r="E23" s="239"/>
      <c r="F23" s="239"/>
    </row>
    <row r="24" spans="1:6" ht="14.25" customHeight="1">
      <c r="D24" s="239"/>
      <c r="E24" s="239"/>
      <c r="F24" s="239"/>
    </row>
    <row r="25" spans="1:6" ht="9.75" customHeight="1"/>
  </sheetData>
  <mergeCells count="4">
    <mergeCell ref="A1:F1"/>
    <mergeCell ref="A2:F2"/>
    <mergeCell ref="A3:F3"/>
    <mergeCell ref="D19:F24"/>
  </mergeCells>
  <pageMargins left="0.7" right="0.7" top="0.75" bottom="0.75" header="0.3" footer="0.3"/>
</worksheet>
</file>

<file path=xl/worksheets/sheet103.xml><?xml version="1.0" encoding="utf-8"?>
<worksheet xmlns="http://schemas.openxmlformats.org/spreadsheetml/2006/main" xmlns:r="http://schemas.openxmlformats.org/officeDocument/2006/relationships">
  <sheetPr>
    <tabColor theme="0"/>
  </sheetPr>
  <dimension ref="A1:N11"/>
  <sheetViews>
    <sheetView workbookViewId="0">
      <selection activeCell="H4" sqref="H4"/>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546</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231" t="s">
        <v>410</v>
      </c>
      <c r="B4" s="65" t="s">
        <v>547</v>
      </c>
      <c r="C4" s="12">
        <v>76.400000000000006</v>
      </c>
      <c r="D4" s="14">
        <f>C4*G4</f>
        <v>725800</v>
      </c>
      <c r="E4" s="14">
        <v>80</v>
      </c>
      <c r="F4" s="12">
        <v>9500</v>
      </c>
      <c r="G4" s="12">
        <v>9500</v>
      </c>
      <c r="H4" s="25">
        <f>E4*G4</f>
        <v>760000</v>
      </c>
    </row>
    <row r="5" spans="1:14" s="21" customFormat="1">
      <c r="A5" s="50"/>
      <c r="B5" s="53"/>
      <c r="C5" s="230"/>
      <c r="D5" s="23"/>
      <c r="E5" s="179"/>
      <c r="F5" s="180"/>
      <c r="G5" s="179" t="s">
        <v>83</v>
      </c>
      <c r="H5" s="28">
        <f>SUM(H4:H4)</f>
        <v>760000</v>
      </c>
    </row>
    <row r="6" spans="1:14">
      <c r="A6" s="68"/>
      <c r="B6" s="69"/>
      <c r="C6" s="69"/>
      <c r="D6" s="69"/>
      <c r="E6" s="69"/>
      <c r="F6" s="69"/>
      <c r="G6" s="69"/>
      <c r="H6" s="70"/>
      <c r="I6" s="18"/>
      <c r="J6" s="18"/>
      <c r="K6" s="18"/>
    </row>
    <row r="7" spans="1:14" ht="31.5" customHeight="1">
      <c r="A7" s="251"/>
      <c r="B7" s="251"/>
      <c r="C7" s="229"/>
      <c r="D7" s="229"/>
      <c r="E7" s="252" t="s">
        <v>125</v>
      </c>
      <c r="F7" s="252"/>
      <c r="G7" s="252"/>
      <c r="H7" s="252"/>
      <c r="I7" s="72"/>
      <c r="J7" s="72"/>
      <c r="K7" s="72"/>
      <c r="L7" s="72"/>
      <c r="M7" s="72"/>
      <c r="N7" s="72"/>
    </row>
    <row r="8" spans="1:14" ht="15.75" customHeight="1">
      <c r="E8" s="252"/>
      <c r="F8" s="252"/>
      <c r="G8" s="252"/>
      <c r="H8" s="252"/>
      <c r="I8" s="72"/>
      <c r="J8" s="72"/>
      <c r="K8" s="72"/>
      <c r="L8" s="72"/>
      <c r="M8" s="72"/>
      <c r="N8" s="72"/>
    </row>
    <row r="9" spans="1:14" ht="15.75" customHeight="1">
      <c r="E9" s="252"/>
      <c r="F9" s="252"/>
      <c r="G9" s="252"/>
      <c r="H9" s="252"/>
      <c r="I9" s="72"/>
      <c r="J9" s="72"/>
      <c r="K9" s="72"/>
      <c r="L9" s="72"/>
      <c r="M9" s="72"/>
      <c r="N9" s="72"/>
    </row>
    <row r="11" spans="1:14" ht="15.75" customHeight="1"/>
  </sheetData>
  <mergeCells count="4">
    <mergeCell ref="A1:H1"/>
    <mergeCell ref="A2:H2"/>
    <mergeCell ref="A7:B7"/>
    <mergeCell ref="E7:H9"/>
  </mergeCells>
  <pageMargins left="0.7" right="0.7" top="0.75" bottom="0.75" header="0.3" footer="0.3"/>
</worksheet>
</file>

<file path=xl/worksheets/sheet104.xml><?xml version="1.0" encoding="utf-8"?>
<worksheet xmlns="http://schemas.openxmlformats.org/spreadsheetml/2006/main" xmlns:r="http://schemas.openxmlformats.org/officeDocument/2006/relationships">
  <dimension ref="A1:H18"/>
  <sheetViews>
    <sheetView workbookViewId="0">
      <selection activeCell="A3" sqref="A3:H3"/>
    </sheetView>
  </sheetViews>
  <sheetFormatPr defaultRowHeight="15"/>
  <cols>
    <col min="1" max="1" width="9.140625" style="46"/>
    <col min="2" max="2" width="42.85546875" style="47" customWidth="1"/>
    <col min="3" max="4" width="11.28515625" style="47" hidden="1" customWidth="1"/>
    <col min="5" max="5" width="9.140625" style="21"/>
    <col min="6" max="6" width="9.140625" style="48"/>
    <col min="7" max="7" width="9.7109375" style="21" bestFit="1" customWidth="1"/>
    <col min="8" max="8" width="16.42578125" style="49" customWidth="1"/>
    <col min="9" max="16384" width="9.140625" style="21"/>
  </cols>
  <sheetData>
    <row r="1" spans="1:8" ht="18.75">
      <c r="A1" s="331" t="s">
        <v>0</v>
      </c>
      <c r="B1" s="332"/>
      <c r="C1" s="332"/>
      <c r="D1" s="332"/>
      <c r="E1" s="332"/>
      <c r="F1" s="332"/>
      <c r="G1" s="332"/>
      <c r="H1" s="333"/>
    </row>
    <row r="2" spans="1:8" ht="18.75">
      <c r="A2" s="331" t="s">
        <v>32</v>
      </c>
      <c r="B2" s="332"/>
      <c r="C2" s="332"/>
      <c r="D2" s="332"/>
      <c r="E2" s="332"/>
      <c r="F2" s="332"/>
      <c r="G2" s="332"/>
      <c r="H2" s="333"/>
    </row>
    <row r="3" spans="1:8" ht="48" customHeight="1">
      <c r="A3" s="255" t="s">
        <v>479</v>
      </c>
      <c r="B3" s="256"/>
      <c r="C3" s="256"/>
      <c r="D3" s="256"/>
      <c r="E3" s="256"/>
      <c r="F3" s="256"/>
      <c r="G3" s="256"/>
      <c r="H3" s="257"/>
    </row>
    <row r="4" spans="1:8">
      <c r="A4" s="22" t="s">
        <v>2</v>
      </c>
      <c r="B4" s="22" t="s">
        <v>3</v>
      </c>
      <c r="C4" s="22">
        <v>1</v>
      </c>
      <c r="D4" s="22">
        <v>2</v>
      </c>
      <c r="E4" s="22" t="s">
        <v>4</v>
      </c>
      <c r="F4" s="22" t="s">
        <v>5</v>
      </c>
      <c r="G4" s="22" t="s">
        <v>6</v>
      </c>
      <c r="H4" s="22" t="s">
        <v>7</v>
      </c>
    </row>
    <row r="5" spans="1:8" ht="75">
      <c r="A5" s="26" t="s">
        <v>69</v>
      </c>
      <c r="B5" s="27" t="s">
        <v>37</v>
      </c>
      <c r="C5" s="28">
        <v>110.45</v>
      </c>
      <c r="D5" s="27">
        <v>48.33</v>
      </c>
      <c r="E5" s="28">
        <f>C5+D5</f>
        <v>158.78</v>
      </c>
      <c r="F5" s="23" t="s">
        <v>38</v>
      </c>
      <c r="G5" s="28">
        <v>153.84</v>
      </c>
      <c r="H5" s="27">
        <f t="shared" ref="H5:H16" si="0">E5*G5</f>
        <v>24426.715200000002</v>
      </c>
    </row>
    <row r="6" spans="1:8" ht="105">
      <c r="A6" s="26" t="s">
        <v>70</v>
      </c>
      <c r="B6" s="27" t="s">
        <v>55</v>
      </c>
      <c r="C6" s="28">
        <v>31.86</v>
      </c>
      <c r="D6" s="27">
        <v>18.12</v>
      </c>
      <c r="E6" s="28">
        <f t="shared" ref="E6:E9" si="1">C6+D6</f>
        <v>49.980000000000004</v>
      </c>
      <c r="F6" s="23" t="s">
        <v>38</v>
      </c>
      <c r="G6" s="28">
        <v>415.58</v>
      </c>
      <c r="H6" s="27">
        <f t="shared" si="0"/>
        <v>20770.688399999999</v>
      </c>
    </row>
    <row r="7" spans="1:8" ht="90">
      <c r="A7" s="26" t="s">
        <v>71</v>
      </c>
      <c r="B7" s="27" t="s">
        <v>56</v>
      </c>
      <c r="C7" s="28">
        <v>53.1</v>
      </c>
      <c r="D7" s="27">
        <v>30.2</v>
      </c>
      <c r="E7" s="28">
        <f t="shared" si="1"/>
        <v>83.3</v>
      </c>
      <c r="F7" s="50" t="s">
        <v>38</v>
      </c>
      <c r="G7" s="28">
        <v>1336.28</v>
      </c>
      <c r="H7" s="27">
        <f t="shared" si="0"/>
        <v>111312.124</v>
      </c>
    </row>
    <row r="8" spans="1:8" ht="150">
      <c r="A8" s="26" t="s">
        <v>72</v>
      </c>
      <c r="B8" s="27" t="s">
        <v>73</v>
      </c>
      <c r="C8" s="28">
        <v>65.31</v>
      </c>
      <c r="D8" s="27">
        <v>36.25</v>
      </c>
      <c r="E8" s="28">
        <f t="shared" si="1"/>
        <v>101.56</v>
      </c>
      <c r="F8" s="50" t="s">
        <v>38</v>
      </c>
      <c r="G8" s="28">
        <v>4858.76</v>
      </c>
      <c r="H8" s="27">
        <f t="shared" si="0"/>
        <v>493455.66560000001</v>
      </c>
    </row>
    <row r="9" spans="1:8" ht="45">
      <c r="A9" s="26" t="s">
        <v>74</v>
      </c>
      <c r="B9" s="52" t="s">
        <v>75</v>
      </c>
      <c r="C9" s="28">
        <v>41.82</v>
      </c>
      <c r="D9" s="52">
        <v>29.73</v>
      </c>
      <c r="E9" s="28">
        <f t="shared" si="1"/>
        <v>71.55</v>
      </c>
      <c r="F9" s="26" t="s">
        <v>76</v>
      </c>
      <c r="G9" s="28">
        <v>184.61</v>
      </c>
      <c r="H9" s="27">
        <f t="shared" si="0"/>
        <v>13208.845500000001</v>
      </c>
    </row>
    <row r="10" spans="1:8" ht="30">
      <c r="A10" s="26" t="s">
        <v>480</v>
      </c>
      <c r="B10" s="52" t="s">
        <v>481</v>
      </c>
      <c r="C10" s="28"/>
      <c r="D10" s="52"/>
      <c r="E10" s="28">
        <v>167.28</v>
      </c>
      <c r="F10" s="26" t="s">
        <v>76</v>
      </c>
      <c r="G10" s="28">
        <v>842.47</v>
      </c>
      <c r="H10" s="27">
        <f t="shared" si="0"/>
        <v>140928.38159999999</v>
      </c>
    </row>
    <row r="11" spans="1:8">
      <c r="A11" s="50">
        <v>7</v>
      </c>
      <c r="B11" s="53" t="s">
        <v>77</v>
      </c>
      <c r="C11" s="54"/>
      <c r="D11" s="53"/>
      <c r="E11" s="54"/>
      <c r="F11" s="23"/>
      <c r="G11" s="54"/>
      <c r="H11" s="27"/>
    </row>
    <row r="12" spans="1:8">
      <c r="A12" s="50" t="s">
        <v>19</v>
      </c>
      <c r="B12" s="27" t="s">
        <v>180</v>
      </c>
      <c r="C12" s="27">
        <v>28.05</v>
      </c>
      <c r="D12" s="27">
        <v>15.56</v>
      </c>
      <c r="E12" s="27">
        <f>C12+D12</f>
        <v>43.61</v>
      </c>
      <c r="F12" s="27" t="s">
        <v>38</v>
      </c>
      <c r="G12" s="27">
        <v>790.67</v>
      </c>
      <c r="H12" s="27">
        <f t="shared" ref="H12" si="2">E12*G12</f>
        <v>34481.118699999999</v>
      </c>
    </row>
    <row r="13" spans="1:8">
      <c r="A13" s="50" t="s">
        <v>21</v>
      </c>
      <c r="B13" s="27" t="s">
        <v>181</v>
      </c>
      <c r="C13" s="27">
        <v>31.86</v>
      </c>
      <c r="D13" s="27">
        <v>18.12</v>
      </c>
      <c r="E13" s="27">
        <f t="shared" ref="E13:E16" si="3">C13+D13</f>
        <v>49.980000000000004</v>
      </c>
      <c r="F13" s="27" t="s">
        <v>38</v>
      </c>
      <c r="G13" s="27">
        <v>437.55</v>
      </c>
      <c r="H13" s="27">
        <f t="shared" si="0"/>
        <v>21868.749000000003</v>
      </c>
    </row>
    <row r="14" spans="1:8">
      <c r="A14" s="50" t="s">
        <v>23</v>
      </c>
      <c r="B14" s="27" t="s">
        <v>182</v>
      </c>
      <c r="C14" s="27">
        <v>53.1</v>
      </c>
      <c r="D14" s="27">
        <v>30.2</v>
      </c>
      <c r="E14" s="27">
        <f t="shared" si="3"/>
        <v>83.3</v>
      </c>
      <c r="F14" s="27" t="s">
        <v>38</v>
      </c>
      <c r="G14" s="27">
        <v>712.09</v>
      </c>
      <c r="H14" s="27">
        <f t="shared" si="0"/>
        <v>59317.097000000002</v>
      </c>
    </row>
    <row r="15" spans="1:8">
      <c r="A15" s="50" t="s">
        <v>25</v>
      </c>
      <c r="B15" s="27" t="s">
        <v>183</v>
      </c>
      <c r="C15" s="27">
        <v>56.1</v>
      </c>
      <c r="D15" s="27">
        <v>31.13</v>
      </c>
      <c r="E15" s="27">
        <f t="shared" si="3"/>
        <v>87.23</v>
      </c>
      <c r="F15" s="27" t="s">
        <v>38</v>
      </c>
      <c r="G15" s="27">
        <v>393.4</v>
      </c>
      <c r="H15" s="27">
        <f t="shared" si="0"/>
        <v>34316.281999999999</v>
      </c>
    </row>
    <row r="16" spans="1:8">
      <c r="A16" s="50" t="s">
        <v>28</v>
      </c>
      <c r="B16" s="27" t="s">
        <v>82</v>
      </c>
      <c r="C16" s="27">
        <v>110</v>
      </c>
      <c r="D16" s="27">
        <v>48.33</v>
      </c>
      <c r="E16" s="27">
        <f t="shared" si="3"/>
        <v>158.32999999999998</v>
      </c>
      <c r="F16" s="27" t="s">
        <v>38</v>
      </c>
      <c r="G16" s="27">
        <v>177.1</v>
      </c>
      <c r="H16" s="27">
        <f t="shared" si="0"/>
        <v>28040.242999999995</v>
      </c>
    </row>
    <row r="17" spans="1:8">
      <c r="A17" s="50" t="s">
        <v>397</v>
      </c>
      <c r="B17" s="27" t="s">
        <v>482</v>
      </c>
      <c r="C17" s="54"/>
      <c r="D17" s="54"/>
      <c r="E17" s="27">
        <v>6210</v>
      </c>
      <c r="F17" s="27" t="s">
        <v>38</v>
      </c>
      <c r="G17" s="27" t="s">
        <v>483</v>
      </c>
      <c r="H17" s="27">
        <v>4881</v>
      </c>
    </row>
    <row r="18" spans="1:8">
      <c r="A18" s="50"/>
      <c r="B18" s="53"/>
      <c r="C18" s="53"/>
      <c r="D18" s="53"/>
      <c r="E18" s="54"/>
      <c r="F18" s="23"/>
      <c r="G18" s="54" t="s">
        <v>83</v>
      </c>
      <c r="H18" s="28">
        <f>SUM(H5:H17)</f>
        <v>987006.90999999992</v>
      </c>
    </row>
  </sheetData>
  <mergeCells count="3">
    <mergeCell ref="A1:H1"/>
    <mergeCell ref="A2:H2"/>
    <mergeCell ref="A3:H3"/>
  </mergeCells>
  <pageMargins left="0.7" right="0.7" top="0.75" bottom="0.75" header="0.3" footer="0.3"/>
</worksheet>
</file>

<file path=xl/worksheets/sheet105.xml><?xml version="1.0" encoding="utf-8"?>
<worksheet xmlns="http://schemas.openxmlformats.org/spreadsheetml/2006/main" xmlns:r="http://schemas.openxmlformats.org/officeDocument/2006/relationships">
  <dimension ref="A1:F25"/>
  <sheetViews>
    <sheetView workbookViewId="0">
      <selection activeCell="F18" sqref="F18"/>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484</v>
      </c>
      <c r="B3" s="242"/>
      <c r="C3" s="242"/>
      <c r="D3" s="242"/>
      <c r="E3" s="242"/>
      <c r="F3" s="243"/>
    </row>
    <row r="4" spans="1:6">
      <c r="A4" s="22" t="s">
        <v>2</v>
      </c>
      <c r="B4" s="22" t="s">
        <v>3</v>
      </c>
      <c r="C4" s="22" t="s">
        <v>4</v>
      </c>
      <c r="D4" s="22" t="s">
        <v>5</v>
      </c>
      <c r="E4" s="22" t="s">
        <v>6</v>
      </c>
      <c r="F4" s="22" t="s">
        <v>7</v>
      </c>
    </row>
    <row r="5" spans="1:6" ht="75">
      <c r="A5" s="23" t="s">
        <v>390</v>
      </c>
      <c r="B5" s="27" t="s">
        <v>37</v>
      </c>
      <c r="C5" s="28">
        <v>70.8</v>
      </c>
      <c r="D5" s="23" t="s">
        <v>38</v>
      </c>
      <c r="E5" s="28">
        <v>153.84</v>
      </c>
      <c r="F5" s="27">
        <f>C5*E5</f>
        <v>10891.871999999999</v>
      </c>
    </row>
    <row r="6" spans="1:6" ht="105">
      <c r="A6" s="23" t="s">
        <v>121</v>
      </c>
      <c r="B6" s="27" t="s">
        <v>55</v>
      </c>
      <c r="C6" s="28">
        <v>7.08</v>
      </c>
      <c r="D6" s="23" t="s">
        <v>38</v>
      </c>
      <c r="E6" s="28">
        <v>415.58</v>
      </c>
      <c r="F6" s="27">
        <f t="shared" ref="F6:F17" si="0">C6*E6</f>
        <v>2942.3063999999999</v>
      </c>
    </row>
    <row r="7" spans="1:6" ht="90">
      <c r="A7" s="23" t="s">
        <v>71</v>
      </c>
      <c r="B7" s="27" t="s">
        <v>56</v>
      </c>
      <c r="C7" s="28">
        <v>11.8</v>
      </c>
      <c r="D7" s="50" t="s">
        <v>38</v>
      </c>
      <c r="E7" s="28">
        <v>1336.28</v>
      </c>
      <c r="F7" s="27">
        <f t="shared" si="0"/>
        <v>15768.104000000001</v>
      </c>
    </row>
    <row r="8" spans="1:6" ht="60">
      <c r="A8" s="23" t="s">
        <v>391</v>
      </c>
      <c r="B8" s="24" t="s">
        <v>44</v>
      </c>
      <c r="C8" s="30">
        <v>26.43</v>
      </c>
      <c r="D8" s="30" t="s">
        <v>38</v>
      </c>
      <c r="E8" s="28">
        <v>5891.97</v>
      </c>
      <c r="F8" s="27">
        <f t="shared" si="0"/>
        <v>155724.7671</v>
      </c>
    </row>
    <row r="9" spans="1:6" ht="61.5" customHeight="1">
      <c r="A9" s="23" t="s">
        <v>159</v>
      </c>
      <c r="B9" s="25" t="s">
        <v>75</v>
      </c>
      <c r="C9" s="30">
        <v>306.69</v>
      </c>
      <c r="D9" s="25" t="s">
        <v>76</v>
      </c>
      <c r="E9" s="30">
        <v>184.61</v>
      </c>
      <c r="F9" s="27">
        <f t="shared" si="0"/>
        <v>56618.040900000007</v>
      </c>
    </row>
    <row r="10" spans="1:6" ht="120">
      <c r="A10" s="23" t="s">
        <v>392</v>
      </c>
      <c r="B10" s="25" t="s">
        <v>48</v>
      </c>
      <c r="C10" s="30">
        <v>3.6659999999999999</v>
      </c>
      <c r="D10" s="25" t="s">
        <v>49</v>
      </c>
      <c r="E10" s="30">
        <v>77259.94</v>
      </c>
      <c r="F10" s="27">
        <f t="shared" si="0"/>
        <v>283234.94004000002</v>
      </c>
    </row>
    <row r="11" spans="1:6" ht="74.25" customHeight="1">
      <c r="A11" s="23" t="s">
        <v>284</v>
      </c>
      <c r="B11" s="24" t="s">
        <v>46</v>
      </c>
      <c r="C11" s="30">
        <v>14.16</v>
      </c>
      <c r="D11" s="25" t="s">
        <v>38</v>
      </c>
      <c r="E11" s="30">
        <v>6092.63</v>
      </c>
      <c r="F11" s="27">
        <f t="shared" si="0"/>
        <v>86271.640800000008</v>
      </c>
    </row>
    <row r="12" spans="1:6">
      <c r="A12" s="50">
        <v>8</v>
      </c>
      <c r="B12" s="53" t="s">
        <v>77</v>
      </c>
      <c r="C12" s="54"/>
      <c r="D12" s="23"/>
      <c r="E12" s="54"/>
      <c r="F12" s="27">
        <f t="shared" si="0"/>
        <v>0</v>
      </c>
    </row>
    <row r="13" spans="1:6">
      <c r="A13" s="50" t="s">
        <v>19</v>
      </c>
      <c r="B13" s="27" t="s">
        <v>377</v>
      </c>
      <c r="C13" s="27">
        <v>7.08</v>
      </c>
      <c r="D13" s="27" t="s">
        <v>38</v>
      </c>
      <c r="E13" s="27">
        <v>437.55</v>
      </c>
      <c r="F13" s="27">
        <f t="shared" si="0"/>
        <v>3097.8540000000003</v>
      </c>
    </row>
    <row r="14" spans="1:6">
      <c r="A14" s="50" t="s">
        <v>21</v>
      </c>
      <c r="B14" s="27" t="s">
        <v>378</v>
      </c>
      <c r="C14" s="27">
        <v>17.43</v>
      </c>
      <c r="D14" s="27" t="s">
        <v>38</v>
      </c>
      <c r="E14" s="27">
        <v>790.67</v>
      </c>
      <c r="F14" s="27">
        <f t="shared" si="0"/>
        <v>13781.3781</v>
      </c>
    </row>
    <row r="15" spans="1:6">
      <c r="A15" s="50" t="s">
        <v>23</v>
      </c>
      <c r="B15" s="27" t="s">
        <v>379</v>
      </c>
      <c r="C15" s="27">
        <v>11.8</v>
      </c>
      <c r="D15" s="27" t="s">
        <v>38</v>
      </c>
      <c r="E15" s="27">
        <v>712.09</v>
      </c>
      <c r="F15" s="27">
        <f t="shared" si="0"/>
        <v>8402.6620000000003</v>
      </c>
    </row>
    <row r="16" spans="1:6">
      <c r="A16" s="50" t="s">
        <v>25</v>
      </c>
      <c r="B16" s="27" t="s">
        <v>183</v>
      </c>
      <c r="C16" s="27">
        <v>34.869999999999997</v>
      </c>
      <c r="D16" s="27" t="s">
        <v>38</v>
      </c>
      <c r="E16" s="27">
        <v>393.4</v>
      </c>
      <c r="F16" s="27">
        <f t="shared" si="0"/>
        <v>13717.857999999998</v>
      </c>
    </row>
    <row r="17" spans="1:6">
      <c r="A17" s="50" t="s">
        <v>28</v>
      </c>
      <c r="B17" s="27" t="s">
        <v>82</v>
      </c>
      <c r="C17" s="27">
        <v>70.8</v>
      </c>
      <c r="D17" s="27" t="s">
        <v>38</v>
      </c>
      <c r="E17" s="27">
        <v>177.1</v>
      </c>
      <c r="F17" s="27">
        <f t="shared" si="0"/>
        <v>12538.679999999998</v>
      </c>
    </row>
    <row r="18" spans="1:6">
      <c r="A18" s="50"/>
      <c r="B18" s="53"/>
      <c r="C18" s="54"/>
      <c r="D18" s="23"/>
      <c r="E18" s="54" t="s">
        <v>83</v>
      </c>
      <c r="F18" s="28">
        <f>SUM(F5:F17)</f>
        <v>662990.10334000015</v>
      </c>
    </row>
    <row r="19" spans="1:6">
      <c r="D19" s="239" t="s">
        <v>31</v>
      </c>
      <c r="E19" s="239"/>
      <c r="F19" s="239"/>
    </row>
    <row r="20" spans="1:6" ht="15" customHeight="1">
      <c r="D20" s="239"/>
      <c r="E20" s="239"/>
      <c r="F20" s="239"/>
    </row>
    <row r="21" spans="1:6">
      <c r="D21" s="239"/>
      <c r="E21" s="239"/>
      <c r="F21" s="239"/>
    </row>
    <row r="22" spans="1:6">
      <c r="D22" s="239"/>
      <c r="E22" s="239"/>
      <c r="F22" s="239"/>
    </row>
    <row r="23" spans="1:6">
      <c r="D23" s="239"/>
      <c r="E23" s="239"/>
      <c r="F23" s="239"/>
    </row>
    <row r="24" spans="1:6" ht="14.25" customHeight="1">
      <c r="D24" s="239"/>
      <c r="E24" s="239"/>
      <c r="F24" s="239"/>
    </row>
    <row r="25" spans="1:6" ht="9.75" customHeight="1"/>
  </sheetData>
  <mergeCells count="4">
    <mergeCell ref="A1:F1"/>
    <mergeCell ref="A2:F2"/>
    <mergeCell ref="A3:F3"/>
    <mergeCell ref="D19:F24"/>
  </mergeCells>
  <pageMargins left="0.7" right="0.7" top="0.75" bottom="0.75" header="0.3" footer="0.3"/>
</worksheet>
</file>

<file path=xl/worksheets/sheet106.xml><?xml version="1.0" encoding="utf-8"?>
<worksheet xmlns="http://schemas.openxmlformats.org/spreadsheetml/2006/main" xmlns:r="http://schemas.openxmlformats.org/officeDocument/2006/relationships">
  <dimension ref="A1:I20"/>
  <sheetViews>
    <sheetView topLeftCell="A10" workbookViewId="0">
      <selection activeCell="F14" sqref="F14"/>
    </sheetView>
  </sheetViews>
  <sheetFormatPr defaultRowHeight="15"/>
  <cols>
    <col min="1" max="1" width="6.140625" customWidth="1"/>
    <col min="2" max="2" width="30.85546875" customWidth="1"/>
    <col min="3" max="3" width="10.5703125" bestFit="1" customWidth="1"/>
    <col min="4" max="4" width="10.28515625" customWidth="1"/>
    <col min="5" max="5" width="10.7109375" customWidth="1"/>
    <col min="6" max="6" width="19" bestFit="1" customWidth="1"/>
  </cols>
  <sheetData>
    <row r="1" spans="1:9" ht="22.5">
      <c r="A1" s="1"/>
      <c r="B1" s="234" t="s">
        <v>0</v>
      </c>
      <c r="C1" s="234"/>
      <c r="D1" s="234"/>
      <c r="E1" s="234"/>
      <c r="F1" s="234"/>
    </row>
    <row r="2" spans="1:9" ht="39" customHeight="1">
      <c r="A2" s="235" t="s">
        <v>485</v>
      </c>
      <c r="B2" s="236"/>
      <c r="C2" s="236"/>
      <c r="D2" s="236"/>
      <c r="E2" s="236"/>
      <c r="F2" s="237"/>
    </row>
    <row r="3" spans="1:9" ht="32.25" customHeight="1">
      <c r="A3" s="2" t="s">
        <v>2</v>
      </c>
      <c r="B3" s="2" t="s">
        <v>3</v>
      </c>
      <c r="C3" s="2" t="s">
        <v>4</v>
      </c>
      <c r="D3" s="2" t="s">
        <v>5</v>
      </c>
      <c r="E3" s="2" t="s">
        <v>6</v>
      </c>
      <c r="F3" s="2" t="s">
        <v>7</v>
      </c>
    </row>
    <row r="4" spans="1:9" ht="178.5" customHeight="1">
      <c r="A4" s="3" t="s">
        <v>8</v>
      </c>
      <c r="B4" s="4" t="s">
        <v>9</v>
      </c>
      <c r="C4" s="5">
        <v>157.01</v>
      </c>
      <c r="D4" s="6" t="s">
        <v>10</v>
      </c>
      <c r="E4" s="5">
        <v>153.84</v>
      </c>
      <c r="F4" s="7">
        <f>C4*E4</f>
        <v>24154.418399999999</v>
      </c>
    </row>
    <row r="5" spans="1:9" ht="114.75">
      <c r="A5" s="8" t="s">
        <v>11</v>
      </c>
      <c r="B5" s="9" t="s">
        <v>12</v>
      </c>
      <c r="C5" s="2">
        <v>98.96</v>
      </c>
      <c r="D5" s="6" t="s">
        <v>10</v>
      </c>
      <c r="E5" s="5">
        <v>415.58</v>
      </c>
      <c r="F5" s="7">
        <f t="shared" ref="F5:F13" si="0">C5*E5</f>
        <v>41125.796799999996</v>
      </c>
    </row>
    <row r="6" spans="1:9" ht="101.25" customHeight="1">
      <c r="A6" s="10" t="s">
        <v>13</v>
      </c>
      <c r="B6" s="9" t="s">
        <v>14</v>
      </c>
      <c r="C6" s="11">
        <v>98.96</v>
      </c>
      <c r="D6" s="6" t="s">
        <v>10</v>
      </c>
      <c r="E6" s="5">
        <v>1336.28</v>
      </c>
      <c r="F6" s="7">
        <f t="shared" si="0"/>
        <v>132238.26879999999</v>
      </c>
    </row>
    <row r="7" spans="1:9" ht="165.75">
      <c r="A7" s="12" t="s">
        <v>15</v>
      </c>
      <c r="B7" s="13" t="s">
        <v>16</v>
      </c>
      <c r="C7" s="14">
        <v>99.12</v>
      </c>
      <c r="D7" s="12" t="s">
        <v>17</v>
      </c>
      <c r="E7" s="12">
        <v>4858.76</v>
      </c>
      <c r="F7" s="7">
        <f t="shared" si="0"/>
        <v>481600.29120000004</v>
      </c>
    </row>
    <row r="8" spans="1:9" ht="18.75">
      <c r="A8" s="15">
        <v>5</v>
      </c>
      <c r="B8" s="16" t="s">
        <v>18</v>
      </c>
      <c r="C8" s="12"/>
      <c r="D8" s="14"/>
      <c r="E8" s="17"/>
      <c r="F8" s="7">
        <f t="shared" si="0"/>
        <v>0</v>
      </c>
    </row>
    <row r="9" spans="1:9" ht="15.75">
      <c r="A9" s="15" t="s">
        <v>19</v>
      </c>
      <c r="B9" s="13" t="s">
        <v>486</v>
      </c>
      <c r="C9" s="12">
        <v>42.62</v>
      </c>
      <c r="D9" s="12" t="s">
        <v>17</v>
      </c>
      <c r="E9" s="12">
        <v>790.67</v>
      </c>
      <c r="F9" s="7">
        <f t="shared" si="0"/>
        <v>33698.355399999993</v>
      </c>
    </row>
    <row r="10" spans="1:9" ht="15.75">
      <c r="A10" s="15" t="s">
        <v>21</v>
      </c>
      <c r="B10" s="13" t="s">
        <v>487</v>
      </c>
      <c r="C10" s="12">
        <v>98.96</v>
      </c>
      <c r="D10" s="12" t="s">
        <v>17</v>
      </c>
      <c r="E10" s="12">
        <v>437.35</v>
      </c>
      <c r="F10" s="7">
        <f t="shared" si="0"/>
        <v>43280.156000000003</v>
      </c>
    </row>
    <row r="11" spans="1:9" ht="15.75">
      <c r="A11" s="15" t="s">
        <v>23</v>
      </c>
      <c r="B11" s="13" t="s">
        <v>488</v>
      </c>
      <c r="C11" s="12">
        <v>98.96</v>
      </c>
      <c r="D11" s="12" t="s">
        <v>17</v>
      </c>
      <c r="E11" s="12">
        <v>712.09</v>
      </c>
      <c r="F11" s="7">
        <f t="shared" si="0"/>
        <v>70468.426399999997</v>
      </c>
    </row>
    <row r="12" spans="1:9">
      <c r="A12" s="15" t="s">
        <v>25</v>
      </c>
      <c r="B12" s="13" t="s">
        <v>489</v>
      </c>
      <c r="C12" s="12">
        <v>85.24</v>
      </c>
      <c r="D12" s="12" t="s">
        <v>27</v>
      </c>
      <c r="E12" s="12">
        <v>393.4</v>
      </c>
      <c r="F12" s="7">
        <f t="shared" si="0"/>
        <v>33533.415999999997</v>
      </c>
      <c r="G12" s="18"/>
      <c r="H12" s="18"/>
      <c r="I12" s="18"/>
    </row>
    <row r="13" spans="1:9">
      <c r="A13" s="15" t="s">
        <v>28</v>
      </c>
      <c r="B13" s="13" t="s">
        <v>29</v>
      </c>
      <c r="C13" s="12">
        <v>157.01</v>
      </c>
      <c r="D13" s="12" t="s">
        <v>27</v>
      </c>
      <c r="E13" s="12">
        <v>177.1</v>
      </c>
      <c r="F13" s="7">
        <f t="shared" si="0"/>
        <v>27806.470999999998</v>
      </c>
      <c r="G13" s="18"/>
      <c r="H13" s="18"/>
      <c r="I13" s="18"/>
    </row>
    <row r="14" spans="1:9">
      <c r="A14" s="15"/>
      <c r="B14" s="244" t="s">
        <v>83</v>
      </c>
      <c r="C14" s="245"/>
      <c r="D14" s="245"/>
      <c r="E14" s="246"/>
      <c r="F14" s="17">
        <f>SUM(F4:F13)</f>
        <v>887905.6</v>
      </c>
      <c r="G14" s="18"/>
      <c r="H14" s="18"/>
      <c r="I14" s="18"/>
    </row>
    <row r="15" spans="1:9">
      <c r="D15" s="239" t="s">
        <v>31</v>
      </c>
      <c r="E15" s="239"/>
      <c r="F15" s="239"/>
    </row>
    <row r="16" spans="1:9">
      <c r="D16" s="239"/>
      <c r="E16" s="239"/>
      <c r="F16" s="239"/>
    </row>
    <row r="17" spans="4:6">
      <c r="D17" s="239"/>
      <c r="E17" s="239"/>
      <c r="F17" s="239"/>
    </row>
    <row r="18" spans="4:6">
      <c r="D18" s="239"/>
      <c r="E18" s="239"/>
      <c r="F18" s="239"/>
    </row>
    <row r="19" spans="4:6">
      <c r="D19" s="239"/>
      <c r="E19" s="239"/>
      <c r="F19" s="239"/>
    </row>
    <row r="20" spans="4:6">
      <c r="D20" s="239"/>
      <c r="E20" s="239"/>
      <c r="F20" s="239"/>
    </row>
  </sheetData>
  <mergeCells count="4">
    <mergeCell ref="B1:F1"/>
    <mergeCell ref="A2:F2"/>
    <mergeCell ref="B14:E14"/>
    <mergeCell ref="D15:F20"/>
  </mergeCells>
  <pageMargins left="0.7" right="0.7" top="0.75" bottom="0.75" header="0.3" footer="0.3"/>
</worksheet>
</file>

<file path=xl/worksheets/sheet107.xml><?xml version="1.0" encoding="utf-8"?>
<worksheet xmlns="http://schemas.openxmlformats.org/spreadsheetml/2006/main" xmlns:r="http://schemas.openxmlformats.org/officeDocument/2006/relationships">
  <dimension ref="A1:H27"/>
  <sheetViews>
    <sheetView topLeftCell="A4" workbookViewId="0">
      <selection activeCell="F20" sqref="F20"/>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ustomHeight="1">
      <c r="A1" s="151" t="s">
        <v>341</v>
      </c>
      <c r="B1" s="152" t="s">
        <v>0</v>
      </c>
      <c r="C1" s="153"/>
      <c r="D1" s="153"/>
      <c r="E1" s="153"/>
      <c r="F1" s="154"/>
    </row>
    <row r="2" spans="1:6">
      <c r="A2" s="334" t="s">
        <v>543</v>
      </c>
      <c r="B2" s="334"/>
      <c r="C2" s="334"/>
      <c r="D2" s="334"/>
      <c r="E2" s="334"/>
      <c r="F2" s="335"/>
    </row>
    <row r="3" spans="1:6">
      <c r="A3" s="336"/>
      <c r="B3" s="336"/>
      <c r="C3" s="336"/>
      <c r="D3" s="336"/>
      <c r="E3" s="336"/>
      <c r="F3" s="337"/>
    </row>
    <row r="4" spans="1:6" ht="25.5">
      <c r="A4" s="2" t="s">
        <v>2</v>
      </c>
      <c r="B4" s="2" t="s">
        <v>3</v>
      </c>
      <c r="C4" s="2" t="s">
        <v>4</v>
      </c>
      <c r="D4" s="2" t="s">
        <v>5</v>
      </c>
      <c r="E4" s="2" t="s">
        <v>6</v>
      </c>
      <c r="F4" s="2" t="s">
        <v>7</v>
      </c>
    </row>
    <row r="5" spans="1:6" ht="148.5">
      <c r="A5" s="3" t="s">
        <v>8</v>
      </c>
      <c r="B5" s="4" t="s">
        <v>9</v>
      </c>
      <c r="C5" s="5">
        <v>238.32</v>
      </c>
      <c r="D5" s="5" t="s">
        <v>10</v>
      </c>
      <c r="E5" s="5">
        <v>153.84</v>
      </c>
      <c r="F5" s="91">
        <f>C5*E5</f>
        <v>36663.148800000003</v>
      </c>
    </row>
    <row r="6" spans="1:6" ht="89.25">
      <c r="A6" s="3" t="s">
        <v>304</v>
      </c>
      <c r="B6" s="9" t="s">
        <v>12</v>
      </c>
      <c r="C6" s="2">
        <v>56.91</v>
      </c>
      <c r="D6" s="2" t="s">
        <v>10</v>
      </c>
      <c r="E6" s="2">
        <v>415.84</v>
      </c>
      <c r="F6" s="91">
        <f t="shared" ref="F6:F19" si="0">C6*E6</f>
        <v>23665.454399999999</v>
      </c>
    </row>
    <row r="7" spans="1:6" ht="89.25">
      <c r="A7" s="3" t="s">
        <v>294</v>
      </c>
      <c r="B7" s="9" t="s">
        <v>14</v>
      </c>
      <c r="C7" s="2">
        <v>7.68</v>
      </c>
      <c r="D7" s="2" t="s">
        <v>10</v>
      </c>
      <c r="E7" s="2">
        <v>1336.28</v>
      </c>
      <c r="F7" s="91">
        <f t="shared" si="0"/>
        <v>10262.6304</v>
      </c>
    </row>
    <row r="8" spans="1:6" ht="114.75">
      <c r="A8" s="3" t="s">
        <v>254</v>
      </c>
      <c r="B8" s="9" t="s">
        <v>255</v>
      </c>
      <c r="C8" s="2">
        <v>7.58</v>
      </c>
      <c r="D8" s="2" t="s">
        <v>10</v>
      </c>
      <c r="E8" s="11">
        <v>4492.3599999999997</v>
      </c>
      <c r="F8" s="91">
        <f t="shared" si="0"/>
        <v>34052.088799999998</v>
      </c>
    </row>
    <row r="9" spans="1:6" ht="51">
      <c r="A9" s="3" t="s">
        <v>387</v>
      </c>
      <c r="B9" s="124" t="s">
        <v>306</v>
      </c>
      <c r="C9" s="6">
        <v>37.29</v>
      </c>
      <c r="D9" s="2" t="s">
        <v>10</v>
      </c>
      <c r="E9" s="6">
        <v>2873.96</v>
      </c>
      <c r="F9" s="91">
        <f t="shared" si="0"/>
        <v>107169.9684</v>
      </c>
    </row>
    <row r="10" spans="1:6" ht="76.5">
      <c r="A10" s="3" t="s">
        <v>453</v>
      </c>
      <c r="B10" s="127" t="s">
        <v>454</v>
      </c>
      <c r="C10" s="91">
        <v>149.86000000000001</v>
      </c>
      <c r="D10" s="2" t="s">
        <v>76</v>
      </c>
      <c r="E10" s="6">
        <v>242.19</v>
      </c>
      <c r="F10" s="91">
        <f t="shared" si="0"/>
        <v>36294.593400000005</v>
      </c>
    </row>
    <row r="11" spans="1:6" ht="127.5">
      <c r="A11" s="3" t="s">
        <v>455</v>
      </c>
      <c r="B11" s="211" t="s">
        <v>456</v>
      </c>
      <c r="C11" s="91">
        <v>29.97</v>
      </c>
      <c r="D11" s="2" t="s">
        <v>76</v>
      </c>
      <c r="E11" s="91">
        <v>1721.38</v>
      </c>
      <c r="F11" s="91">
        <f t="shared" si="0"/>
        <v>51589.758600000001</v>
      </c>
    </row>
    <row r="12" spans="1:6" ht="63.75">
      <c r="A12" s="3" t="s">
        <v>457</v>
      </c>
      <c r="B12" s="211" t="s">
        <v>458</v>
      </c>
      <c r="C12" s="91">
        <v>149.86000000000001</v>
      </c>
      <c r="D12" s="2" t="s">
        <v>253</v>
      </c>
      <c r="E12" s="6">
        <v>90.55</v>
      </c>
      <c r="F12" s="91">
        <f t="shared" si="0"/>
        <v>13569.823</v>
      </c>
    </row>
    <row r="13" spans="1:6" ht="280.5">
      <c r="A13" s="51" t="s">
        <v>459</v>
      </c>
      <c r="B13" s="9" t="s">
        <v>63</v>
      </c>
      <c r="C13" s="6">
        <v>520.44600000000003</v>
      </c>
      <c r="D13" s="6" t="s">
        <v>64</v>
      </c>
      <c r="E13" s="6">
        <v>827.33</v>
      </c>
      <c r="F13" s="91">
        <f t="shared" si="0"/>
        <v>430580.58918000007</v>
      </c>
    </row>
    <row r="14" spans="1:6">
      <c r="A14" s="2">
        <v>10</v>
      </c>
      <c r="B14" s="212" t="s">
        <v>260</v>
      </c>
      <c r="C14" s="2"/>
      <c r="D14" s="2"/>
      <c r="E14" s="2"/>
      <c r="F14" s="91">
        <f t="shared" si="0"/>
        <v>0</v>
      </c>
    </row>
    <row r="15" spans="1:6" ht="15.75">
      <c r="A15" s="116" t="s">
        <v>261</v>
      </c>
      <c r="B15" s="9" t="s">
        <v>460</v>
      </c>
      <c r="C15" s="2">
        <v>20.54</v>
      </c>
      <c r="D15" s="6" t="s">
        <v>461</v>
      </c>
      <c r="E15" s="54">
        <v>893.67</v>
      </c>
      <c r="F15" s="91">
        <f t="shared" si="0"/>
        <v>18355.981799999998</v>
      </c>
    </row>
    <row r="16" spans="1:6" ht="15.75">
      <c r="A16" s="10" t="s">
        <v>264</v>
      </c>
      <c r="B16" s="9" t="s">
        <v>462</v>
      </c>
      <c r="C16" s="2">
        <v>56.91</v>
      </c>
      <c r="D16" s="6" t="s">
        <v>461</v>
      </c>
      <c r="E16" s="54">
        <v>378.69</v>
      </c>
      <c r="F16" s="91">
        <f t="shared" si="0"/>
        <v>21551.247899999998</v>
      </c>
    </row>
    <row r="17" spans="1:8" ht="15.75">
      <c r="A17" s="10" t="s">
        <v>266</v>
      </c>
      <c r="B17" s="9" t="s">
        <v>463</v>
      </c>
      <c r="C17" s="137">
        <v>45</v>
      </c>
      <c r="D17" s="6" t="s">
        <v>461</v>
      </c>
      <c r="E17" s="54">
        <v>819.59</v>
      </c>
      <c r="F17" s="91">
        <f t="shared" si="0"/>
        <v>36881.550000000003</v>
      </c>
    </row>
    <row r="18" spans="1:8" ht="15.75">
      <c r="A18" s="10" t="s">
        <v>267</v>
      </c>
      <c r="B18" s="9" t="s">
        <v>265</v>
      </c>
      <c r="C18" s="2">
        <v>6.84</v>
      </c>
      <c r="D18" s="6" t="s">
        <v>461</v>
      </c>
      <c r="E18" s="54">
        <v>496.4</v>
      </c>
      <c r="F18" s="91">
        <f t="shared" si="0"/>
        <v>3395.3759999999997</v>
      </c>
    </row>
    <row r="19" spans="1:8" ht="15.75">
      <c r="A19" s="10" t="s">
        <v>298</v>
      </c>
      <c r="B19" s="9" t="s">
        <v>168</v>
      </c>
      <c r="C19" s="11">
        <v>238.32</v>
      </c>
      <c r="D19" s="6" t="s">
        <v>461</v>
      </c>
      <c r="E19" s="54">
        <v>177.1</v>
      </c>
      <c r="F19" s="91">
        <f t="shared" si="0"/>
        <v>42206.471999999994</v>
      </c>
    </row>
    <row r="20" spans="1:8" ht="18" customHeight="1">
      <c r="A20" s="213"/>
      <c r="B20" s="214"/>
      <c r="C20" s="215"/>
      <c r="D20" s="215"/>
      <c r="E20" s="2" t="s">
        <v>30</v>
      </c>
      <c r="F20" s="28">
        <f>SUM(F5:F19)</f>
        <v>866238.68267999997</v>
      </c>
    </row>
    <row r="21" spans="1:8">
      <c r="A21" s="43"/>
      <c r="B21" s="44"/>
      <c r="C21" s="43"/>
      <c r="D21" s="43"/>
      <c r="E21" s="43"/>
      <c r="F21" s="163"/>
    </row>
    <row r="22" spans="1:8" ht="15" customHeight="1">
      <c r="B22" s="45"/>
      <c r="C22" s="45"/>
      <c r="D22" s="252" t="s">
        <v>125</v>
      </c>
      <c r="E22" s="252"/>
      <c r="F22" s="252"/>
      <c r="G22" s="252"/>
      <c r="H22" s="164"/>
    </row>
    <row r="23" spans="1:8" ht="15" customHeight="1">
      <c r="B23" s="45"/>
      <c r="C23" s="45"/>
      <c r="D23" s="252"/>
      <c r="E23" s="252"/>
      <c r="F23" s="252"/>
      <c r="G23" s="252"/>
      <c r="H23" s="164"/>
    </row>
    <row r="24" spans="1:8" ht="15" customHeight="1">
      <c r="B24" s="45"/>
      <c r="C24" s="45"/>
      <c r="D24" s="252"/>
      <c r="E24" s="252"/>
      <c r="F24" s="252"/>
      <c r="G24" s="252"/>
      <c r="H24" s="164"/>
    </row>
    <row r="25" spans="1:8" ht="15" customHeight="1">
      <c r="B25" s="45"/>
      <c r="C25" s="45"/>
      <c r="D25" s="252"/>
      <c r="E25" s="252"/>
      <c r="F25" s="252"/>
      <c r="G25" s="252"/>
    </row>
    <row r="26" spans="1:8">
      <c r="B26" s="45"/>
      <c r="C26" s="45"/>
      <c r="D26" s="252"/>
      <c r="E26" s="252"/>
      <c r="F26" s="252"/>
      <c r="G26" s="252"/>
    </row>
    <row r="27" spans="1:8">
      <c r="B27" s="45"/>
      <c r="C27" s="45"/>
      <c r="D27" s="45"/>
      <c r="E27" s="45"/>
      <c r="F27" s="45"/>
      <c r="G27" s="45"/>
    </row>
  </sheetData>
  <mergeCells count="2">
    <mergeCell ref="A2:F3"/>
    <mergeCell ref="D22:G26"/>
  </mergeCells>
  <pageMargins left="0.7" right="0.7" top="0.75" bottom="0.75" header="0.3" footer="0.3"/>
</worksheet>
</file>

<file path=xl/worksheets/sheet108.xml><?xml version="1.0" encoding="utf-8"?>
<worksheet xmlns="http://schemas.openxmlformats.org/spreadsheetml/2006/main" xmlns:r="http://schemas.openxmlformats.org/officeDocument/2006/relationships">
  <dimension ref="A1:N20"/>
  <sheetViews>
    <sheetView topLeftCell="A10" workbookViewId="0">
      <selection activeCell="A2" sqref="A2:H2"/>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490</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11751.084000000001</v>
      </c>
      <c r="E4" s="14">
        <v>35.26</v>
      </c>
      <c r="F4" s="12" t="s">
        <v>17</v>
      </c>
      <c r="G4" s="12">
        <v>153.81</v>
      </c>
      <c r="H4" s="17">
        <f>E4*G4</f>
        <v>5423.3405999999995</v>
      </c>
    </row>
    <row r="5" spans="1:14" ht="89.25">
      <c r="A5" s="15" t="s">
        <v>121</v>
      </c>
      <c r="B5" s="29" t="s">
        <v>40</v>
      </c>
      <c r="C5" s="12"/>
      <c r="D5" s="12"/>
      <c r="E5" s="14">
        <v>10.62</v>
      </c>
      <c r="F5" s="12" t="s">
        <v>17</v>
      </c>
      <c r="G5" s="12">
        <v>415.84</v>
      </c>
      <c r="H5" s="17">
        <f t="shared" ref="H5:H13" si="0">E5*G5</f>
        <v>4416.2207999999991</v>
      </c>
    </row>
    <row r="6" spans="1:14" ht="102" customHeight="1">
      <c r="A6" s="15" t="s">
        <v>71</v>
      </c>
      <c r="B6" s="13" t="s">
        <v>42</v>
      </c>
      <c r="C6" s="12"/>
      <c r="D6" s="12"/>
      <c r="E6" s="14">
        <v>17.670000000000002</v>
      </c>
      <c r="F6" s="12" t="s">
        <v>17</v>
      </c>
      <c r="G6" s="12">
        <v>1336.28</v>
      </c>
      <c r="H6" s="17">
        <f t="shared" si="0"/>
        <v>23612.067600000002</v>
      </c>
    </row>
    <row r="7" spans="1:14" ht="114.75">
      <c r="A7" s="15" t="s">
        <v>15</v>
      </c>
      <c r="B7" s="13" t="s">
        <v>16</v>
      </c>
      <c r="C7" s="12"/>
      <c r="D7" s="12"/>
      <c r="E7" s="14">
        <v>21.24</v>
      </c>
      <c r="F7" s="12" t="s">
        <v>17</v>
      </c>
      <c r="G7" s="12">
        <v>4858.76</v>
      </c>
      <c r="H7" s="17">
        <f t="shared" si="0"/>
        <v>103200.0624</v>
      </c>
    </row>
    <row r="8" spans="1:14" ht="18.75">
      <c r="A8" s="15">
        <v>5</v>
      </c>
      <c r="B8" s="16" t="s">
        <v>18</v>
      </c>
      <c r="C8" s="12"/>
      <c r="D8" s="14"/>
      <c r="E8" s="17"/>
      <c r="F8" s="12"/>
      <c r="G8" s="12"/>
      <c r="H8" s="17">
        <f t="shared" si="0"/>
        <v>0</v>
      </c>
    </row>
    <row r="9" spans="1:14" ht="15.75">
      <c r="A9" s="15" t="s">
        <v>19</v>
      </c>
      <c r="B9" s="13" t="s">
        <v>20</v>
      </c>
      <c r="C9" s="12">
        <f>9.05+262.33</f>
        <v>271.38</v>
      </c>
      <c r="D9" s="14">
        <f>C9*G9</f>
        <v>242524.16459999999</v>
      </c>
      <c r="E9" s="17">
        <v>9.1300000000000008</v>
      </c>
      <c r="F9" s="12" t="s">
        <v>17</v>
      </c>
      <c r="G9" s="12">
        <v>893.67</v>
      </c>
      <c r="H9" s="17">
        <f t="shared" si="0"/>
        <v>8159.2071000000005</v>
      </c>
    </row>
    <row r="10" spans="1:14" ht="15.75">
      <c r="A10" s="15" t="s">
        <v>21</v>
      </c>
      <c r="B10" s="13" t="s">
        <v>161</v>
      </c>
      <c r="C10" s="12">
        <v>35.42</v>
      </c>
      <c r="D10" s="14">
        <f>C10*G10</f>
        <v>13413.1998</v>
      </c>
      <c r="E10" s="17">
        <v>10.62</v>
      </c>
      <c r="F10" s="12" t="s">
        <v>17</v>
      </c>
      <c r="G10" s="12">
        <v>378.69</v>
      </c>
      <c r="H10" s="17">
        <f t="shared" si="0"/>
        <v>4021.6877999999997</v>
      </c>
    </row>
    <row r="11" spans="1:14" ht="15.75">
      <c r="A11" s="15" t="s">
        <v>23</v>
      </c>
      <c r="B11" s="13" t="s">
        <v>24</v>
      </c>
      <c r="C11" s="12">
        <v>76.400000000000006</v>
      </c>
      <c r="D11" s="14">
        <f>C11*G11</f>
        <v>62616.676000000007</v>
      </c>
      <c r="E11" s="17">
        <v>17.670000000000002</v>
      </c>
      <c r="F11" s="12" t="s">
        <v>17</v>
      </c>
      <c r="G11" s="12">
        <v>819.59</v>
      </c>
      <c r="H11" s="17">
        <f t="shared" si="0"/>
        <v>14482.155300000002</v>
      </c>
    </row>
    <row r="12" spans="1:14">
      <c r="A12" s="15" t="s">
        <v>25</v>
      </c>
      <c r="B12" s="13" t="s">
        <v>26</v>
      </c>
      <c r="C12" s="12"/>
      <c r="D12" s="14"/>
      <c r="E12" s="17">
        <v>18.27</v>
      </c>
      <c r="F12" s="12" t="s">
        <v>27</v>
      </c>
      <c r="G12" s="12">
        <v>469.4</v>
      </c>
      <c r="H12" s="17">
        <f t="shared" si="0"/>
        <v>8575.9380000000001</v>
      </c>
      <c r="I12" s="18"/>
      <c r="J12" s="18"/>
      <c r="K12" s="18"/>
    </row>
    <row r="13" spans="1:14">
      <c r="A13" s="15" t="s">
        <v>28</v>
      </c>
      <c r="B13" s="13" t="s">
        <v>29</v>
      </c>
      <c r="C13" s="12"/>
      <c r="D13" s="14"/>
      <c r="E13" s="17">
        <v>35.26</v>
      </c>
      <c r="F13" s="12" t="s">
        <v>27</v>
      </c>
      <c r="G13" s="12">
        <v>177.1</v>
      </c>
      <c r="H13" s="17">
        <f t="shared" si="0"/>
        <v>6244.5459999999994</v>
      </c>
      <c r="I13" s="18"/>
      <c r="J13" s="18"/>
      <c r="K13" s="18"/>
    </row>
    <row r="14" spans="1:14">
      <c r="A14" s="15"/>
      <c r="B14" s="263" t="s">
        <v>83</v>
      </c>
      <c r="C14" s="263"/>
      <c r="D14" s="263"/>
      <c r="E14" s="263"/>
      <c r="F14" s="263"/>
      <c r="G14" s="263"/>
      <c r="H14" s="17">
        <f>SUM(H4:H13)</f>
        <v>178135.22560000003</v>
      </c>
      <c r="I14" s="18"/>
      <c r="J14" s="18"/>
      <c r="K14" s="18"/>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5">
    <mergeCell ref="A1:H1"/>
    <mergeCell ref="A2:H2"/>
    <mergeCell ref="B14:G14"/>
    <mergeCell ref="A16:B16"/>
    <mergeCell ref="E16:H18"/>
  </mergeCells>
  <pageMargins left="0.7" right="0.7" top="0.75" bottom="0.75" header="0.3" footer="0.3"/>
</worksheet>
</file>

<file path=xl/worksheets/sheet109.xml><?xml version="1.0" encoding="utf-8"?>
<worksheet xmlns="http://schemas.openxmlformats.org/spreadsheetml/2006/main" xmlns:r="http://schemas.openxmlformats.org/officeDocument/2006/relationships">
  <dimension ref="A1:N20"/>
  <sheetViews>
    <sheetView workbookViewId="0">
      <selection activeCell="I5" sqref="I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491</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11751.084000000001</v>
      </c>
      <c r="E4" s="14">
        <v>63.47</v>
      </c>
      <c r="F4" s="12" t="s">
        <v>17</v>
      </c>
      <c r="G4" s="12">
        <v>153.81</v>
      </c>
      <c r="H4" s="17">
        <f>E4*G4</f>
        <v>9762.3207000000002</v>
      </c>
    </row>
    <row r="5" spans="1:14" ht="89.25">
      <c r="A5" s="15" t="s">
        <v>121</v>
      </c>
      <c r="B5" s="29" t="s">
        <v>40</v>
      </c>
      <c r="C5" s="12"/>
      <c r="D5" s="12"/>
      <c r="E5" s="14">
        <v>19.12</v>
      </c>
      <c r="F5" s="12" t="s">
        <v>17</v>
      </c>
      <c r="G5" s="12">
        <v>415.84</v>
      </c>
      <c r="H5" s="17">
        <f t="shared" ref="H5:H13" si="0">E5*G5</f>
        <v>7950.8608000000004</v>
      </c>
    </row>
    <row r="6" spans="1:14" ht="80.25" customHeight="1">
      <c r="A6" s="15" t="s">
        <v>71</v>
      </c>
      <c r="B6" s="13" t="s">
        <v>42</v>
      </c>
      <c r="C6" s="12"/>
      <c r="D6" s="12"/>
      <c r="E6" s="14">
        <v>31.81</v>
      </c>
      <c r="F6" s="12" t="s">
        <v>17</v>
      </c>
      <c r="G6" s="12">
        <v>1336.28</v>
      </c>
      <c r="H6" s="17">
        <f t="shared" si="0"/>
        <v>42507.066800000001</v>
      </c>
    </row>
    <row r="7" spans="1:14" ht="114.75">
      <c r="A7" s="15" t="s">
        <v>15</v>
      </c>
      <c r="B7" s="13" t="s">
        <v>16</v>
      </c>
      <c r="C7" s="12"/>
      <c r="D7" s="12"/>
      <c r="E7" s="14">
        <v>38.229999999999997</v>
      </c>
      <c r="F7" s="12" t="s">
        <v>17</v>
      </c>
      <c r="G7" s="12">
        <v>4858.76</v>
      </c>
      <c r="H7" s="17">
        <f t="shared" si="0"/>
        <v>185750.39479999998</v>
      </c>
    </row>
    <row r="8" spans="1:14" ht="18.75">
      <c r="A8" s="15">
        <v>5</v>
      </c>
      <c r="B8" s="16" t="s">
        <v>18</v>
      </c>
      <c r="C8" s="12"/>
      <c r="D8" s="14"/>
      <c r="E8" s="17"/>
      <c r="F8" s="12"/>
      <c r="G8" s="12"/>
      <c r="H8" s="17">
        <f t="shared" si="0"/>
        <v>0</v>
      </c>
    </row>
    <row r="9" spans="1:14" ht="15.75">
      <c r="A9" s="15" t="s">
        <v>19</v>
      </c>
      <c r="B9" s="13" t="s">
        <v>20</v>
      </c>
      <c r="C9" s="12">
        <f>9.05+262.33</f>
        <v>271.38</v>
      </c>
      <c r="D9" s="14">
        <f>C9*G9</f>
        <v>242524.16459999999</v>
      </c>
      <c r="E9" s="17">
        <v>16.440000000000001</v>
      </c>
      <c r="F9" s="12" t="s">
        <v>17</v>
      </c>
      <c r="G9" s="12">
        <v>893.67</v>
      </c>
      <c r="H9" s="17">
        <f t="shared" si="0"/>
        <v>14691.934800000001</v>
      </c>
    </row>
    <row r="10" spans="1:14" ht="15.75">
      <c r="A10" s="15" t="s">
        <v>21</v>
      </c>
      <c r="B10" s="13" t="s">
        <v>161</v>
      </c>
      <c r="C10" s="12">
        <v>35.42</v>
      </c>
      <c r="D10" s="14">
        <f>C10*G10</f>
        <v>13413.1998</v>
      </c>
      <c r="E10" s="17">
        <v>19.12</v>
      </c>
      <c r="F10" s="12" t="s">
        <v>17</v>
      </c>
      <c r="G10" s="12">
        <v>378.69</v>
      </c>
      <c r="H10" s="17">
        <f t="shared" si="0"/>
        <v>7240.5528000000004</v>
      </c>
    </row>
    <row r="11" spans="1:14" ht="15.75">
      <c r="A11" s="15" t="s">
        <v>23</v>
      </c>
      <c r="B11" s="13" t="s">
        <v>24</v>
      </c>
      <c r="C11" s="12">
        <v>76.400000000000006</v>
      </c>
      <c r="D11" s="14">
        <f>C11*G11</f>
        <v>62616.676000000007</v>
      </c>
      <c r="E11" s="17">
        <v>31.81</v>
      </c>
      <c r="F11" s="12" t="s">
        <v>17</v>
      </c>
      <c r="G11" s="12">
        <v>819.59</v>
      </c>
      <c r="H11" s="17">
        <f t="shared" si="0"/>
        <v>26071.157899999998</v>
      </c>
    </row>
    <row r="12" spans="1:14">
      <c r="A12" s="15" t="s">
        <v>25</v>
      </c>
      <c r="B12" s="13" t="s">
        <v>26</v>
      </c>
      <c r="C12" s="12"/>
      <c r="D12" s="14"/>
      <c r="E12" s="17">
        <v>32.880000000000003</v>
      </c>
      <c r="F12" s="12" t="s">
        <v>27</v>
      </c>
      <c r="G12" s="12">
        <v>469.4</v>
      </c>
      <c r="H12" s="17">
        <f t="shared" si="0"/>
        <v>15433.872000000001</v>
      </c>
      <c r="I12" s="18"/>
      <c r="J12" s="18"/>
      <c r="K12" s="18"/>
    </row>
    <row r="13" spans="1:14">
      <c r="A13" s="15" t="s">
        <v>28</v>
      </c>
      <c r="B13" s="13" t="s">
        <v>29</v>
      </c>
      <c r="C13" s="12"/>
      <c r="D13" s="14"/>
      <c r="E13" s="17">
        <v>63.47</v>
      </c>
      <c r="F13" s="12" t="s">
        <v>27</v>
      </c>
      <c r="G13" s="12">
        <v>177.1</v>
      </c>
      <c r="H13" s="17">
        <f t="shared" si="0"/>
        <v>11240.537</v>
      </c>
      <c r="I13" s="18"/>
      <c r="J13" s="18"/>
      <c r="K13" s="18"/>
    </row>
    <row r="14" spans="1:14">
      <c r="A14" s="15"/>
      <c r="B14" s="263" t="s">
        <v>83</v>
      </c>
      <c r="C14" s="263"/>
      <c r="D14" s="263"/>
      <c r="E14" s="263"/>
      <c r="F14" s="263"/>
      <c r="G14" s="263"/>
      <c r="H14" s="17">
        <f>SUM(H4:H13)</f>
        <v>320648.69759999996</v>
      </c>
      <c r="I14" s="18"/>
      <c r="J14" s="18"/>
      <c r="K14" s="18"/>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5">
    <mergeCell ref="A1:H1"/>
    <mergeCell ref="A2:H2"/>
    <mergeCell ref="B14:G14"/>
    <mergeCell ref="A16:B16"/>
    <mergeCell ref="E16:H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9"/>
  <sheetViews>
    <sheetView workbookViewId="0">
      <selection activeCell="F16" sqref="F1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68</v>
      </c>
      <c r="B3" s="253"/>
      <c r="C3" s="253"/>
      <c r="D3" s="253"/>
      <c r="E3" s="253"/>
      <c r="F3" s="253"/>
    </row>
    <row r="4" spans="1:6">
      <c r="A4" s="22" t="s">
        <v>2</v>
      </c>
      <c r="B4" s="22" t="s">
        <v>3</v>
      </c>
      <c r="C4" s="22" t="s">
        <v>4</v>
      </c>
      <c r="D4" s="22" t="s">
        <v>5</v>
      </c>
      <c r="E4" s="22" t="s">
        <v>6</v>
      </c>
      <c r="F4" s="22" t="s">
        <v>7</v>
      </c>
    </row>
    <row r="5" spans="1:6" ht="75">
      <c r="A5" s="26" t="s">
        <v>69</v>
      </c>
      <c r="B5" s="27" t="s">
        <v>37</v>
      </c>
      <c r="C5" s="28">
        <v>85.39</v>
      </c>
      <c r="D5" s="23" t="s">
        <v>38</v>
      </c>
      <c r="E5" s="28">
        <v>153.84</v>
      </c>
      <c r="F5" s="27">
        <f t="shared" ref="F5:F9" si="0">C5*E5</f>
        <v>13136.3976</v>
      </c>
    </row>
    <row r="6" spans="1:6" ht="105">
      <c r="A6" s="26" t="s">
        <v>70</v>
      </c>
      <c r="B6" s="27" t="s">
        <v>55</v>
      </c>
      <c r="C6" s="28">
        <v>31.86</v>
      </c>
      <c r="D6" s="23" t="s">
        <v>38</v>
      </c>
      <c r="E6" s="28">
        <v>415.58</v>
      </c>
      <c r="F6" s="27">
        <f t="shared" si="0"/>
        <v>13240.378799999999</v>
      </c>
    </row>
    <row r="7" spans="1:6" ht="90">
      <c r="A7" s="26" t="s">
        <v>71</v>
      </c>
      <c r="B7" s="27" t="s">
        <v>56</v>
      </c>
      <c r="C7" s="28">
        <v>53.02</v>
      </c>
      <c r="D7" s="50" t="s">
        <v>38</v>
      </c>
      <c r="E7" s="28">
        <v>1336.28</v>
      </c>
      <c r="F7" s="27">
        <f t="shared" si="0"/>
        <v>70849.565600000002</v>
      </c>
    </row>
    <row r="8" spans="1:6" ht="150">
      <c r="A8" s="26" t="s">
        <v>72</v>
      </c>
      <c r="B8" s="27" t="s">
        <v>73</v>
      </c>
      <c r="C8" s="28">
        <v>63.72</v>
      </c>
      <c r="D8" s="50" t="s">
        <v>38</v>
      </c>
      <c r="E8" s="28">
        <v>4858.76</v>
      </c>
      <c r="F8" s="27">
        <f t="shared" si="0"/>
        <v>309600.18719999999</v>
      </c>
    </row>
    <row r="9" spans="1:6" ht="45">
      <c r="A9" s="26" t="s">
        <v>74</v>
      </c>
      <c r="B9" s="52" t="s">
        <v>75</v>
      </c>
      <c r="C9" s="28">
        <v>41.82</v>
      </c>
      <c r="D9" s="26" t="s">
        <v>76</v>
      </c>
      <c r="E9" s="28">
        <v>184.61</v>
      </c>
      <c r="F9" s="27">
        <f t="shared" si="0"/>
        <v>7720.3902000000007</v>
      </c>
    </row>
    <row r="10" spans="1:6">
      <c r="A10" s="50">
        <v>6</v>
      </c>
      <c r="B10" s="53" t="s">
        <v>77</v>
      </c>
      <c r="C10" s="54"/>
      <c r="D10" s="23"/>
      <c r="E10" s="54"/>
      <c r="F10" s="27"/>
    </row>
    <row r="11" spans="1:6">
      <c r="A11" s="50" t="s">
        <v>19</v>
      </c>
      <c r="B11" s="27" t="s">
        <v>78</v>
      </c>
      <c r="C11" s="27">
        <v>27.4</v>
      </c>
      <c r="D11" s="27" t="s">
        <v>38</v>
      </c>
      <c r="E11" s="27">
        <v>893.67</v>
      </c>
      <c r="F11" s="27">
        <f t="shared" ref="F11:F15" si="1">C11*E11</f>
        <v>24486.557999999997</v>
      </c>
    </row>
    <row r="12" spans="1:6">
      <c r="A12" s="50" t="s">
        <v>21</v>
      </c>
      <c r="B12" s="27" t="s">
        <v>79</v>
      </c>
      <c r="C12" s="27">
        <v>31.86</v>
      </c>
      <c r="D12" s="27" t="s">
        <v>38</v>
      </c>
      <c r="E12" s="27">
        <v>363.98</v>
      </c>
      <c r="F12" s="27">
        <f t="shared" si="1"/>
        <v>11596.4028</v>
      </c>
    </row>
    <row r="13" spans="1:6">
      <c r="A13" s="50" t="s">
        <v>23</v>
      </c>
      <c r="B13" s="27" t="s">
        <v>80</v>
      </c>
      <c r="C13" s="27">
        <v>53.02</v>
      </c>
      <c r="D13" s="27" t="s">
        <v>38</v>
      </c>
      <c r="E13" s="27">
        <v>819.59</v>
      </c>
      <c r="F13" s="27">
        <f t="shared" si="1"/>
        <v>43454.661800000002</v>
      </c>
    </row>
    <row r="14" spans="1:6">
      <c r="A14" s="50" t="s">
        <v>25</v>
      </c>
      <c r="B14" s="27" t="s">
        <v>81</v>
      </c>
      <c r="C14" s="27">
        <v>54.8</v>
      </c>
      <c r="D14" s="27" t="s">
        <v>38</v>
      </c>
      <c r="E14" s="27">
        <v>496.4</v>
      </c>
      <c r="F14" s="27">
        <f t="shared" si="1"/>
        <v>27202.719999999998</v>
      </c>
    </row>
    <row r="15" spans="1:6">
      <c r="A15" s="50" t="s">
        <v>28</v>
      </c>
      <c r="B15" s="27" t="s">
        <v>82</v>
      </c>
      <c r="C15" s="27">
        <v>85.39</v>
      </c>
      <c r="D15" s="27" t="s">
        <v>38</v>
      </c>
      <c r="E15" s="27">
        <v>177.1</v>
      </c>
      <c r="F15" s="27">
        <f t="shared" si="1"/>
        <v>15122.569</v>
      </c>
    </row>
    <row r="16" spans="1:6">
      <c r="A16" s="50"/>
      <c r="B16" s="53"/>
      <c r="C16" s="54"/>
      <c r="D16" s="23"/>
      <c r="E16" s="54" t="s">
        <v>83</v>
      </c>
      <c r="F16" s="28">
        <f>SUM(F5:F15)</f>
        <v>536409.83100000001</v>
      </c>
    </row>
    <row r="19" spans="2:8" s="55" customFormat="1" ht="50.25" customHeight="1">
      <c r="B19" s="254" t="s">
        <v>84</v>
      </c>
      <c r="C19" s="254"/>
      <c r="D19" s="254"/>
      <c r="E19" s="254"/>
      <c r="F19" s="254"/>
      <c r="H19" s="56"/>
    </row>
  </sheetData>
  <mergeCells count="4">
    <mergeCell ref="A1:F1"/>
    <mergeCell ref="A2:F2"/>
    <mergeCell ref="A3:F3"/>
    <mergeCell ref="B19:F19"/>
  </mergeCells>
  <pageMargins left="0.7" right="0.7" top="0.75" bottom="0.75" header="0.3" footer="0.3"/>
</worksheet>
</file>

<file path=xl/worksheets/sheet110.xml><?xml version="1.0" encoding="utf-8"?>
<worksheet xmlns="http://schemas.openxmlformats.org/spreadsheetml/2006/main" xmlns:r="http://schemas.openxmlformats.org/officeDocument/2006/relationships">
  <dimension ref="A1:N20"/>
  <sheetViews>
    <sheetView workbookViewId="0">
      <selection activeCell="K5" sqref="K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492</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11751.084000000001</v>
      </c>
      <c r="E4" s="14">
        <v>76.39</v>
      </c>
      <c r="F4" s="12" t="s">
        <v>17</v>
      </c>
      <c r="G4" s="12">
        <v>153.81</v>
      </c>
      <c r="H4" s="17">
        <f>E4*G4</f>
        <v>11749.545900000001</v>
      </c>
    </row>
    <row r="5" spans="1:14" ht="89.25">
      <c r="A5" s="15" t="s">
        <v>121</v>
      </c>
      <c r="B5" s="29" t="s">
        <v>40</v>
      </c>
      <c r="C5" s="12"/>
      <c r="D5" s="12"/>
      <c r="E5" s="14">
        <v>23.01</v>
      </c>
      <c r="F5" s="12" t="s">
        <v>17</v>
      </c>
      <c r="G5" s="12">
        <v>415.84</v>
      </c>
      <c r="H5" s="17">
        <f t="shared" ref="H5:H13" si="0">E5*G5</f>
        <v>9568.4784</v>
      </c>
    </row>
    <row r="6" spans="1:14" ht="80.25" customHeight="1">
      <c r="A6" s="15" t="s">
        <v>71</v>
      </c>
      <c r="B6" s="13" t="s">
        <v>42</v>
      </c>
      <c r="C6" s="12"/>
      <c r="D6" s="12"/>
      <c r="E6" s="14">
        <v>38.29</v>
      </c>
      <c r="F6" s="12" t="s">
        <v>17</v>
      </c>
      <c r="G6" s="12">
        <v>1336.28</v>
      </c>
      <c r="H6" s="17">
        <f t="shared" si="0"/>
        <v>51166.161199999995</v>
      </c>
    </row>
    <row r="7" spans="1:14" ht="114.75">
      <c r="A7" s="15" t="s">
        <v>15</v>
      </c>
      <c r="B7" s="13" t="s">
        <v>16</v>
      </c>
      <c r="C7" s="12"/>
      <c r="D7" s="12"/>
      <c r="E7" s="14">
        <v>46.02</v>
      </c>
      <c r="F7" s="12" t="s">
        <v>17</v>
      </c>
      <c r="G7" s="12">
        <v>4858.76</v>
      </c>
      <c r="H7" s="17">
        <f t="shared" si="0"/>
        <v>223600.13520000002</v>
      </c>
    </row>
    <row r="8" spans="1:14" ht="18.75">
      <c r="A8" s="15">
        <v>5</v>
      </c>
      <c r="B8" s="16" t="s">
        <v>18</v>
      </c>
      <c r="C8" s="12"/>
      <c r="D8" s="14"/>
      <c r="E8" s="17"/>
      <c r="F8" s="12"/>
      <c r="G8" s="12"/>
      <c r="H8" s="17">
        <f t="shared" si="0"/>
        <v>0</v>
      </c>
    </row>
    <row r="9" spans="1:14" ht="15.75">
      <c r="A9" s="15" t="s">
        <v>19</v>
      </c>
      <c r="B9" s="13" t="s">
        <v>20</v>
      </c>
      <c r="C9" s="12">
        <f>9.05+262.33</f>
        <v>271.38</v>
      </c>
      <c r="D9" s="14">
        <f>C9*G9</f>
        <v>242524.16459999999</v>
      </c>
      <c r="E9" s="17">
        <v>19.79</v>
      </c>
      <c r="F9" s="12" t="s">
        <v>17</v>
      </c>
      <c r="G9" s="12">
        <v>893.67</v>
      </c>
      <c r="H9" s="17">
        <f t="shared" si="0"/>
        <v>17685.729299999999</v>
      </c>
    </row>
    <row r="10" spans="1:14" ht="15.75">
      <c r="A10" s="15" t="s">
        <v>21</v>
      </c>
      <c r="B10" s="13" t="s">
        <v>161</v>
      </c>
      <c r="C10" s="12">
        <v>35.42</v>
      </c>
      <c r="D10" s="14">
        <f>C10*G10</f>
        <v>13413.1998</v>
      </c>
      <c r="E10" s="17">
        <v>23.01</v>
      </c>
      <c r="F10" s="12" t="s">
        <v>17</v>
      </c>
      <c r="G10" s="12">
        <v>378.69</v>
      </c>
      <c r="H10" s="17">
        <f t="shared" si="0"/>
        <v>8713.6569</v>
      </c>
    </row>
    <row r="11" spans="1:14" ht="15.75">
      <c r="A11" s="15" t="s">
        <v>23</v>
      </c>
      <c r="B11" s="13" t="s">
        <v>24</v>
      </c>
      <c r="C11" s="12">
        <v>76.400000000000006</v>
      </c>
      <c r="D11" s="14">
        <f>C11*G11</f>
        <v>62616.676000000007</v>
      </c>
      <c r="E11" s="17">
        <v>38.29</v>
      </c>
      <c r="F11" s="12" t="s">
        <v>17</v>
      </c>
      <c r="G11" s="12">
        <v>819.59</v>
      </c>
      <c r="H11" s="17">
        <f t="shared" si="0"/>
        <v>31382.1011</v>
      </c>
    </row>
    <row r="12" spans="1:14">
      <c r="A12" s="15" t="s">
        <v>25</v>
      </c>
      <c r="B12" s="13" t="s">
        <v>26</v>
      </c>
      <c r="C12" s="12"/>
      <c r="D12" s="14"/>
      <c r="E12" s="17">
        <v>39.58</v>
      </c>
      <c r="F12" s="12" t="s">
        <v>27</v>
      </c>
      <c r="G12" s="12">
        <v>469.4</v>
      </c>
      <c r="H12" s="17">
        <f t="shared" si="0"/>
        <v>18578.851999999999</v>
      </c>
      <c r="I12" s="18"/>
      <c r="J12" s="18"/>
      <c r="K12" s="18"/>
    </row>
    <row r="13" spans="1:14">
      <c r="A13" s="15" t="s">
        <v>28</v>
      </c>
      <c r="B13" s="13" t="s">
        <v>29</v>
      </c>
      <c r="C13" s="12"/>
      <c r="D13" s="14"/>
      <c r="E13" s="17">
        <v>76.39</v>
      </c>
      <c r="F13" s="12" t="s">
        <v>27</v>
      </c>
      <c r="G13" s="12">
        <v>177.1</v>
      </c>
      <c r="H13" s="17">
        <f t="shared" si="0"/>
        <v>13528.669</v>
      </c>
      <c r="I13" s="18"/>
      <c r="J13" s="18"/>
      <c r="K13" s="18"/>
    </row>
    <row r="14" spans="1:14">
      <c r="A14" s="15"/>
      <c r="B14" s="263" t="s">
        <v>83</v>
      </c>
      <c r="C14" s="263"/>
      <c r="D14" s="263"/>
      <c r="E14" s="263"/>
      <c r="F14" s="263"/>
      <c r="G14" s="263"/>
      <c r="H14" s="17">
        <f>SUM(H4:H13)</f>
        <v>385973.32900000009</v>
      </c>
      <c r="I14" s="18"/>
      <c r="J14" s="18"/>
      <c r="K14" s="18"/>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5">
    <mergeCell ref="A1:H1"/>
    <mergeCell ref="A2:H2"/>
    <mergeCell ref="B14:G14"/>
    <mergeCell ref="A16:B16"/>
    <mergeCell ref="E16:H18"/>
  </mergeCells>
  <pageMargins left="0.7" right="0.7" top="0.75" bottom="0.75" header="0.3" footer="0.3"/>
</worksheet>
</file>

<file path=xl/worksheets/sheet111.xml><?xml version="1.0" encoding="utf-8"?>
<worksheet xmlns="http://schemas.openxmlformats.org/spreadsheetml/2006/main" xmlns:r="http://schemas.openxmlformats.org/officeDocument/2006/relationships">
  <dimension ref="A1:N20"/>
  <sheetViews>
    <sheetView topLeftCell="A7" workbookViewId="0">
      <selection activeCell="J5" sqref="J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493</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11751.084000000001</v>
      </c>
      <c r="E4" s="14">
        <v>30.56</v>
      </c>
      <c r="F4" s="12" t="s">
        <v>17</v>
      </c>
      <c r="G4" s="12">
        <v>153.81</v>
      </c>
      <c r="H4" s="17">
        <f>E4*G4</f>
        <v>4700.4336000000003</v>
      </c>
    </row>
    <row r="5" spans="1:14" ht="89.25">
      <c r="A5" s="15" t="s">
        <v>121</v>
      </c>
      <c r="B5" s="29" t="s">
        <v>40</v>
      </c>
      <c r="C5" s="12"/>
      <c r="D5" s="12"/>
      <c r="E5" s="14">
        <v>9.1999999999999993</v>
      </c>
      <c r="F5" s="12" t="s">
        <v>17</v>
      </c>
      <c r="G5" s="12">
        <v>415.84</v>
      </c>
      <c r="H5" s="17">
        <f t="shared" ref="H5:H13" si="0">E5*G5</f>
        <v>3825.7279999999996</v>
      </c>
    </row>
    <row r="6" spans="1:14" ht="102" customHeight="1">
      <c r="A6" s="15" t="s">
        <v>71</v>
      </c>
      <c r="B6" s="13" t="s">
        <v>42</v>
      </c>
      <c r="C6" s="12"/>
      <c r="D6" s="12"/>
      <c r="E6" s="14">
        <v>15.32</v>
      </c>
      <c r="F6" s="12" t="s">
        <v>17</v>
      </c>
      <c r="G6" s="12">
        <v>1336.28</v>
      </c>
      <c r="H6" s="17">
        <f t="shared" si="0"/>
        <v>20471.809600000001</v>
      </c>
    </row>
    <row r="7" spans="1:14" ht="114.75">
      <c r="A7" s="15" t="s">
        <v>15</v>
      </c>
      <c r="B7" s="13" t="s">
        <v>16</v>
      </c>
      <c r="C7" s="12"/>
      <c r="D7" s="12"/>
      <c r="E7" s="14">
        <v>18.41</v>
      </c>
      <c r="F7" s="12" t="s">
        <v>17</v>
      </c>
      <c r="G7" s="12">
        <v>4858.76</v>
      </c>
      <c r="H7" s="17">
        <f t="shared" si="0"/>
        <v>89449.771600000007</v>
      </c>
    </row>
    <row r="8" spans="1:14" ht="18.75">
      <c r="A8" s="15">
        <v>5</v>
      </c>
      <c r="B8" s="16" t="s">
        <v>18</v>
      </c>
      <c r="C8" s="12"/>
      <c r="D8" s="14"/>
      <c r="E8" s="17"/>
      <c r="F8" s="12"/>
      <c r="G8" s="12"/>
      <c r="H8" s="17">
        <f t="shared" si="0"/>
        <v>0</v>
      </c>
    </row>
    <row r="9" spans="1:14" ht="15.75">
      <c r="A9" s="15" t="s">
        <v>19</v>
      </c>
      <c r="B9" s="13" t="s">
        <v>20</v>
      </c>
      <c r="C9" s="12">
        <f>9.05+262.33</f>
        <v>271.38</v>
      </c>
      <c r="D9" s="14">
        <f>C9*G9</f>
        <v>242524.16459999999</v>
      </c>
      <c r="E9" s="17">
        <v>7.92</v>
      </c>
      <c r="F9" s="12" t="s">
        <v>17</v>
      </c>
      <c r="G9" s="12">
        <v>893.67</v>
      </c>
      <c r="H9" s="17">
        <f t="shared" si="0"/>
        <v>7077.8663999999999</v>
      </c>
    </row>
    <row r="10" spans="1:14" ht="15.75">
      <c r="A10" s="15" t="s">
        <v>21</v>
      </c>
      <c r="B10" s="13" t="s">
        <v>161</v>
      </c>
      <c r="C10" s="12">
        <v>35.42</v>
      </c>
      <c r="D10" s="14">
        <f>C10*G10</f>
        <v>13413.1998</v>
      </c>
      <c r="E10" s="17">
        <v>9.1999999999999993</v>
      </c>
      <c r="F10" s="12" t="s">
        <v>17</v>
      </c>
      <c r="G10" s="12">
        <v>378.69</v>
      </c>
      <c r="H10" s="17">
        <f t="shared" si="0"/>
        <v>3483.9479999999999</v>
      </c>
    </row>
    <row r="11" spans="1:14" ht="15.75">
      <c r="A11" s="15" t="s">
        <v>23</v>
      </c>
      <c r="B11" s="13" t="s">
        <v>24</v>
      </c>
      <c r="C11" s="12">
        <v>76.400000000000006</v>
      </c>
      <c r="D11" s="14">
        <f>C11*G11</f>
        <v>62616.676000000007</v>
      </c>
      <c r="E11" s="17">
        <v>15.32</v>
      </c>
      <c r="F11" s="12" t="s">
        <v>17</v>
      </c>
      <c r="G11" s="12">
        <v>819.59</v>
      </c>
      <c r="H11" s="17">
        <f t="shared" si="0"/>
        <v>12556.1188</v>
      </c>
    </row>
    <row r="12" spans="1:14">
      <c r="A12" s="15" t="s">
        <v>25</v>
      </c>
      <c r="B12" s="13" t="s">
        <v>26</v>
      </c>
      <c r="C12" s="12"/>
      <c r="D12" s="14"/>
      <c r="E12" s="17">
        <v>15.83</v>
      </c>
      <c r="F12" s="12" t="s">
        <v>27</v>
      </c>
      <c r="G12" s="12">
        <v>469.4</v>
      </c>
      <c r="H12" s="17">
        <f t="shared" si="0"/>
        <v>7430.6019999999999</v>
      </c>
      <c r="I12" s="18"/>
      <c r="J12" s="18"/>
      <c r="K12" s="18"/>
    </row>
    <row r="13" spans="1:14">
      <c r="A13" s="15" t="s">
        <v>28</v>
      </c>
      <c r="B13" s="13" t="s">
        <v>29</v>
      </c>
      <c r="C13" s="12"/>
      <c r="D13" s="14"/>
      <c r="E13" s="17">
        <v>30.56</v>
      </c>
      <c r="F13" s="12" t="s">
        <v>27</v>
      </c>
      <c r="G13" s="12">
        <v>177.1</v>
      </c>
      <c r="H13" s="17">
        <f t="shared" si="0"/>
        <v>5412.1759999999995</v>
      </c>
      <c r="I13" s="18"/>
      <c r="J13" s="18"/>
      <c r="K13" s="18"/>
    </row>
    <row r="14" spans="1:14">
      <c r="A14" s="15"/>
      <c r="B14" s="263" t="s">
        <v>83</v>
      </c>
      <c r="C14" s="263"/>
      <c r="D14" s="263"/>
      <c r="E14" s="263"/>
      <c r="F14" s="263"/>
      <c r="G14" s="263"/>
      <c r="H14" s="17">
        <f>SUM(H4:H13)</f>
        <v>154408.45400000003</v>
      </c>
      <c r="I14" s="18"/>
      <c r="J14" s="18"/>
      <c r="K14" s="18"/>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5">
    <mergeCell ref="A1:H1"/>
    <mergeCell ref="A2:H2"/>
    <mergeCell ref="B14:G14"/>
    <mergeCell ref="A16:B16"/>
    <mergeCell ref="E16:H18"/>
  </mergeCells>
  <pageMargins left="0.7" right="0.7" top="0.75" bottom="0.75" header="0.3" footer="0.3"/>
</worksheet>
</file>

<file path=xl/worksheets/sheet112.xml><?xml version="1.0" encoding="utf-8"?>
<worksheet xmlns="http://schemas.openxmlformats.org/spreadsheetml/2006/main" xmlns:r="http://schemas.openxmlformats.org/officeDocument/2006/relationships">
  <dimension ref="A1:H27"/>
  <sheetViews>
    <sheetView workbookViewId="0">
      <selection activeCell="A2" sqref="A2:F3"/>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151" t="s">
        <v>341</v>
      </c>
      <c r="B1" s="152" t="s">
        <v>0</v>
      </c>
      <c r="C1" s="153"/>
      <c r="D1" s="153"/>
      <c r="E1" s="153"/>
      <c r="F1" s="154"/>
    </row>
    <row r="2" spans="1:6">
      <c r="A2" s="310" t="s">
        <v>544</v>
      </c>
      <c r="B2" s="310"/>
      <c r="C2" s="310"/>
      <c r="D2" s="310"/>
      <c r="E2" s="310"/>
      <c r="F2" s="311"/>
    </row>
    <row r="3" spans="1:6">
      <c r="A3" s="312"/>
      <c r="B3" s="312"/>
      <c r="C3" s="312"/>
      <c r="D3" s="312"/>
      <c r="E3" s="312"/>
      <c r="F3" s="313"/>
    </row>
    <row r="4" spans="1:6" ht="25.5">
      <c r="A4" s="2" t="s">
        <v>2</v>
      </c>
      <c r="B4" s="2" t="s">
        <v>3</v>
      </c>
      <c r="C4" s="2" t="s">
        <v>4</v>
      </c>
      <c r="D4" s="2" t="s">
        <v>5</v>
      </c>
      <c r="E4" s="2" t="s">
        <v>6</v>
      </c>
      <c r="F4" s="2" t="s">
        <v>7</v>
      </c>
    </row>
    <row r="5" spans="1:6" ht="148.5">
      <c r="A5" s="3" t="s">
        <v>8</v>
      </c>
      <c r="B5" s="4" t="s">
        <v>9</v>
      </c>
      <c r="C5" s="5">
        <v>173.33</v>
      </c>
      <c r="D5" s="5" t="s">
        <v>10</v>
      </c>
      <c r="E5" s="5">
        <v>153.84</v>
      </c>
      <c r="F5" s="91">
        <f t="shared" ref="F5:F19" si="0">ROUND(E5*C5,0)</f>
        <v>26665</v>
      </c>
    </row>
    <row r="6" spans="1:6" ht="89.25">
      <c r="A6" s="3" t="s">
        <v>304</v>
      </c>
      <c r="B6" s="9" t="s">
        <v>12</v>
      </c>
      <c r="C6" s="2">
        <v>17.95</v>
      </c>
      <c r="D6" s="2" t="s">
        <v>10</v>
      </c>
      <c r="E6" s="2">
        <v>415.84</v>
      </c>
      <c r="F6" s="91">
        <f t="shared" si="0"/>
        <v>7464</v>
      </c>
    </row>
    <row r="7" spans="1:6" ht="89.25">
      <c r="A7" s="3" t="s">
        <v>294</v>
      </c>
      <c r="B7" s="9" t="s">
        <v>14</v>
      </c>
      <c r="C7" s="2">
        <v>6.61</v>
      </c>
      <c r="D7" s="2" t="s">
        <v>10</v>
      </c>
      <c r="E7" s="2">
        <v>1336.28</v>
      </c>
      <c r="F7" s="91">
        <f t="shared" si="0"/>
        <v>8833</v>
      </c>
    </row>
    <row r="8" spans="1:6" ht="114.75">
      <c r="A8" s="3" t="s">
        <v>254</v>
      </c>
      <c r="B8" s="9" t="s">
        <v>255</v>
      </c>
      <c r="C8" s="2">
        <v>6.45</v>
      </c>
      <c r="D8" s="2" t="s">
        <v>10</v>
      </c>
      <c r="E8" s="11">
        <v>4492.3599999999997</v>
      </c>
      <c r="F8" s="91">
        <f t="shared" si="0"/>
        <v>28976</v>
      </c>
    </row>
    <row r="9" spans="1:6" ht="51">
      <c r="A9" s="3" t="s">
        <v>387</v>
      </c>
      <c r="B9" s="124" t="s">
        <v>306</v>
      </c>
      <c r="C9" s="6">
        <v>32.090000000000003</v>
      </c>
      <c r="D9" s="2" t="s">
        <v>10</v>
      </c>
      <c r="E9" s="6">
        <v>2873.96</v>
      </c>
      <c r="F9" s="91">
        <f t="shared" si="0"/>
        <v>92225</v>
      </c>
    </row>
    <row r="10" spans="1:6" ht="76.5">
      <c r="A10" s="3" t="s">
        <v>453</v>
      </c>
      <c r="B10" s="127" t="s">
        <v>454</v>
      </c>
      <c r="C10" s="91">
        <v>128.94999999999999</v>
      </c>
      <c r="D10" s="2" t="s">
        <v>76</v>
      </c>
      <c r="E10" s="6">
        <v>242.19</v>
      </c>
      <c r="F10" s="91">
        <f t="shared" si="0"/>
        <v>31230</v>
      </c>
    </row>
    <row r="11" spans="1:6" ht="127.5">
      <c r="A11" s="3" t="s">
        <v>455</v>
      </c>
      <c r="B11" s="211" t="s">
        <v>456</v>
      </c>
      <c r="C11" s="91">
        <v>25.79</v>
      </c>
      <c r="D11" s="2" t="s">
        <v>76</v>
      </c>
      <c r="E11" s="91">
        <v>1721.38</v>
      </c>
      <c r="F11" s="91">
        <f t="shared" si="0"/>
        <v>44394</v>
      </c>
    </row>
    <row r="12" spans="1:6" ht="63.75">
      <c r="A12" s="3" t="s">
        <v>457</v>
      </c>
      <c r="B12" s="211" t="s">
        <v>458</v>
      </c>
      <c r="C12" s="91">
        <v>128.94999999999999</v>
      </c>
      <c r="D12" s="2" t="s">
        <v>253</v>
      </c>
      <c r="E12" s="6">
        <v>90.55</v>
      </c>
      <c r="F12" s="91">
        <f t="shared" si="0"/>
        <v>11676</v>
      </c>
    </row>
    <row r="13" spans="1:6" ht="280.5">
      <c r="A13" s="51" t="s">
        <v>459</v>
      </c>
      <c r="B13" s="9" t="s">
        <v>63</v>
      </c>
      <c r="C13" s="6">
        <v>139.41</v>
      </c>
      <c r="D13" s="6" t="s">
        <v>64</v>
      </c>
      <c r="E13" s="6">
        <v>827.33</v>
      </c>
      <c r="F13" s="91">
        <f t="shared" si="0"/>
        <v>115338</v>
      </c>
    </row>
    <row r="14" spans="1:6">
      <c r="A14" s="2">
        <v>10</v>
      </c>
      <c r="B14" s="212" t="s">
        <v>260</v>
      </c>
      <c r="C14" s="2"/>
      <c r="D14" s="2"/>
      <c r="E14" s="2"/>
      <c r="F14" s="91">
        <f t="shared" si="0"/>
        <v>0</v>
      </c>
    </row>
    <row r="15" spans="1:6" ht="15.75">
      <c r="A15" s="116" t="s">
        <v>261</v>
      </c>
      <c r="B15" s="9" t="s">
        <v>460</v>
      </c>
      <c r="C15" s="2">
        <f>[3]Sheet2!F9</f>
        <v>17.68</v>
      </c>
      <c r="D15" s="6" t="s">
        <v>461</v>
      </c>
      <c r="E15" s="54">
        <v>893.67</v>
      </c>
      <c r="F15" s="91">
        <f t="shared" si="0"/>
        <v>15800</v>
      </c>
    </row>
    <row r="16" spans="1:6" ht="15.75">
      <c r="A16" s="10" t="s">
        <v>264</v>
      </c>
      <c r="B16" s="9" t="s">
        <v>462</v>
      </c>
      <c r="C16" s="2">
        <f>[3]Sheet2!E9</f>
        <v>17.950000000000003</v>
      </c>
      <c r="D16" s="6" t="s">
        <v>461</v>
      </c>
      <c r="E16" s="54">
        <v>378.69</v>
      </c>
      <c r="F16" s="91">
        <f t="shared" si="0"/>
        <v>6797</v>
      </c>
    </row>
    <row r="17" spans="1:8" ht="15.75">
      <c r="A17" s="10" t="s">
        <v>266</v>
      </c>
      <c r="B17" s="9" t="s">
        <v>463</v>
      </c>
      <c r="C17" s="137">
        <f>[3]Sheet2!H9</f>
        <v>38.700767487963745</v>
      </c>
      <c r="D17" s="6" t="s">
        <v>461</v>
      </c>
      <c r="E17" s="54">
        <v>819.59</v>
      </c>
      <c r="F17" s="91">
        <f t="shared" si="0"/>
        <v>31719</v>
      </c>
    </row>
    <row r="18" spans="1:8" ht="15.75">
      <c r="A18" s="10" t="s">
        <v>267</v>
      </c>
      <c r="B18" s="9" t="s">
        <v>265</v>
      </c>
      <c r="C18" s="2">
        <f>[3]Sheet2!G9</f>
        <v>5.84</v>
      </c>
      <c r="D18" s="6" t="s">
        <v>461</v>
      </c>
      <c r="E18" s="54">
        <v>496.4</v>
      </c>
      <c r="F18" s="91">
        <f t="shared" si="0"/>
        <v>2899</v>
      </c>
    </row>
    <row r="19" spans="1:8" ht="15.75">
      <c r="A19" s="10" t="s">
        <v>298</v>
      </c>
      <c r="B19" s="9" t="s">
        <v>168</v>
      </c>
      <c r="C19" s="11">
        <f>[3]Sheet2!I9</f>
        <v>173.32999999999998</v>
      </c>
      <c r="D19" s="6" t="s">
        <v>461</v>
      </c>
      <c r="E19" s="54">
        <v>177.1</v>
      </c>
      <c r="F19" s="91">
        <f t="shared" si="0"/>
        <v>30697</v>
      </c>
    </row>
    <row r="20" spans="1:8" ht="18" customHeight="1">
      <c r="A20" s="213"/>
      <c r="B20" s="214"/>
      <c r="C20" s="215"/>
      <c r="D20" s="215"/>
      <c r="E20" s="2" t="s">
        <v>30</v>
      </c>
      <c r="F20" s="28">
        <v>454712.11</v>
      </c>
    </row>
    <row r="21" spans="1:8">
      <c r="A21" s="43"/>
      <c r="B21" s="44"/>
      <c r="C21" s="43"/>
      <c r="D21" s="43"/>
      <c r="E21" s="43"/>
      <c r="F21" s="163"/>
    </row>
    <row r="22" spans="1:8" ht="15" customHeight="1">
      <c r="B22" s="45"/>
      <c r="C22" s="45"/>
      <c r="D22" s="252" t="s">
        <v>125</v>
      </c>
      <c r="E22" s="252"/>
      <c r="F22" s="252"/>
      <c r="G22" s="252"/>
      <c r="H22" s="164"/>
    </row>
    <row r="23" spans="1:8" ht="15" customHeight="1">
      <c r="B23" s="45"/>
      <c r="C23" s="45"/>
      <c r="D23" s="252"/>
      <c r="E23" s="252"/>
      <c r="F23" s="252"/>
      <c r="G23" s="252"/>
      <c r="H23" s="164"/>
    </row>
    <row r="24" spans="1:8" ht="15" customHeight="1">
      <c r="B24" s="45"/>
      <c r="C24" s="45"/>
      <c r="D24" s="252"/>
      <c r="E24" s="252"/>
      <c r="F24" s="252"/>
      <c r="G24" s="252"/>
      <c r="H24" s="164"/>
    </row>
    <row r="25" spans="1:8" ht="15" customHeight="1">
      <c r="B25" s="45"/>
      <c r="C25" s="45"/>
      <c r="D25" s="252"/>
      <c r="E25" s="252"/>
      <c r="F25" s="252"/>
      <c r="G25" s="252"/>
    </row>
    <row r="26" spans="1:8">
      <c r="B26" s="45"/>
      <c r="C26" s="45"/>
      <c r="D26" s="252"/>
      <c r="E26" s="252"/>
      <c r="F26" s="252"/>
      <c r="G26" s="252"/>
    </row>
    <row r="27" spans="1:8">
      <c r="B27" s="45"/>
      <c r="C27" s="45"/>
      <c r="D27" s="45"/>
      <c r="E27" s="45"/>
      <c r="F27" s="45"/>
      <c r="G27" s="45"/>
    </row>
  </sheetData>
  <mergeCells count="2">
    <mergeCell ref="A2:F3"/>
    <mergeCell ref="D22:G26"/>
  </mergeCells>
  <pageMargins left="0.7" right="0.7" top="0.75" bottom="0.75" header="0.3" footer="0.3"/>
</worksheet>
</file>

<file path=xl/worksheets/sheet113.xml><?xml version="1.0" encoding="utf-8"?>
<worksheet xmlns="http://schemas.openxmlformats.org/spreadsheetml/2006/main" xmlns:r="http://schemas.openxmlformats.org/officeDocument/2006/relationships">
  <dimension ref="A1:H27"/>
  <sheetViews>
    <sheetView topLeftCell="A16" workbookViewId="0">
      <selection activeCell="H6" sqref="H6"/>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151" t="s">
        <v>341</v>
      </c>
      <c r="B1" s="152" t="s">
        <v>0</v>
      </c>
      <c r="C1" s="153"/>
      <c r="D1" s="153"/>
      <c r="E1" s="153"/>
      <c r="F1" s="154"/>
    </row>
    <row r="2" spans="1:6">
      <c r="A2" s="338" t="s">
        <v>494</v>
      </c>
      <c r="B2" s="338"/>
      <c r="C2" s="338"/>
      <c r="D2" s="338"/>
      <c r="E2" s="338"/>
      <c r="F2" s="339"/>
    </row>
    <row r="3" spans="1:6">
      <c r="A3" s="340"/>
      <c r="B3" s="340"/>
      <c r="C3" s="340"/>
      <c r="D3" s="340"/>
      <c r="E3" s="340"/>
      <c r="F3" s="341"/>
    </row>
    <row r="4" spans="1:6" ht="25.5">
      <c r="A4" s="2" t="s">
        <v>2</v>
      </c>
      <c r="B4" s="2" t="s">
        <v>3</v>
      </c>
      <c r="C4" s="2" t="s">
        <v>4</v>
      </c>
      <c r="D4" s="2" t="s">
        <v>5</v>
      </c>
      <c r="E4" s="2" t="s">
        <v>6</v>
      </c>
      <c r="F4" s="2" t="s">
        <v>7</v>
      </c>
    </row>
    <row r="5" spans="1:6" ht="148.5">
      <c r="A5" s="3" t="s">
        <v>8</v>
      </c>
      <c r="B5" s="4" t="s">
        <v>9</v>
      </c>
      <c r="C5" s="5">
        <v>140.19</v>
      </c>
      <c r="D5" s="5" t="s">
        <v>10</v>
      </c>
      <c r="E5" s="5">
        <v>153.84</v>
      </c>
      <c r="F5" s="91">
        <f>C5*E5</f>
        <v>21566.829600000001</v>
      </c>
    </row>
    <row r="6" spans="1:6" ht="89.25">
      <c r="A6" s="3" t="s">
        <v>304</v>
      </c>
      <c r="B6" s="9" t="s">
        <v>12</v>
      </c>
      <c r="C6" s="2">
        <v>26.47</v>
      </c>
      <c r="D6" s="2" t="s">
        <v>10</v>
      </c>
      <c r="E6" s="2">
        <v>415.84</v>
      </c>
      <c r="F6" s="91">
        <f t="shared" ref="F6:F19" si="0">C6*E6</f>
        <v>11007.284799999999</v>
      </c>
    </row>
    <row r="7" spans="1:6" ht="89.25">
      <c r="A7" s="3" t="s">
        <v>294</v>
      </c>
      <c r="B7" s="9" t="s">
        <v>14</v>
      </c>
      <c r="C7" s="2">
        <v>6.78</v>
      </c>
      <c r="D7" s="2" t="s">
        <v>10</v>
      </c>
      <c r="E7" s="2">
        <v>1336.28</v>
      </c>
      <c r="F7" s="91">
        <f t="shared" si="0"/>
        <v>9059.9784</v>
      </c>
    </row>
    <row r="8" spans="1:6" ht="114.75">
      <c r="A8" s="3" t="s">
        <v>254</v>
      </c>
      <c r="B8" s="9" t="s">
        <v>255</v>
      </c>
      <c r="C8" s="2">
        <v>6.8</v>
      </c>
      <c r="D8" s="2" t="s">
        <v>10</v>
      </c>
      <c r="E8" s="11">
        <v>4492.3599999999997</v>
      </c>
      <c r="F8" s="91">
        <f t="shared" si="0"/>
        <v>30548.047999999995</v>
      </c>
    </row>
    <row r="9" spans="1:6" ht="51">
      <c r="A9" s="3" t="s">
        <v>387</v>
      </c>
      <c r="B9" s="124" t="s">
        <v>306</v>
      </c>
      <c r="C9" s="6">
        <v>32.96</v>
      </c>
      <c r="D9" s="2" t="s">
        <v>10</v>
      </c>
      <c r="E9" s="6">
        <v>2873.96</v>
      </c>
      <c r="F9" s="91">
        <f t="shared" si="0"/>
        <v>94725.721600000004</v>
      </c>
    </row>
    <row r="10" spans="1:6" ht="76.5">
      <c r="A10" s="3" t="s">
        <v>453</v>
      </c>
      <c r="B10" s="127" t="s">
        <v>454</v>
      </c>
      <c r="C10" s="91">
        <v>132.43</v>
      </c>
      <c r="D10" s="2" t="s">
        <v>76</v>
      </c>
      <c r="E10" s="6">
        <v>242.19</v>
      </c>
      <c r="F10" s="91">
        <f t="shared" si="0"/>
        <v>32073.221700000002</v>
      </c>
    </row>
    <row r="11" spans="1:6" ht="127.5">
      <c r="A11" s="3" t="s">
        <v>455</v>
      </c>
      <c r="B11" s="211" t="s">
        <v>456</v>
      </c>
      <c r="C11" s="91">
        <v>26.49</v>
      </c>
      <c r="D11" s="2" t="s">
        <v>76</v>
      </c>
      <c r="E11" s="91">
        <v>1721.38</v>
      </c>
      <c r="F11" s="91">
        <f t="shared" si="0"/>
        <v>45599.356200000002</v>
      </c>
    </row>
    <row r="12" spans="1:6" ht="63.75">
      <c r="A12" s="3" t="s">
        <v>457</v>
      </c>
      <c r="B12" s="211" t="s">
        <v>458</v>
      </c>
      <c r="C12" s="91">
        <v>132.43</v>
      </c>
      <c r="D12" s="2" t="s">
        <v>253</v>
      </c>
      <c r="E12" s="6">
        <v>90.55</v>
      </c>
      <c r="F12" s="91">
        <f t="shared" si="0"/>
        <v>11991.5365</v>
      </c>
    </row>
    <row r="13" spans="1:6" ht="280.5">
      <c r="A13" s="51" t="s">
        <v>459</v>
      </c>
      <c r="B13" s="9" t="s">
        <v>63</v>
      </c>
      <c r="C13" s="6">
        <v>223.04830000000001</v>
      </c>
      <c r="D13" s="6" t="s">
        <v>64</v>
      </c>
      <c r="E13" s="6">
        <v>827.33</v>
      </c>
      <c r="F13" s="91">
        <f t="shared" si="0"/>
        <v>184534.55003900002</v>
      </c>
    </row>
    <row r="14" spans="1:6">
      <c r="A14" s="2">
        <v>10</v>
      </c>
      <c r="B14" s="212" t="s">
        <v>260</v>
      </c>
      <c r="C14" s="2"/>
      <c r="D14" s="2"/>
      <c r="E14" s="2"/>
      <c r="F14" s="91">
        <f t="shared" si="0"/>
        <v>0</v>
      </c>
    </row>
    <row r="15" spans="1:6" ht="15.75">
      <c r="A15" s="116" t="s">
        <v>261</v>
      </c>
      <c r="B15" s="9" t="s">
        <v>460</v>
      </c>
      <c r="C15" s="2">
        <v>18.22</v>
      </c>
      <c r="D15" s="6" t="s">
        <v>461</v>
      </c>
      <c r="E15" s="54">
        <v>893.67</v>
      </c>
      <c r="F15" s="91">
        <f t="shared" si="0"/>
        <v>16282.667399999998</v>
      </c>
    </row>
    <row r="16" spans="1:6" ht="15.75">
      <c r="A16" s="10" t="s">
        <v>264</v>
      </c>
      <c r="B16" s="9" t="s">
        <v>462</v>
      </c>
      <c r="C16" s="2">
        <v>26.47</v>
      </c>
      <c r="D16" s="6" t="s">
        <v>461</v>
      </c>
      <c r="E16" s="54">
        <v>378.69</v>
      </c>
      <c r="F16" s="91">
        <f t="shared" si="0"/>
        <v>10023.924299999999</v>
      </c>
    </row>
    <row r="17" spans="1:8" ht="15.75">
      <c r="A17" s="10" t="s">
        <v>266</v>
      </c>
      <c r="B17" s="9" t="s">
        <v>463</v>
      </c>
      <c r="C17" s="137">
        <v>39.700000000000003</v>
      </c>
      <c r="D17" s="6" t="s">
        <v>461</v>
      </c>
      <c r="E17" s="54">
        <v>819.59</v>
      </c>
      <c r="F17" s="91">
        <f t="shared" si="0"/>
        <v>32537.723000000002</v>
      </c>
    </row>
    <row r="18" spans="1:8" ht="15.75">
      <c r="A18" s="10" t="s">
        <v>267</v>
      </c>
      <c r="B18" s="9" t="s">
        <v>265</v>
      </c>
      <c r="C18" s="2">
        <v>6.12</v>
      </c>
      <c r="D18" s="6" t="s">
        <v>461</v>
      </c>
      <c r="E18" s="54">
        <v>496.4</v>
      </c>
      <c r="F18" s="91">
        <f t="shared" si="0"/>
        <v>3037.9679999999998</v>
      </c>
    </row>
    <row r="19" spans="1:8" ht="15.75">
      <c r="A19" s="10" t="s">
        <v>298</v>
      </c>
      <c r="B19" s="9" t="s">
        <v>168</v>
      </c>
      <c r="C19" s="11">
        <v>140.19</v>
      </c>
      <c r="D19" s="6" t="s">
        <v>461</v>
      </c>
      <c r="E19" s="54">
        <v>177.1</v>
      </c>
      <c r="F19" s="91">
        <f t="shared" si="0"/>
        <v>24827.648999999998</v>
      </c>
    </row>
    <row r="20" spans="1:8" ht="18" customHeight="1">
      <c r="A20" s="213"/>
      <c r="B20" s="214"/>
      <c r="C20" s="215"/>
      <c r="D20" s="215"/>
      <c r="E20" s="2" t="s">
        <v>30</v>
      </c>
      <c r="F20" s="28">
        <f>SUM(F5:F19)</f>
        <v>527816.45853900001</v>
      </c>
    </row>
    <row r="21" spans="1:8">
      <c r="A21" s="43"/>
      <c r="B21" s="44"/>
      <c r="C21" s="43"/>
      <c r="D21" s="43"/>
      <c r="E21" s="43"/>
      <c r="F21" s="163"/>
    </row>
    <row r="22" spans="1:8" ht="15" customHeight="1">
      <c r="B22" s="45"/>
      <c r="C22" s="45"/>
      <c r="D22" s="252" t="s">
        <v>125</v>
      </c>
      <c r="E22" s="252"/>
      <c r="F22" s="252"/>
      <c r="G22" s="252"/>
      <c r="H22" s="164"/>
    </row>
    <row r="23" spans="1:8" ht="15" customHeight="1">
      <c r="B23" s="45"/>
      <c r="C23" s="45"/>
      <c r="D23" s="252"/>
      <c r="E23" s="252"/>
      <c r="F23" s="252"/>
      <c r="G23" s="252"/>
      <c r="H23" s="164"/>
    </row>
    <row r="24" spans="1:8" ht="15" customHeight="1">
      <c r="B24" s="45"/>
      <c r="C24" s="45"/>
      <c r="D24" s="252"/>
      <c r="E24" s="252"/>
      <c r="F24" s="252"/>
      <c r="G24" s="252"/>
      <c r="H24" s="164"/>
    </row>
    <row r="25" spans="1:8" ht="15" customHeight="1">
      <c r="B25" s="45"/>
      <c r="C25" s="45"/>
      <c r="D25" s="252"/>
      <c r="E25" s="252"/>
      <c r="F25" s="252"/>
      <c r="G25" s="252"/>
    </row>
    <row r="26" spans="1:8">
      <c r="B26" s="45"/>
      <c r="C26" s="45"/>
      <c r="D26" s="252"/>
      <c r="E26" s="252"/>
      <c r="F26" s="252"/>
      <c r="G26" s="252"/>
    </row>
    <row r="27" spans="1:8">
      <c r="B27" s="45"/>
      <c r="C27" s="45"/>
      <c r="D27" s="45"/>
      <c r="E27" s="45"/>
      <c r="F27" s="45"/>
      <c r="G27" s="45"/>
    </row>
  </sheetData>
  <mergeCells count="2">
    <mergeCell ref="A2:F3"/>
    <mergeCell ref="D22:G26"/>
  </mergeCells>
  <pageMargins left="0.7" right="0.7" top="0.75" bottom="0.75" header="0.3" footer="0.3"/>
</worksheet>
</file>

<file path=xl/worksheets/sheet114.xml><?xml version="1.0" encoding="utf-8"?>
<worksheet xmlns="http://schemas.openxmlformats.org/spreadsheetml/2006/main" xmlns:r="http://schemas.openxmlformats.org/officeDocument/2006/relationships">
  <dimension ref="A1:N20"/>
  <sheetViews>
    <sheetView topLeftCell="A7" workbookViewId="0">
      <selection activeCell="J5" sqref="J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28.5" customHeight="1">
      <c r="A2" s="259" t="s">
        <v>495</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11751.084000000001</v>
      </c>
      <c r="E4" s="14">
        <v>82.5</v>
      </c>
      <c r="F4" s="12" t="s">
        <v>17</v>
      </c>
      <c r="G4" s="12">
        <v>153.81</v>
      </c>
      <c r="H4" s="17">
        <f>E4*G4</f>
        <v>12689.325000000001</v>
      </c>
    </row>
    <row r="5" spans="1:14" ht="89.25">
      <c r="A5" s="15" t="s">
        <v>121</v>
      </c>
      <c r="B5" s="29" t="s">
        <v>40</v>
      </c>
      <c r="C5" s="12"/>
      <c r="D5" s="12"/>
      <c r="E5" s="14">
        <v>41.25</v>
      </c>
      <c r="F5" s="12" t="s">
        <v>17</v>
      </c>
      <c r="G5" s="12">
        <v>415.84</v>
      </c>
      <c r="H5" s="17">
        <f t="shared" ref="H5:H13" si="0">E5*G5</f>
        <v>17153.399999999998</v>
      </c>
    </row>
    <row r="6" spans="1:14" ht="102" customHeight="1">
      <c r="A6" s="15" t="s">
        <v>71</v>
      </c>
      <c r="B6" s="13" t="s">
        <v>42</v>
      </c>
      <c r="C6" s="12"/>
      <c r="D6" s="12"/>
      <c r="E6" s="14">
        <v>68.75</v>
      </c>
      <c r="F6" s="12" t="s">
        <v>17</v>
      </c>
      <c r="G6" s="12">
        <v>1336.28</v>
      </c>
      <c r="H6" s="17">
        <f t="shared" si="0"/>
        <v>91869.25</v>
      </c>
    </row>
    <row r="7" spans="1:14" ht="114.75">
      <c r="A7" s="15" t="s">
        <v>15</v>
      </c>
      <c r="B7" s="13" t="s">
        <v>16</v>
      </c>
      <c r="C7" s="12"/>
      <c r="D7" s="12"/>
      <c r="E7" s="14">
        <v>82.5</v>
      </c>
      <c r="F7" s="12" t="s">
        <v>17</v>
      </c>
      <c r="G7" s="12">
        <v>4858.76</v>
      </c>
      <c r="H7" s="17">
        <f t="shared" si="0"/>
        <v>400847.7</v>
      </c>
    </row>
    <row r="8" spans="1:14" ht="18.75">
      <c r="A8" s="15">
        <v>5</v>
      </c>
      <c r="B8" s="16" t="s">
        <v>18</v>
      </c>
      <c r="C8" s="12"/>
      <c r="D8" s="14"/>
      <c r="E8" s="17"/>
      <c r="F8" s="12"/>
      <c r="G8" s="12"/>
      <c r="H8" s="17">
        <f t="shared" si="0"/>
        <v>0</v>
      </c>
    </row>
    <row r="9" spans="1:14" ht="15.75">
      <c r="A9" s="15" t="s">
        <v>19</v>
      </c>
      <c r="B9" s="13" t="s">
        <v>20</v>
      </c>
      <c r="C9" s="12">
        <f>9.05+262.33</f>
        <v>271.38</v>
      </c>
      <c r="D9" s="14">
        <f>C9*G9</f>
        <v>242524.16459999999</v>
      </c>
      <c r="E9" s="17">
        <v>35.479999999999997</v>
      </c>
      <c r="F9" s="12" t="s">
        <v>17</v>
      </c>
      <c r="G9" s="12">
        <v>893.67</v>
      </c>
      <c r="H9" s="17">
        <f t="shared" si="0"/>
        <v>31707.411599999996</v>
      </c>
    </row>
    <row r="10" spans="1:14" ht="15.75">
      <c r="A10" s="15" t="s">
        <v>21</v>
      </c>
      <c r="B10" s="13" t="s">
        <v>22</v>
      </c>
      <c r="C10" s="12">
        <v>35.42</v>
      </c>
      <c r="D10" s="14">
        <f>C10*G10</f>
        <v>12892.171600000001</v>
      </c>
      <c r="E10" s="17">
        <v>41.25</v>
      </c>
      <c r="F10" s="12" t="s">
        <v>17</v>
      </c>
      <c r="G10" s="12">
        <v>363.98</v>
      </c>
      <c r="H10" s="17">
        <f t="shared" si="0"/>
        <v>15014.175000000001</v>
      </c>
    </row>
    <row r="11" spans="1:14" ht="15.75">
      <c r="A11" s="15" t="s">
        <v>23</v>
      </c>
      <c r="B11" s="13" t="s">
        <v>24</v>
      </c>
      <c r="C11" s="12">
        <v>76.400000000000006</v>
      </c>
      <c r="D11" s="14">
        <f>C11*G11</f>
        <v>62616.676000000007</v>
      </c>
      <c r="E11" s="17">
        <v>68.75</v>
      </c>
      <c r="F11" s="12" t="s">
        <v>17</v>
      </c>
      <c r="G11" s="12">
        <v>819.59</v>
      </c>
      <c r="H11" s="17">
        <f t="shared" si="0"/>
        <v>56346.8125</v>
      </c>
    </row>
    <row r="12" spans="1:14">
      <c r="A12" s="15" t="s">
        <v>25</v>
      </c>
      <c r="B12" s="13" t="s">
        <v>26</v>
      </c>
      <c r="C12" s="12"/>
      <c r="D12" s="14"/>
      <c r="E12" s="17">
        <v>70.95</v>
      </c>
      <c r="F12" s="12" t="s">
        <v>27</v>
      </c>
      <c r="G12" s="12">
        <v>496.4</v>
      </c>
      <c r="H12" s="17">
        <f t="shared" si="0"/>
        <v>35219.58</v>
      </c>
      <c r="I12" s="18"/>
      <c r="J12" s="18"/>
      <c r="K12" s="18"/>
    </row>
    <row r="13" spans="1:14">
      <c r="A13" s="15" t="s">
        <v>28</v>
      </c>
      <c r="B13" s="13" t="s">
        <v>29</v>
      </c>
      <c r="C13" s="12"/>
      <c r="D13" s="14"/>
      <c r="E13" s="17">
        <v>82.5</v>
      </c>
      <c r="F13" s="12" t="s">
        <v>27</v>
      </c>
      <c r="G13" s="12">
        <v>177.1</v>
      </c>
      <c r="H13" s="17">
        <f t="shared" si="0"/>
        <v>14610.75</v>
      </c>
      <c r="I13" s="18"/>
      <c r="J13" s="18"/>
      <c r="K13" s="18"/>
    </row>
    <row r="14" spans="1:14">
      <c r="A14" s="15"/>
      <c r="B14" s="263" t="s">
        <v>83</v>
      </c>
      <c r="C14" s="263"/>
      <c r="D14" s="263"/>
      <c r="E14" s="263"/>
      <c r="F14" s="263"/>
      <c r="G14" s="263"/>
      <c r="H14" s="17">
        <f>SUM(H4:H13)</f>
        <v>675458.40410000004</v>
      </c>
      <c r="I14" s="18"/>
      <c r="J14" s="18"/>
      <c r="K14" s="18"/>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5">
    <mergeCell ref="A1:H1"/>
    <mergeCell ref="A2:H2"/>
    <mergeCell ref="B14:G14"/>
    <mergeCell ref="A16:B16"/>
    <mergeCell ref="E16:H18"/>
  </mergeCells>
  <pageMargins left="0.7" right="0.7" top="0.75" bottom="0.75" header="0.3" footer="0.3"/>
</worksheet>
</file>

<file path=xl/worksheets/sheet115.xml><?xml version="1.0" encoding="utf-8"?>
<worksheet xmlns="http://schemas.openxmlformats.org/spreadsheetml/2006/main" xmlns:r="http://schemas.openxmlformats.org/officeDocument/2006/relationships">
  <dimension ref="A1:N21"/>
  <sheetViews>
    <sheetView workbookViewId="0">
      <selection activeCell="K6" sqref="K6"/>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1" ht="21">
      <c r="A1" s="258" t="s">
        <v>0</v>
      </c>
      <c r="B1" s="258"/>
      <c r="C1" s="258"/>
      <c r="D1" s="258"/>
      <c r="E1" s="258"/>
      <c r="F1" s="258"/>
      <c r="G1" s="258"/>
      <c r="H1" s="258"/>
      <c r="I1" s="61"/>
    </row>
    <row r="2" spans="1:11" ht="38.25" customHeight="1">
      <c r="A2" s="259" t="s">
        <v>496</v>
      </c>
      <c r="B2" s="260"/>
      <c r="C2" s="260"/>
      <c r="D2" s="260"/>
      <c r="E2" s="260"/>
      <c r="F2" s="260"/>
      <c r="G2" s="260"/>
      <c r="H2" s="260"/>
      <c r="I2" s="62"/>
    </row>
    <row r="3" spans="1:11">
      <c r="A3" s="63" t="s">
        <v>113</v>
      </c>
      <c r="B3" s="63" t="s">
        <v>114</v>
      </c>
      <c r="C3" s="64">
        <v>1</v>
      </c>
      <c r="D3" s="64" t="s">
        <v>115</v>
      </c>
      <c r="E3" s="64" t="s">
        <v>116</v>
      </c>
      <c r="F3" s="64" t="s">
        <v>117</v>
      </c>
      <c r="G3" s="64" t="s">
        <v>118</v>
      </c>
      <c r="H3" s="64" t="s">
        <v>115</v>
      </c>
    </row>
    <row r="4" spans="1:11" s="21" customFormat="1" ht="30">
      <c r="A4" s="23">
        <v>1</v>
      </c>
      <c r="B4" s="24" t="s">
        <v>34</v>
      </c>
      <c r="C4" s="25">
        <v>7</v>
      </c>
      <c r="D4" s="25" t="s">
        <v>35</v>
      </c>
      <c r="E4" s="25">
        <v>5</v>
      </c>
      <c r="F4" s="25" t="s">
        <v>412</v>
      </c>
      <c r="G4" s="25">
        <v>330.4</v>
      </c>
      <c r="H4" s="25">
        <f>E4*G4</f>
        <v>1652</v>
      </c>
    </row>
    <row r="5" spans="1:11" ht="93" customHeight="1">
      <c r="A5" s="15" t="s">
        <v>465</v>
      </c>
      <c r="B5" s="65" t="s">
        <v>120</v>
      </c>
      <c r="C5" s="12">
        <v>76.400000000000006</v>
      </c>
      <c r="D5" s="14">
        <f>C5*G5</f>
        <v>11753.376000000002</v>
      </c>
      <c r="E5" s="14">
        <v>61.13</v>
      </c>
      <c r="F5" s="12" t="s">
        <v>17</v>
      </c>
      <c r="G5" s="12">
        <v>153.84</v>
      </c>
      <c r="H5" s="25">
        <f t="shared" ref="H5:H14" si="0">E5*G5</f>
        <v>9404.2392</v>
      </c>
    </row>
    <row r="6" spans="1:11" ht="89.25">
      <c r="A6" s="15" t="s">
        <v>39</v>
      </c>
      <c r="B6" s="29" t="s">
        <v>40</v>
      </c>
      <c r="C6" s="12"/>
      <c r="D6" s="12"/>
      <c r="E6" s="14">
        <v>20.14</v>
      </c>
      <c r="F6" s="12" t="s">
        <v>17</v>
      </c>
      <c r="G6" s="12">
        <v>415.84</v>
      </c>
      <c r="H6" s="25">
        <f t="shared" si="0"/>
        <v>8375.0175999999992</v>
      </c>
    </row>
    <row r="7" spans="1:11" ht="102" customHeight="1">
      <c r="A7" s="15" t="s">
        <v>41</v>
      </c>
      <c r="B7" s="13" t="s">
        <v>42</v>
      </c>
      <c r="C7" s="12"/>
      <c r="D7" s="12"/>
      <c r="E7" s="14">
        <v>33.840000000000003</v>
      </c>
      <c r="F7" s="12" t="s">
        <v>17</v>
      </c>
      <c r="G7" s="12">
        <v>1336.28</v>
      </c>
      <c r="H7" s="25">
        <f t="shared" si="0"/>
        <v>45219.715200000006</v>
      </c>
    </row>
    <row r="8" spans="1:11" ht="114.75">
      <c r="A8" s="15" t="s">
        <v>57</v>
      </c>
      <c r="B8" s="13" t="s">
        <v>16</v>
      </c>
      <c r="C8" s="12"/>
      <c r="D8" s="12"/>
      <c r="E8" s="14">
        <v>96.91</v>
      </c>
      <c r="F8" s="12" t="s">
        <v>17</v>
      </c>
      <c r="G8" s="12">
        <v>4858.76</v>
      </c>
      <c r="H8" s="25">
        <f t="shared" si="0"/>
        <v>470862.43160000001</v>
      </c>
    </row>
    <row r="9" spans="1:11" ht="18.75">
      <c r="A9" s="15">
        <v>65</v>
      </c>
      <c r="B9" s="16" t="s">
        <v>18</v>
      </c>
      <c r="C9" s="12"/>
      <c r="D9" s="14"/>
      <c r="E9" s="17"/>
      <c r="F9" s="12"/>
      <c r="G9" s="12"/>
      <c r="H9" s="25">
        <f t="shared" si="0"/>
        <v>0</v>
      </c>
    </row>
    <row r="10" spans="1:11" ht="15.75">
      <c r="A10" s="15" t="s">
        <v>19</v>
      </c>
      <c r="B10" s="13" t="s">
        <v>22</v>
      </c>
      <c r="C10" s="12">
        <v>35.42</v>
      </c>
      <c r="D10" s="14">
        <f>C10*G10</f>
        <v>12892.171600000001</v>
      </c>
      <c r="E10" s="17">
        <v>20.14</v>
      </c>
      <c r="F10" s="12" t="s">
        <v>17</v>
      </c>
      <c r="G10" s="12">
        <v>363.98</v>
      </c>
      <c r="H10" s="25">
        <f t="shared" si="0"/>
        <v>7330.5572000000002</v>
      </c>
    </row>
    <row r="11" spans="1:11" ht="15.75">
      <c r="A11" s="15" t="s">
        <v>19</v>
      </c>
      <c r="B11" s="13" t="s">
        <v>20</v>
      </c>
      <c r="C11" s="12">
        <f>9.05+262.33</f>
        <v>271.38</v>
      </c>
      <c r="D11" s="14">
        <f>C11*G11</f>
        <v>242524.16459999999</v>
      </c>
      <c r="E11" s="17">
        <v>41.67</v>
      </c>
      <c r="F11" s="12" t="s">
        <v>17</v>
      </c>
      <c r="G11" s="12">
        <v>893.67</v>
      </c>
      <c r="H11" s="25">
        <f t="shared" si="0"/>
        <v>37239.228900000002</v>
      </c>
    </row>
    <row r="12" spans="1:11" ht="15.75">
      <c r="A12" s="15" t="s">
        <v>23</v>
      </c>
      <c r="B12" s="13" t="s">
        <v>24</v>
      </c>
      <c r="C12" s="12">
        <v>76.400000000000006</v>
      </c>
      <c r="D12" s="14">
        <f>C12*G12</f>
        <v>62616.676000000007</v>
      </c>
      <c r="E12" s="17">
        <v>33.840000000000003</v>
      </c>
      <c r="F12" s="12" t="s">
        <v>17</v>
      </c>
      <c r="G12" s="12">
        <v>819.59</v>
      </c>
      <c r="H12" s="25">
        <f t="shared" si="0"/>
        <v>27734.925600000002</v>
      </c>
    </row>
    <row r="13" spans="1:11">
      <c r="A13" s="15" t="s">
        <v>25</v>
      </c>
      <c r="B13" s="13" t="s">
        <v>26</v>
      </c>
      <c r="C13" s="12"/>
      <c r="D13" s="14"/>
      <c r="E13" s="17">
        <v>83.35</v>
      </c>
      <c r="F13" s="12" t="s">
        <v>27</v>
      </c>
      <c r="G13" s="12">
        <v>496.4</v>
      </c>
      <c r="H13" s="25">
        <f t="shared" si="0"/>
        <v>41374.939999999995</v>
      </c>
      <c r="I13" s="18"/>
      <c r="J13" s="18"/>
      <c r="K13" s="18"/>
    </row>
    <row r="14" spans="1:11">
      <c r="A14" s="15" t="s">
        <v>28</v>
      </c>
      <c r="B14" s="13" t="s">
        <v>29</v>
      </c>
      <c r="C14" s="12"/>
      <c r="D14" s="14"/>
      <c r="E14" s="17">
        <v>61.13</v>
      </c>
      <c r="F14" s="12" t="s">
        <v>27</v>
      </c>
      <c r="G14" s="12">
        <v>177.1</v>
      </c>
      <c r="H14" s="25">
        <f t="shared" si="0"/>
        <v>10826.123</v>
      </c>
      <c r="I14" s="18"/>
      <c r="J14" s="18"/>
      <c r="K14" s="18"/>
    </row>
    <row r="15" spans="1:11">
      <c r="A15" s="15"/>
      <c r="B15" s="263" t="s">
        <v>83</v>
      </c>
      <c r="C15" s="263"/>
      <c r="D15" s="263"/>
      <c r="E15" s="263"/>
      <c r="F15" s="263"/>
      <c r="G15" s="263"/>
      <c r="H15" s="17">
        <f>SUM(H4:H14)</f>
        <v>660019.17830000003</v>
      </c>
      <c r="I15" s="18"/>
      <c r="J15" s="18"/>
      <c r="K15" s="18"/>
    </row>
    <row r="16" spans="1:11">
      <c r="A16" s="68"/>
      <c r="B16" s="69"/>
      <c r="C16" s="69"/>
      <c r="D16" s="69"/>
      <c r="E16" s="69"/>
      <c r="F16" s="69"/>
      <c r="G16" s="69"/>
      <c r="H16" s="70"/>
      <c r="I16" s="18"/>
      <c r="J16" s="18"/>
      <c r="K16" s="18"/>
    </row>
    <row r="17" spans="1:14" ht="31.5" customHeight="1">
      <c r="A17" s="251"/>
      <c r="B17" s="251"/>
      <c r="C17" s="71"/>
      <c r="D17" s="71"/>
      <c r="E17" s="252" t="s">
        <v>125</v>
      </c>
      <c r="F17" s="252"/>
      <c r="G17" s="252"/>
      <c r="H17" s="252"/>
      <c r="I17" s="72"/>
      <c r="J17" s="72"/>
      <c r="K17" s="72"/>
      <c r="L17" s="72"/>
      <c r="M17" s="72"/>
      <c r="N17" s="72"/>
    </row>
    <row r="18" spans="1:14" ht="15.75" customHeight="1">
      <c r="E18" s="252"/>
      <c r="F18" s="252"/>
      <c r="G18" s="252"/>
      <c r="H18" s="252"/>
      <c r="I18" s="72"/>
      <c r="J18" s="72"/>
      <c r="K18" s="72"/>
      <c r="L18" s="72"/>
      <c r="M18" s="72"/>
      <c r="N18" s="72"/>
    </row>
    <row r="19" spans="1:14" ht="15.75" customHeight="1">
      <c r="E19" s="252"/>
      <c r="F19" s="252"/>
      <c r="G19" s="252"/>
      <c r="H19" s="252"/>
      <c r="I19" s="72"/>
      <c r="J19" s="72"/>
      <c r="K19" s="72"/>
      <c r="L19" s="72"/>
      <c r="M19" s="72"/>
      <c r="N19" s="72"/>
    </row>
    <row r="21" spans="1:14" ht="15.75" customHeight="1"/>
  </sheetData>
  <mergeCells count="5">
    <mergeCell ref="A1:H1"/>
    <mergeCell ref="A2:H2"/>
    <mergeCell ref="B15:G15"/>
    <mergeCell ref="A17:B17"/>
    <mergeCell ref="E17:H19"/>
  </mergeCells>
  <pageMargins left="0.7" right="0.7" top="0.75" bottom="0.75" header="0.3" footer="0.3"/>
</worksheet>
</file>

<file path=xl/worksheets/sheet116.xml><?xml version="1.0" encoding="utf-8"?>
<worksheet xmlns="http://schemas.openxmlformats.org/spreadsheetml/2006/main" xmlns:r="http://schemas.openxmlformats.org/officeDocument/2006/relationships">
  <dimension ref="A1:N21"/>
  <sheetViews>
    <sheetView topLeftCell="A7" workbookViewId="0">
      <selection activeCell="H15" sqref="H1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1" ht="21">
      <c r="A1" s="258" t="s">
        <v>0</v>
      </c>
      <c r="B1" s="258"/>
      <c r="C1" s="258"/>
      <c r="D1" s="258"/>
      <c r="E1" s="258"/>
      <c r="F1" s="258"/>
      <c r="G1" s="258"/>
      <c r="H1" s="258"/>
      <c r="I1" s="61"/>
    </row>
    <row r="2" spans="1:11" ht="38.25" customHeight="1">
      <c r="A2" s="259" t="s">
        <v>497</v>
      </c>
      <c r="B2" s="260"/>
      <c r="C2" s="260"/>
      <c r="D2" s="260"/>
      <c r="E2" s="260"/>
      <c r="F2" s="260"/>
      <c r="G2" s="260"/>
      <c r="H2" s="260"/>
      <c r="I2" s="62"/>
    </row>
    <row r="3" spans="1:11">
      <c r="A3" s="63" t="s">
        <v>113</v>
      </c>
      <c r="B3" s="63" t="s">
        <v>114</v>
      </c>
      <c r="C3" s="64">
        <v>1</v>
      </c>
      <c r="D3" s="64" t="s">
        <v>115</v>
      </c>
      <c r="E3" s="64" t="s">
        <v>116</v>
      </c>
      <c r="F3" s="64" t="s">
        <v>117</v>
      </c>
      <c r="G3" s="64" t="s">
        <v>118</v>
      </c>
      <c r="H3" s="64" t="s">
        <v>115</v>
      </c>
    </row>
    <row r="4" spans="1:11" s="21" customFormat="1" ht="30">
      <c r="A4" s="23">
        <v>1</v>
      </c>
      <c r="B4" s="24" t="s">
        <v>34</v>
      </c>
      <c r="C4" s="25">
        <v>7</v>
      </c>
      <c r="D4" s="25" t="s">
        <v>35</v>
      </c>
      <c r="E4" s="25">
        <v>15</v>
      </c>
      <c r="F4" s="25" t="s">
        <v>412</v>
      </c>
      <c r="G4" s="25">
        <v>330.4</v>
      </c>
      <c r="H4" s="25">
        <f>E4*G4</f>
        <v>4956</v>
      </c>
    </row>
    <row r="5" spans="1:11" ht="93" customHeight="1">
      <c r="A5" s="15" t="s">
        <v>465</v>
      </c>
      <c r="B5" s="65" t="s">
        <v>120</v>
      </c>
      <c r="C5" s="12">
        <v>76.400000000000006</v>
      </c>
      <c r="D5" s="14">
        <f>C5*G5</f>
        <v>11753.376000000002</v>
      </c>
      <c r="E5" s="14">
        <v>66.260000000000005</v>
      </c>
      <c r="F5" s="12" t="s">
        <v>17</v>
      </c>
      <c r="G5" s="12">
        <v>153.84</v>
      </c>
      <c r="H5" s="25">
        <f t="shared" ref="H5:H14" si="0">E5*G5</f>
        <v>10193.438400000001</v>
      </c>
    </row>
    <row r="6" spans="1:11" ht="89.25">
      <c r="A6" s="15" t="s">
        <v>39</v>
      </c>
      <c r="B6" s="29" t="s">
        <v>40</v>
      </c>
      <c r="C6" s="12"/>
      <c r="D6" s="12"/>
      <c r="E6" s="14">
        <v>14.16</v>
      </c>
      <c r="F6" s="12" t="s">
        <v>17</v>
      </c>
      <c r="G6" s="12">
        <v>415.84</v>
      </c>
      <c r="H6" s="25">
        <f t="shared" si="0"/>
        <v>5888.2943999999998</v>
      </c>
    </row>
    <row r="7" spans="1:11" ht="102" customHeight="1">
      <c r="A7" s="15" t="s">
        <v>41</v>
      </c>
      <c r="B7" s="13" t="s">
        <v>42</v>
      </c>
      <c r="C7" s="12"/>
      <c r="D7" s="12"/>
      <c r="E7" s="14">
        <v>23.79</v>
      </c>
      <c r="F7" s="12" t="s">
        <v>17</v>
      </c>
      <c r="G7" s="12">
        <v>1336.28</v>
      </c>
      <c r="H7" s="25">
        <f t="shared" si="0"/>
        <v>31790.101199999997</v>
      </c>
    </row>
    <row r="8" spans="1:11" ht="114.75">
      <c r="A8" s="15" t="s">
        <v>57</v>
      </c>
      <c r="B8" s="13" t="s">
        <v>16</v>
      </c>
      <c r="C8" s="12"/>
      <c r="D8" s="12"/>
      <c r="E8" s="14">
        <v>156.87</v>
      </c>
      <c r="F8" s="12" t="s">
        <v>17</v>
      </c>
      <c r="G8" s="12">
        <v>4858.76</v>
      </c>
      <c r="H8" s="25">
        <f t="shared" si="0"/>
        <v>762193.68120000011</v>
      </c>
    </row>
    <row r="9" spans="1:11" ht="18.75">
      <c r="A9" s="15">
        <v>65</v>
      </c>
      <c r="B9" s="16" t="s">
        <v>18</v>
      </c>
      <c r="C9" s="12"/>
      <c r="D9" s="14"/>
      <c r="E9" s="17"/>
      <c r="F9" s="12"/>
      <c r="G9" s="12"/>
      <c r="H9" s="25">
        <f t="shared" si="0"/>
        <v>0</v>
      </c>
    </row>
    <row r="10" spans="1:11" ht="15.75">
      <c r="A10" s="15" t="s">
        <v>19</v>
      </c>
      <c r="B10" s="13" t="s">
        <v>22</v>
      </c>
      <c r="C10" s="12">
        <v>35.42</v>
      </c>
      <c r="D10" s="14">
        <f>C10*G10</f>
        <v>12892.171600000001</v>
      </c>
      <c r="E10" s="17">
        <v>14.16</v>
      </c>
      <c r="F10" s="12" t="s">
        <v>17</v>
      </c>
      <c r="G10" s="12">
        <v>363.98</v>
      </c>
      <c r="H10" s="25">
        <f t="shared" si="0"/>
        <v>5153.9567999999999</v>
      </c>
    </row>
    <row r="11" spans="1:11" ht="15.75">
      <c r="A11" s="15" t="s">
        <v>19</v>
      </c>
      <c r="B11" s="13" t="s">
        <v>20</v>
      </c>
      <c r="C11" s="12">
        <f>9.05+262.33</f>
        <v>271.38</v>
      </c>
      <c r="D11" s="14">
        <f>C11*G11</f>
        <v>242524.16459999999</v>
      </c>
      <c r="E11" s="17">
        <v>67.459999999999994</v>
      </c>
      <c r="F11" s="12" t="s">
        <v>17</v>
      </c>
      <c r="G11" s="12">
        <v>893.67</v>
      </c>
      <c r="H11" s="25">
        <f t="shared" si="0"/>
        <v>60286.97819999999</v>
      </c>
    </row>
    <row r="12" spans="1:11" ht="15.75">
      <c r="A12" s="15" t="s">
        <v>23</v>
      </c>
      <c r="B12" s="13" t="s">
        <v>24</v>
      </c>
      <c r="C12" s="12">
        <v>76.400000000000006</v>
      </c>
      <c r="D12" s="14">
        <f>C12*G12</f>
        <v>62616.676000000007</v>
      </c>
      <c r="E12" s="17">
        <v>23.79</v>
      </c>
      <c r="F12" s="12" t="s">
        <v>17</v>
      </c>
      <c r="G12" s="12">
        <v>819.59</v>
      </c>
      <c r="H12" s="25">
        <f t="shared" si="0"/>
        <v>19498.0461</v>
      </c>
    </row>
    <row r="13" spans="1:11">
      <c r="A13" s="15" t="s">
        <v>25</v>
      </c>
      <c r="B13" s="13" t="s">
        <v>26</v>
      </c>
      <c r="C13" s="12"/>
      <c r="D13" s="14"/>
      <c r="E13" s="17">
        <v>134.91</v>
      </c>
      <c r="F13" s="12" t="s">
        <v>27</v>
      </c>
      <c r="G13" s="12">
        <v>496.4</v>
      </c>
      <c r="H13" s="25">
        <f t="shared" si="0"/>
        <v>66969.323999999993</v>
      </c>
      <c r="I13" s="18"/>
      <c r="J13" s="18"/>
      <c r="K13" s="18"/>
    </row>
    <row r="14" spans="1:11">
      <c r="A14" s="15" t="s">
        <v>28</v>
      </c>
      <c r="B14" s="13" t="s">
        <v>29</v>
      </c>
      <c r="C14" s="12"/>
      <c r="D14" s="14"/>
      <c r="E14" s="17">
        <v>66.260000000000005</v>
      </c>
      <c r="F14" s="12" t="s">
        <v>27</v>
      </c>
      <c r="G14" s="12">
        <v>177.1</v>
      </c>
      <c r="H14" s="25">
        <f t="shared" si="0"/>
        <v>11734.646000000001</v>
      </c>
      <c r="I14" s="18"/>
      <c r="J14" s="18"/>
      <c r="K14" s="18"/>
    </row>
    <row r="15" spans="1:11">
      <c r="A15" s="15"/>
      <c r="B15" s="263" t="s">
        <v>83</v>
      </c>
      <c r="C15" s="263"/>
      <c r="D15" s="263"/>
      <c r="E15" s="263"/>
      <c r="F15" s="263"/>
      <c r="G15" s="263"/>
      <c r="H15" s="17">
        <f>SUM(H4:H14)</f>
        <v>978664.4663000002</v>
      </c>
      <c r="I15" s="18"/>
      <c r="J15" s="18"/>
      <c r="K15" s="18"/>
    </row>
    <row r="16" spans="1:11">
      <c r="A16" s="68"/>
      <c r="B16" s="69"/>
      <c r="C16" s="69"/>
      <c r="D16" s="69"/>
      <c r="E16" s="69"/>
      <c r="F16" s="69"/>
      <c r="G16" s="69"/>
      <c r="H16" s="70"/>
      <c r="I16" s="18"/>
      <c r="J16" s="18"/>
      <c r="K16" s="18"/>
    </row>
    <row r="17" spans="1:14" ht="31.5" customHeight="1">
      <c r="A17" s="251"/>
      <c r="B17" s="251"/>
      <c r="C17" s="71"/>
      <c r="D17" s="71"/>
      <c r="E17" s="252" t="s">
        <v>125</v>
      </c>
      <c r="F17" s="252"/>
      <c r="G17" s="252"/>
      <c r="H17" s="252"/>
      <c r="I17" s="72"/>
      <c r="J17" s="72"/>
      <c r="K17" s="72"/>
      <c r="L17" s="72"/>
      <c r="M17" s="72"/>
      <c r="N17" s="72"/>
    </row>
    <row r="18" spans="1:14" ht="15.75" customHeight="1">
      <c r="E18" s="252"/>
      <c r="F18" s="252"/>
      <c r="G18" s="252"/>
      <c r="H18" s="252"/>
      <c r="I18" s="72"/>
      <c r="J18" s="72"/>
      <c r="K18" s="72"/>
      <c r="L18" s="72"/>
      <c r="M18" s="72"/>
      <c r="N18" s="72"/>
    </row>
    <row r="19" spans="1:14" ht="15.75" customHeight="1">
      <c r="E19" s="252"/>
      <c r="F19" s="252"/>
      <c r="G19" s="252"/>
      <c r="H19" s="252"/>
      <c r="I19" s="72"/>
      <c r="J19" s="72"/>
      <c r="K19" s="72"/>
      <c r="L19" s="72"/>
      <c r="M19" s="72"/>
      <c r="N19" s="72"/>
    </row>
    <row r="21" spans="1:14" ht="15.75" customHeight="1"/>
  </sheetData>
  <mergeCells count="5">
    <mergeCell ref="A1:H1"/>
    <mergeCell ref="A2:H2"/>
    <mergeCell ref="B15:G15"/>
    <mergeCell ref="A17:B17"/>
    <mergeCell ref="E17:H19"/>
  </mergeCells>
  <pageMargins left="0.7" right="0.7" top="0.75" bottom="0.75" header="0.3" footer="0.3"/>
</worksheet>
</file>

<file path=xl/worksheets/sheet117.xml><?xml version="1.0" encoding="utf-8"?>
<worksheet xmlns="http://schemas.openxmlformats.org/spreadsheetml/2006/main" xmlns:r="http://schemas.openxmlformats.org/officeDocument/2006/relationships">
  <dimension ref="A1:N26"/>
  <sheetViews>
    <sheetView topLeftCell="A13" workbookViewId="0">
      <selection activeCell="H20" sqref="H20"/>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28.5" customHeight="1">
      <c r="A2" s="259" t="s">
        <v>498</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s="21" customFormat="1" ht="30">
      <c r="A4" s="23">
        <v>1</v>
      </c>
      <c r="B4" s="24" t="s">
        <v>34</v>
      </c>
      <c r="C4" s="25">
        <v>7</v>
      </c>
      <c r="D4" s="25" t="s">
        <v>35</v>
      </c>
      <c r="E4" s="25">
        <v>10</v>
      </c>
      <c r="F4" s="25" t="s">
        <v>412</v>
      </c>
      <c r="G4" s="25">
        <v>330.4</v>
      </c>
      <c r="H4" s="25">
        <f>E4*G4</f>
        <v>3304</v>
      </c>
    </row>
    <row r="5" spans="1:9" ht="93" customHeight="1">
      <c r="A5" s="15" t="s">
        <v>465</v>
      </c>
      <c r="B5" s="65" t="s">
        <v>120</v>
      </c>
      <c r="C5" s="12">
        <v>76.400000000000006</v>
      </c>
      <c r="D5" s="14">
        <f>C5*G5</f>
        <v>11753.376000000002</v>
      </c>
      <c r="E5" s="14">
        <v>6.5</v>
      </c>
      <c r="F5" s="12" t="s">
        <v>17</v>
      </c>
      <c r="G5" s="12">
        <v>153.84</v>
      </c>
      <c r="H5" s="25">
        <f t="shared" ref="H5:H19" si="0">E5*G5</f>
        <v>999.96</v>
      </c>
    </row>
    <row r="6" spans="1:9" ht="89.25">
      <c r="A6" s="15" t="s">
        <v>39</v>
      </c>
      <c r="B6" s="29" t="s">
        <v>40</v>
      </c>
      <c r="C6" s="12"/>
      <c r="D6" s="12"/>
      <c r="E6" s="14">
        <v>0.49</v>
      </c>
      <c r="F6" s="12" t="s">
        <v>17</v>
      </c>
      <c r="G6" s="12">
        <v>415.84</v>
      </c>
      <c r="H6" s="25">
        <f t="shared" si="0"/>
        <v>203.76159999999999</v>
      </c>
    </row>
    <row r="7" spans="1:9" ht="102" customHeight="1">
      <c r="A7" s="15" t="s">
        <v>41</v>
      </c>
      <c r="B7" s="13" t="s">
        <v>42</v>
      </c>
      <c r="C7" s="12"/>
      <c r="D7" s="12"/>
      <c r="E7" s="14">
        <v>0.81</v>
      </c>
      <c r="F7" s="12" t="s">
        <v>17</v>
      </c>
      <c r="G7" s="12">
        <v>1336.28</v>
      </c>
      <c r="H7" s="25">
        <f t="shared" si="0"/>
        <v>1082.3868</v>
      </c>
    </row>
    <row r="8" spans="1:9" ht="114.75">
      <c r="A8" s="15" t="s">
        <v>57</v>
      </c>
      <c r="B8" s="13" t="s">
        <v>16</v>
      </c>
      <c r="C8" s="12"/>
      <c r="D8" s="12"/>
      <c r="E8" s="14">
        <v>33.979999999999997</v>
      </c>
      <c r="F8" s="12" t="s">
        <v>17</v>
      </c>
      <c r="G8" s="12">
        <v>4858.76</v>
      </c>
      <c r="H8" s="25">
        <f t="shared" si="0"/>
        <v>165100.6648</v>
      </c>
    </row>
    <row r="9" spans="1:9" ht="80.25" customHeight="1" thickBot="1">
      <c r="A9" s="15" t="s">
        <v>499</v>
      </c>
      <c r="B9" s="35" t="s">
        <v>44</v>
      </c>
      <c r="C9" s="34">
        <v>10.199999999999999</v>
      </c>
      <c r="D9" s="34" t="s">
        <v>38</v>
      </c>
      <c r="E9" s="34">
        <v>2.34</v>
      </c>
      <c r="F9" s="12" t="s">
        <v>17</v>
      </c>
      <c r="G9" s="12">
        <v>5891.97</v>
      </c>
      <c r="H9" s="25">
        <f t="shared" si="0"/>
        <v>13787.209800000001</v>
      </c>
    </row>
    <row r="10" spans="1:9" ht="84" customHeight="1" thickBot="1">
      <c r="A10" s="15" t="s">
        <v>470</v>
      </c>
      <c r="B10" s="66" t="s">
        <v>46</v>
      </c>
      <c r="C10" s="33">
        <v>14.74</v>
      </c>
      <c r="D10" s="66" t="s">
        <v>38</v>
      </c>
      <c r="E10" s="34">
        <v>1.3</v>
      </c>
      <c r="F10" s="12" t="s">
        <v>17</v>
      </c>
      <c r="G10" s="12">
        <v>6092.63</v>
      </c>
      <c r="H10" s="25">
        <f t="shared" si="0"/>
        <v>7920.4190000000008</v>
      </c>
    </row>
    <row r="11" spans="1:9" ht="45" customHeight="1" thickBot="1">
      <c r="A11" s="261" t="s">
        <v>500</v>
      </c>
      <c r="B11" s="67" t="s">
        <v>96</v>
      </c>
      <c r="C11" s="33">
        <v>0.79</v>
      </c>
      <c r="D11" s="67" t="s">
        <v>49</v>
      </c>
      <c r="E11" s="34">
        <v>0.1</v>
      </c>
      <c r="F11" s="35" t="s">
        <v>49</v>
      </c>
      <c r="G11" s="34">
        <v>79086.94</v>
      </c>
      <c r="H11" s="25">
        <f t="shared" si="0"/>
        <v>7908.6940000000004</v>
      </c>
    </row>
    <row r="12" spans="1:9" ht="45" customHeight="1" thickBot="1">
      <c r="A12" s="262"/>
      <c r="B12" s="32" t="s">
        <v>50</v>
      </c>
      <c r="C12" s="33">
        <v>1.85</v>
      </c>
      <c r="D12" s="67" t="s">
        <v>49</v>
      </c>
      <c r="E12" s="34">
        <v>0.23400000000000001</v>
      </c>
      <c r="F12" s="35" t="s">
        <v>49</v>
      </c>
      <c r="G12" s="34">
        <v>76041.94</v>
      </c>
      <c r="H12" s="25">
        <f t="shared" si="0"/>
        <v>17793.813960000003</v>
      </c>
    </row>
    <row r="13" spans="1:9" ht="45" customHeight="1">
      <c r="A13" s="15" t="s">
        <v>501</v>
      </c>
      <c r="B13" s="13" t="s">
        <v>75</v>
      </c>
      <c r="C13" s="12"/>
      <c r="D13" s="12"/>
      <c r="E13" s="14">
        <v>22.68</v>
      </c>
      <c r="F13" s="12" t="s">
        <v>88</v>
      </c>
      <c r="G13" s="12">
        <v>184.61</v>
      </c>
      <c r="H13" s="25">
        <f t="shared" si="0"/>
        <v>4186.9548000000004</v>
      </c>
    </row>
    <row r="14" spans="1:9" ht="18.75">
      <c r="A14" s="15">
        <v>10</v>
      </c>
      <c r="B14" s="16" t="s">
        <v>18</v>
      </c>
      <c r="C14" s="12"/>
      <c r="D14" s="14"/>
      <c r="E14" s="17"/>
      <c r="F14" s="12"/>
      <c r="G14" s="12"/>
      <c r="H14" s="25">
        <f t="shared" si="0"/>
        <v>0</v>
      </c>
    </row>
    <row r="15" spans="1:9" ht="15.75">
      <c r="A15" s="15" t="s">
        <v>19</v>
      </c>
      <c r="B15" s="13" t="s">
        <v>486</v>
      </c>
      <c r="C15" s="12">
        <f>9.05+262.33</f>
        <v>271.38</v>
      </c>
      <c r="D15" s="14">
        <f>C15*G15</f>
        <v>214572.02459999998</v>
      </c>
      <c r="E15" s="17">
        <v>16.18</v>
      </c>
      <c r="F15" s="12" t="s">
        <v>17</v>
      </c>
      <c r="G15" s="12">
        <v>790.67</v>
      </c>
      <c r="H15" s="25">
        <f t="shared" si="0"/>
        <v>12793.040599999998</v>
      </c>
    </row>
    <row r="16" spans="1:9" ht="15.75">
      <c r="A16" s="15" t="s">
        <v>21</v>
      </c>
      <c r="B16" s="13" t="s">
        <v>487</v>
      </c>
      <c r="C16" s="12">
        <v>35.42</v>
      </c>
      <c r="D16" s="14">
        <f>C16*G16</f>
        <v>15490.937000000002</v>
      </c>
      <c r="E16" s="17">
        <v>0.49</v>
      </c>
      <c r="F16" s="12" t="s">
        <v>17</v>
      </c>
      <c r="G16" s="12">
        <v>437.35</v>
      </c>
      <c r="H16" s="25">
        <f t="shared" si="0"/>
        <v>214.3015</v>
      </c>
    </row>
    <row r="17" spans="1:14" ht="15.75">
      <c r="A17" s="15" t="s">
        <v>23</v>
      </c>
      <c r="B17" s="13" t="s">
        <v>488</v>
      </c>
      <c r="C17" s="12">
        <v>76.400000000000006</v>
      </c>
      <c r="D17" s="14">
        <f>C17*G17</f>
        <v>54403.676000000007</v>
      </c>
      <c r="E17" s="17">
        <v>0.81</v>
      </c>
      <c r="F17" s="12" t="s">
        <v>17</v>
      </c>
      <c r="G17" s="12">
        <v>712.09</v>
      </c>
      <c r="H17" s="25">
        <f t="shared" si="0"/>
        <v>576.79290000000003</v>
      </c>
    </row>
    <row r="18" spans="1:14">
      <c r="A18" s="15" t="s">
        <v>25</v>
      </c>
      <c r="B18" s="13" t="s">
        <v>489</v>
      </c>
      <c r="C18" s="12"/>
      <c r="D18" s="14"/>
      <c r="E18" s="17">
        <v>32.35</v>
      </c>
      <c r="F18" s="12" t="s">
        <v>27</v>
      </c>
      <c r="G18" s="12">
        <v>393.4</v>
      </c>
      <c r="H18" s="25">
        <f t="shared" si="0"/>
        <v>12726.49</v>
      </c>
      <c r="I18" s="18"/>
      <c r="J18" s="18"/>
      <c r="K18" s="18"/>
    </row>
    <row r="19" spans="1:14">
      <c r="A19" s="15" t="s">
        <v>28</v>
      </c>
      <c r="B19" s="13" t="s">
        <v>29</v>
      </c>
      <c r="C19" s="12"/>
      <c r="D19" s="14"/>
      <c r="E19" s="17">
        <v>6.5</v>
      </c>
      <c r="F19" s="12" t="s">
        <v>27</v>
      </c>
      <c r="G19" s="12">
        <v>177.1</v>
      </c>
      <c r="H19" s="25">
        <f t="shared" si="0"/>
        <v>1151.1499999999999</v>
      </c>
      <c r="I19" s="18"/>
      <c r="J19" s="18"/>
      <c r="K19" s="18"/>
    </row>
    <row r="20" spans="1:14">
      <c r="A20" s="15"/>
      <c r="B20" s="263" t="s">
        <v>83</v>
      </c>
      <c r="C20" s="263"/>
      <c r="D20" s="263"/>
      <c r="E20" s="263"/>
      <c r="F20" s="263"/>
      <c r="G20" s="263"/>
      <c r="H20" s="17">
        <f>SUM(H4:H19)</f>
        <v>249749.63975999999</v>
      </c>
      <c r="I20" s="18"/>
      <c r="J20" s="18"/>
      <c r="K20" s="18"/>
    </row>
    <row r="21" spans="1:14">
      <c r="A21" s="68"/>
      <c r="B21" s="69"/>
      <c r="C21" s="69"/>
      <c r="D21" s="69"/>
      <c r="E21" s="69"/>
      <c r="F21" s="69"/>
      <c r="G21" s="69"/>
      <c r="H21" s="70"/>
      <c r="I21" s="18"/>
      <c r="J21" s="18"/>
      <c r="K21" s="18"/>
    </row>
    <row r="22" spans="1:14" ht="31.5" customHeight="1">
      <c r="A22" s="251"/>
      <c r="B22" s="251"/>
      <c r="C22" s="71"/>
      <c r="D22" s="71"/>
      <c r="E22" s="252" t="s">
        <v>125</v>
      </c>
      <c r="F22" s="252"/>
      <c r="G22" s="252"/>
      <c r="H22" s="252"/>
      <c r="I22" s="72"/>
      <c r="J22" s="72"/>
      <c r="K22" s="72"/>
      <c r="L22" s="72"/>
      <c r="M22" s="72"/>
      <c r="N22" s="72"/>
    </row>
    <row r="23" spans="1:14" ht="15.75" customHeight="1">
      <c r="E23" s="252"/>
      <c r="F23" s="252"/>
      <c r="G23" s="252"/>
      <c r="H23" s="252"/>
      <c r="I23" s="72"/>
      <c r="J23" s="72"/>
      <c r="K23" s="72"/>
      <c r="L23" s="72"/>
      <c r="M23" s="72"/>
      <c r="N23" s="72"/>
    </row>
    <row r="24" spans="1:14" ht="15.75" customHeight="1">
      <c r="E24" s="252"/>
      <c r="F24" s="252"/>
      <c r="G24" s="252"/>
      <c r="H24" s="252"/>
      <c r="I24" s="72"/>
      <c r="J24" s="72"/>
      <c r="K24" s="72"/>
      <c r="L24" s="72"/>
      <c r="M24" s="72"/>
      <c r="N24" s="72"/>
    </row>
    <row r="26" spans="1:14" ht="15.75" customHeight="1"/>
  </sheetData>
  <mergeCells count="6">
    <mergeCell ref="A1:H1"/>
    <mergeCell ref="A2:H2"/>
    <mergeCell ref="A11:A12"/>
    <mergeCell ref="B20:G20"/>
    <mergeCell ref="A22:B22"/>
    <mergeCell ref="E22:H24"/>
  </mergeCells>
  <pageMargins left="0.7" right="0.7" top="0.75" bottom="0.75" header="0.3" footer="0.3"/>
</worksheet>
</file>

<file path=xl/worksheets/sheet118.xml><?xml version="1.0" encoding="utf-8"?>
<worksheet xmlns="http://schemas.openxmlformats.org/spreadsheetml/2006/main" xmlns:r="http://schemas.openxmlformats.org/officeDocument/2006/relationships">
  <dimension ref="A1:F18"/>
  <sheetViews>
    <sheetView workbookViewId="0">
      <selection activeCell="J7" sqref="J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502</v>
      </c>
      <c r="B3" s="242"/>
      <c r="C3" s="242"/>
      <c r="D3" s="242"/>
      <c r="E3" s="242"/>
      <c r="F3" s="243"/>
    </row>
    <row r="4" spans="1:6">
      <c r="A4" s="22" t="s">
        <v>2</v>
      </c>
      <c r="B4" s="22" t="s">
        <v>3</v>
      </c>
      <c r="C4" s="22" t="s">
        <v>4</v>
      </c>
      <c r="D4" s="22" t="s">
        <v>5</v>
      </c>
      <c r="E4" s="22" t="s">
        <v>6</v>
      </c>
      <c r="F4" s="22" t="s">
        <v>7</v>
      </c>
    </row>
    <row r="5" spans="1:6" ht="30">
      <c r="A5" s="23">
        <v>1</v>
      </c>
      <c r="B5" s="24" t="s">
        <v>34</v>
      </c>
      <c r="C5" s="25">
        <v>7</v>
      </c>
      <c r="D5" s="25" t="s">
        <v>35</v>
      </c>
      <c r="E5" s="25">
        <v>330.4</v>
      </c>
      <c r="F5" s="25">
        <f>C5*E5</f>
        <v>2312.7999999999997</v>
      </c>
    </row>
    <row r="6" spans="1:6" ht="61.5" customHeight="1">
      <c r="A6" s="23" t="s">
        <v>503</v>
      </c>
      <c r="B6" s="25" t="s">
        <v>75</v>
      </c>
      <c r="C6" s="30">
        <v>46.47</v>
      </c>
      <c r="D6" s="25" t="s">
        <v>76</v>
      </c>
      <c r="E6" s="30">
        <v>184.61</v>
      </c>
      <c r="F6" s="25">
        <f t="shared" ref="F6:F10" si="0">C6*E6</f>
        <v>8578.8266999999996</v>
      </c>
    </row>
    <row r="7" spans="1:6" customFormat="1" ht="127.5">
      <c r="A7" s="15" t="s">
        <v>504</v>
      </c>
      <c r="B7" s="13" t="s">
        <v>16</v>
      </c>
      <c r="C7" s="14">
        <v>113.28</v>
      </c>
      <c r="D7" s="12" t="s">
        <v>17</v>
      </c>
      <c r="E7" s="12">
        <v>4858.76</v>
      </c>
      <c r="F7" s="25">
        <f t="shared" si="0"/>
        <v>550400.33279999997</v>
      </c>
    </row>
    <row r="8" spans="1:6">
      <c r="A8" s="50">
        <v>4</v>
      </c>
      <c r="B8" s="53" t="s">
        <v>77</v>
      </c>
      <c r="C8" s="54"/>
      <c r="D8" s="23"/>
      <c r="E8" s="54"/>
      <c r="F8" s="25">
        <f t="shared" si="0"/>
        <v>0</v>
      </c>
    </row>
    <row r="9" spans="1:6">
      <c r="A9" s="50" t="s">
        <v>19</v>
      </c>
      <c r="B9" s="27" t="s">
        <v>505</v>
      </c>
      <c r="C9" s="27">
        <v>48.71</v>
      </c>
      <c r="D9" s="27" t="s">
        <v>38</v>
      </c>
      <c r="E9" s="27">
        <v>893.67</v>
      </c>
      <c r="F9" s="25">
        <f t="shared" si="0"/>
        <v>43530.665699999998</v>
      </c>
    </row>
    <row r="10" spans="1:6">
      <c r="A10" s="50" t="s">
        <v>21</v>
      </c>
      <c r="B10" s="27" t="s">
        <v>81</v>
      </c>
      <c r="C10" s="27">
        <v>97.42</v>
      </c>
      <c r="D10" s="27" t="s">
        <v>38</v>
      </c>
      <c r="E10" s="27">
        <v>496.4</v>
      </c>
      <c r="F10" s="25">
        <f t="shared" si="0"/>
        <v>48359.288</v>
      </c>
    </row>
    <row r="11" spans="1:6">
      <c r="A11" s="50"/>
      <c r="B11" s="53"/>
      <c r="C11" s="54"/>
      <c r="D11" s="23"/>
      <c r="E11" s="54" t="s">
        <v>83</v>
      </c>
      <c r="F11" s="28">
        <f>SUM(F5:F10)</f>
        <v>653181.91320000007</v>
      </c>
    </row>
    <row r="12" spans="1:6">
      <c r="D12" s="239" t="s">
        <v>31</v>
      </c>
      <c r="E12" s="239"/>
      <c r="F12" s="239"/>
    </row>
    <row r="13" spans="1:6" ht="15" customHeight="1">
      <c r="D13" s="239"/>
      <c r="E13" s="239"/>
      <c r="F13" s="239"/>
    </row>
    <row r="14" spans="1:6">
      <c r="D14" s="239"/>
      <c r="E14" s="239"/>
      <c r="F14" s="239"/>
    </row>
    <row r="15" spans="1:6">
      <c r="D15" s="239"/>
      <c r="E15" s="239"/>
      <c r="F15" s="239"/>
    </row>
    <row r="16" spans="1:6">
      <c r="D16" s="239"/>
      <c r="E16" s="239"/>
      <c r="F16" s="239"/>
    </row>
    <row r="17" spans="4:6" s="21" customFormat="1" ht="14.25" customHeight="1">
      <c r="D17" s="239"/>
      <c r="E17" s="239"/>
      <c r="F17" s="239"/>
    </row>
    <row r="18" spans="4:6" s="21" customFormat="1" ht="9.75" customHeight="1">
      <c r="D18" s="48"/>
      <c r="F18" s="49"/>
    </row>
  </sheetData>
  <mergeCells count="4">
    <mergeCell ref="A1:F1"/>
    <mergeCell ref="A2:F2"/>
    <mergeCell ref="A3:F3"/>
    <mergeCell ref="D12:F17"/>
  </mergeCells>
  <pageMargins left="0.7" right="0.7" top="0.75" bottom="0.75" header="0.3" footer="0.3"/>
</worksheet>
</file>

<file path=xl/worksheets/sheet119.xml><?xml version="1.0" encoding="utf-8"?>
<worksheet xmlns="http://schemas.openxmlformats.org/spreadsheetml/2006/main" xmlns:r="http://schemas.openxmlformats.org/officeDocument/2006/relationships">
  <dimension ref="A1:H23"/>
  <sheetViews>
    <sheetView topLeftCell="A13" workbookViewId="0">
      <selection activeCell="F16" sqref="F16"/>
    </sheetView>
  </sheetViews>
  <sheetFormatPr defaultRowHeight="15"/>
  <cols>
    <col min="1" max="1" width="9.140625" style="46"/>
    <col min="2" max="2" width="42.85546875" style="47" customWidth="1"/>
    <col min="3" max="3" width="9.140625" style="21"/>
    <col min="4" max="4" width="9.140625" style="48"/>
    <col min="5" max="5" width="9.140625" style="21"/>
    <col min="6" max="6" width="17.8554687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39.75" customHeight="1">
      <c r="A3" s="241" t="s">
        <v>506</v>
      </c>
      <c r="B3" s="242"/>
      <c r="C3" s="242"/>
      <c r="D3" s="242"/>
      <c r="E3" s="242"/>
      <c r="F3" s="243"/>
    </row>
    <row r="4" spans="1:8">
      <c r="A4" s="22" t="s">
        <v>2</v>
      </c>
      <c r="B4" s="22" t="s">
        <v>3</v>
      </c>
      <c r="C4" s="22" t="s">
        <v>4</v>
      </c>
      <c r="D4" s="22" t="s">
        <v>5</v>
      </c>
      <c r="E4" s="22" t="s">
        <v>6</v>
      </c>
      <c r="F4" s="22" t="s">
        <v>7</v>
      </c>
    </row>
    <row r="5" spans="1:8" ht="75">
      <c r="A5" s="23" t="s">
        <v>390</v>
      </c>
      <c r="B5" s="27" t="s">
        <v>37</v>
      </c>
      <c r="C5" s="28">
        <v>43.64</v>
      </c>
      <c r="D5" s="23" t="s">
        <v>38</v>
      </c>
      <c r="E5" s="28">
        <v>153.84</v>
      </c>
      <c r="F5" s="27">
        <f>C5*E5</f>
        <v>6713.5776000000005</v>
      </c>
    </row>
    <row r="6" spans="1:8" ht="105">
      <c r="A6" s="23" t="s">
        <v>121</v>
      </c>
      <c r="B6" s="27" t="s">
        <v>55</v>
      </c>
      <c r="C6" s="28">
        <v>16.28</v>
      </c>
      <c r="D6" s="23" t="s">
        <v>38</v>
      </c>
      <c r="E6" s="28">
        <v>415.58</v>
      </c>
      <c r="F6" s="27">
        <f t="shared" ref="F6:F15" si="0">C6*E6</f>
        <v>6765.6424000000006</v>
      </c>
    </row>
    <row r="7" spans="1:8" ht="90">
      <c r="A7" s="23" t="s">
        <v>71</v>
      </c>
      <c r="B7" s="27" t="s">
        <v>56</v>
      </c>
      <c r="C7" s="28">
        <v>27.36</v>
      </c>
      <c r="D7" s="50" t="s">
        <v>38</v>
      </c>
      <c r="E7" s="28">
        <v>1336.28</v>
      </c>
      <c r="F7" s="27">
        <f t="shared" si="0"/>
        <v>36560.620799999997</v>
      </c>
    </row>
    <row r="8" spans="1:8" customFormat="1" ht="127.5">
      <c r="A8" s="15" t="s">
        <v>15</v>
      </c>
      <c r="B8" s="13" t="s">
        <v>16</v>
      </c>
      <c r="C8" s="14">
        <v>32.57</v>
      </c>
      <c r="D8" s="12" t="s">
        <v>17</v>
      </c>
      <c r="E8" s="12">
        <v>4858.76</v>
      </c>
      <c r="F8" s="27">
        <f t="shared" si="0"/>
        <v>158249.8132</v>
      </c>
      <c r="G8" s="21"/>
      <c r="H8" s="21"/>
    </row>
    <row r="9" spans="1:8" ht="61.5" customHeight="1">
      <c r="A9" s="23" t="s">
        <v>159</v>
      </c>
      <c r="B9" s="25" t="s">
        <v>75</v>
      </c>
      <c r="C9" s="30">
        <v>21.38</v>
      </c>
      <c r="D9" s="25" t="s">
        <v>76</v>
      </c>
      <c r="E9" s="30">
        <v>184.61</v>
      </c>
      <c r="F9" s="27">
        <f t="shared" si="0"/>
        <v>3946.9618</v>
      </c>
    </row>
    <row r="10" spans="1:8" customFormat="1" ht="20.25" customHeight="1">
      <c r="A10" s="2">
        <v>6</v>
      </c>
      <c r="B10" s="212" t="s">
        <v>260</v>
      </c>
      <c r="C10" s="2"/>
      <c r="D10" s="2"/>
      <c r="E10" s="2"/>
      <c r="F10" s="27">
        <f t="shared" si="0"/>
        <v>0</v>
      </c>
    </row>
    <row r="11" spans="1:8" customFormat="1" ht="15.75">
      <c r="A11" s="116" t="s">
        <v>19</v>
      </c>
      <c r="B11" s="9" t="s">
        <v>460</v>
      </c>
      <c r="C11" s="2">
        <v>14</v>
      </c>
      <c r="D11" s="6" t="s">
        <v>461</v>
      </c>
      <c r="E11" s="54">
        <v>893.67</v>
      </c>
      <c r="F11" s="27">
        <f t="shared" si="0"/>
        <v>12511.38</v>
      </c>
    </row>
    <row r="12" spans="1:8" customFormat="1" ht="15.75">
      <c r="A12" s="10" t="s">
        <v>21</v>
      </c>
      <c r="B12" s="9" t="s">
        <v>462</v>
      </c>
      <c r="C12" s="2">
        <v>16.28</v>
      </c>
      <c r="D12" s="6" t="s">
        <v>461</v>
      </c>
      <c r="E12" s="54">
        <v>378.69</v>
      </c>
      <c r="F12" s="27">
        <f t="shared" si="0"/>
        <v>6165.0732000000007</v>
      </c>
    </row>
    <row r="13" spans="1:8" customFormat="1" ht="15.75">
      <c r="A13" s="10" t="s">
        <v>23</v>
      </c>
      <c r="B13" s="9" t="s">
        <v>265</v>
      </c>
      <c r="C13" s="2">
        <v>28.01</v>
      </c>
      <c r="D13" s="6" t="s">
        <v>461</v>
      </c>
      <c r="E13" s="54">
        <v>496.4</v>
      </c>
      <c r="F13" s="27">
        <f>C13*E13</f>
        <v>13904.164000000001</v>
      </c>
    </row>
    <row r="14" spans="1:8" customFormat="1" ht="15.75">
      <c r="A14" s="10" t="s">
        <v>507</v>
      </c>
      <c r="B14" s="9" t="s">
        <v>463</v>
      </c>
      <c r="C14" s="137">
        <v>27.36</v>
      </c>
      <c r="D14" s="6" t="s">
        <v>461</v>
      </c>
      <c r="E14" s="54">
        <v>819.59</v>
      </c>
      <c r="F14" s="27">
        <f t="shared" si="0"/>
        <v>22423.982400000001</v>
      </c>
    </row>
    <row r="15" spans="1:8" customFormat="1" ht="15.75">
      <c r="A15" s="10" t="s">
        <v>28</v>
      </c>
      <c r="B15" s="9" t="s">
        <v>168</v>
      </c>
      <c r="C15" s="11">
        <v>43.64</v>
      </c>
      <c r="D15" s="6" t="s">
        <v>461</v>
      </c>
      <c r="E15" s="54">
        <v>177.1</v>
      </c>
      <c r="F15" s="27">
        <f t="shared" si="0"/>
        <v>7728.6440000000002</v>
      </c>
    </row>
    <row r="16" spans="1:8" customFormat="1" ht="18" customHeight="1">
      <c r="A16" s="213"/>
      <c r="B16" s="214"/>
      <c r="C16" s="215"/>
      <c r="D16" s="215"/>
      <c r="E16" s="2" t="s">
        <v>30</v>
      </c>
      <c r="F16" s="28">
        <f>SUM(F5:F15)</f>
        <v>274969.85939999996</v>
      </c>
    </row>
    <row r="17" spans="1:8" customFormat="1">
      <c r="A17" s="43"/>
      <c r="B17" s="44"/>
      <c r="C17" s="43"/>
      <c r="D17" s="239" t="s">
        <v>31</v>
      </c>
      <c r="E17" s="239"/>
      <c r="F17" s="239"/>
    </row>
    <row r="18" spans="1:8" customFormat="1" ht="15" customHeight="1">
      <c r="B18" s="45"/>
      <c r="C18" s="45"/>
      <c r="D18" s="239"/>
      <c r="E18" s="239"/>
      <c r="F18" s="239"/>
      <c r="G18" s="21"/>
      <c r="H18" s="164"/>
    </row>
    <row r="19" spans="1:8" customFormat="1" ht="15" customHeight="1">
      <c r="B19" s="45"/>
      <c r="C19" s="45"/>
      <c r="D19" s="239"/>
      <c r="E19" s="239"/>
      <c r="F19" s="239"/>
      <c r="G19" s="21"/>
      <c r="H19" s="164"/>
    </row>
    <row r="20" spans="1:8" customFormat="1" ht="15" customHeight="1">
      <c r="B20" s="45"/>
      <c r="C20" s="45"/>
      <c r="D20" s="239"/>
      <c r="E20" s="239"/>
      <c r="F20" s="239"/>
      <c r="G20" s="21"/>
      <c r="H20" s="164"/>
    </row>
    <row r="21" spans="1:8" customFormat="1" ht="15" customHeight="1">
      <c r="B21" s="45"/>
      <c r="C21" s="45"/>
      <c r="D21" s="239"/>
      <c r="E21" s="239"/>
      <c r="F21" s="239"/>
      <c r="G21" s="21"/>
    </row>
    <row r="22" spans="1:8" ht="14.25" customHeight="1">
      <c r="D22" s="239"/>
      <c r="E22" s="239"/>
      <c r="F22" s="239"/>
    </row>
    <row r="23" spans="1:8" ht="9.75" customHeight="1"/>
  </sheetData>
  <mergeCells count="4">
    <mergeCell ref="A1:F1"/>
    <mergeCell ref="A2:F2"/>
    <mergeCell ref="A3:F3"/>
    <mergeCell ref="D17:F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4"/>
  <sheetViews>
    <sheetView topLeftCell="A13"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52.5" customHeight="1">
      <c r="A3" s="241" t="s">
        <v>85</v>
      </c>
      <c r="B3" s="242"/>
      <c r="C3" s="242"/>
      <c r="D3" s="242"/>
      <c r="E3" s="242"/>
      <c r="F3" s="243"/>
    </row>
    <row r="4" spans="1:9">
      <c r="A4" s="22" t="s">
        <v>2</v>
      </c>
      <c r="B4" s="22" t="s">
        <v>3</v>
      </c>
      <c r="C4" s="22" t="s">
        <v>4</v>
      </c>
      <c r="D4" s="22" t="s">
        <v>5</v>
      </c>
      <c r="E4" s="22" t="s">
        <v>6</v>
      </c>
      <c r="F4" s="22" t="s">
        <v>7</v>
      </c>
    </row>
    <row r="5" spans="1:9" ht="75">
      <c r="A5" s="26" t="s">
        <v>86</v>
      </c>
      <c r="B5" s="27" t="s">
        <v>37</v>
      </c>
      <c r="C5" s="28">
        <v>93.74</v>
      </c>
      <c r="D5" s="23" t="s">
        <v>38</v>
      </c>
      <c r="E5" s="28">
        <v>153.84</v>
      </c>
      <c r="F5" s="25">
        <f t="shared" ref="F5:F15" si="0">C5*E5</f>
        <v>14420.961599999999</v>
      </c>
    </row>
    <row r="6" spans="1:9" ht="105">
      <c r="A6" s="26" t="s">
        <v>70</v>
      </c>
      <c r="B6" s="27" t="s">
        <v>55</v>
      </c>
      <c r="C6" s="28">
        <v>34.979999999999997</v>
      </c>
      <c r="D6" s="23" t="s">
        <v>38</v>
      </c>
      <c r="E6" s="28">
        <v>415.58</v>
      </c>
      <c r="F6" s="25">
        <f t="shared" si="0"/>
        <v>14536.988399999998</v>
      </c>
    </row>
    <row r="7" spans="1:9" ht="90">
      <c r="A7" s="26" t="s">
        <v>71</v>
      </c>
      <c r="B7" s="27" t="s">
        <v>56</v>
      </c>
      <c r="C7" s="28">
        <v>58.2</v>
      </c>
      <c r="D7" s="50" t="s">
        <v>38</v>
      </c>
      <c r="E7" s="28">
        <v>1336.28</v>
      </c>
      <c r="F7" s="25">
        <f t="shared" si="0"/>
        <v>77771.495999999999</v>
      </c>
    </row>
    <row r="8" spans="1:9" customFormat="1" ht="127.5">
      <c r="A8" s="15" t="s">
        <v>15</v>
      </c>
      <c r="B8" s="13" t="s">
        <v>16</v>
      </c>
      <c r="C8" s="14">
        <v>89.78</v>
      </c>
      <c r="D8" s="12" t="s">
        <v>17</v>
      </c>
      <c r="E8" s="12">
        <v>4858.76</v>
      </c>
      <c r="F8" s="25">
        <f>C8*E8</f>
        <v>436219.47280000005</v>
      </c>
    </row>
    <row r="9" spans="1:9" ht="88.5" customHeight="1">
      <c r="A9" s="15" t="s">
        <v>57</v>
      </c>
      <c r="B9" s="13" t="s">
        <v>87</v>
      </c>
      <c r="C9" s="14">
        <v>52.97</v>
      </c>
      <c r="D9" s="12" t="s">
        <v>88</v>
      </c>
      <c r="E9" s="12">
        <v>184.61</v>
      </c>
      <c r="F9" s="25">
        <f>C9*E9</f>
        <v>9778.7916999999998</v>
      </c>
    </row>
    <row r="10" spans="1:9" s="40" customFormat="1" ht="11.25">
      <c r="A10" s="36">
        <v>6</v>
      </c>
      <c r="B10" s="37" t="s">
        <v>18</v>
      </c>
      <c r="C10" s="36"/>
      <c r="D10" s="38"/>
      <c r="E10" s="39"/>
      <c r="F10" s="57">
        <f t="shared" si="0"/>
        <v>0</v>
      </c>
    </row>
    <row r="11" spans="1:9" customFormat="1" ht="15.75">
      <c r="A11" s="15" t="s">
        <v>19</v>
      </c>
      <c r="B11" s="13" t="s">
        <v>20</v>
      </c>
      <c r="C11" s="12">
        <v>38.61</v>
      </c>
      <c r="D11" s="12" t="s">
        <v>17</v>
      </c>
      <c r="E11" s="12">
        <v>893.67</v>
      </c>
      <c r="F11" s="25">
        <f t="shared" si="0"/>
        <v>34504.598699999995</v>
      </c>
    </row>
    <row r="12" spans="1:9" customFormat="1" ht="15.75">
      <c r="A12" s="15" t="s">
        <v>21</v>
      </c>
      <c r="B12" s="13" t="s">
        <v>22</v>
      </c>
      <c r="C12" s="12">
        <v>34.979999999999997</v>
      </c>
      <c r="D12" s="12" t="s">
        <v>17</v>
      </c>
      <c r="E12" s="12">
        <v>363.98</v>
      </c>
      <c r="F12" s="25">
        <f t="shared" si="0"/>
        <v>12732.020399999999</v>
      </c>
    </row>
    <row r="13" spans="1:9" customFormat="1" ht="15.75">
      <c r="A13" s="15" t="s">
        <v>23</v>
      </c>
      <c r="B13" s="13" t="s">
        <v>24</v>
      </c>
      <c r="C13" s="12">
        <v>58.2</v>
      </c>
      <c r="D13" s="12" t="s">
        <v>17</v>
      </c>
      <c r="E13" s="12">
        <v>819.59</v>
      </c>
      <c r="F13" s="25">
        <f>C13*E13</f>
        <v>47700.138000000006</v>
      </c>
    </row>
    <row r="14" spans="1:9" customFormat="1">
      <c r="A14" s="15" t="s">
        <v>25</v>
      </c>
      <c r="B14" s="13" t="s">
        <v>51</v>
      </c>
      <c r="C14" s="12">
        <v>77.209999999999994</v>
      </c>
      <c r="D14" s="12" t="s">
        <v>27</v>
      </c>
      <c r="E14" s="12">
        <v>496.4</v>
      </c>
      <c r="F14" s="25">
        <f t="shared" si="0"/>
        <v>38327.043999999994</v>
      </c>
      <c r="G14" s="18"/>
      <c r="H14" s="18"/>
      <c r="I14" s="18"/>
    </row>
    <row r="15" spans="1:9" customFormat="1">
      <c r="A15" s="15" t="s">
        <v>28</v>
      </c>
      <c r="B15" s="13" t="s">
        <v>29</v>
      </c>
      <c r="C15" s="12">
        <v>93.74</v>
      </c>
      <c r="D15" s="12" t="s">
        <v>27</v>
      </c>
      <c r="E15" s="12">
        <v>177.1</v>
      </c>
      <c r="F15" s="25">
        <f t="shared" si="0"/>
        <v>16601.353999999999</v>
      </c>
      <c r="G15" s="18"/>
      <c r="H15" s="18"/>
      <c r="I15" s="18"/>
    </row>
    <row r="16" spans="1:9" customFormat="1">
      <c r="A16" s="15"/>
      <c r="B16" s="13"/>
      <c r="C16" s="244" t="s">
        <v>52</v>
      </c>
      <c r="D16" s="245"/>
      <c r="E16" s="246"/>
      <c r="F16" s="25">
        <f>SUM(F5:F15)</f>
        <v>702592.86560000014</v>
      </c>
      <c r="G16" s="18"/>
      <c r="H16" s="18"/>
      <c r="I16" s="18"/>
    </row>
    <row r="17" spans="1:6">
      <c r="A17" s="41"/>
      <c r="B17" s="42"/>
      <c r="C17" s="42"/>
      <c r="D17" s="42"/>
      <c r="E17" s="42"/>
      <c r="F17" s="42"/>
    </row>
    <row r="18" spans="1:6" customFormat="1">
      <c r="A18" s="43"/>
      <c r="B18" s="44"/>
      <c r="C18" s="43"/>
      <c r="D18" s="239" t="s">
        <v>31</v>
      </c>
      <c r="E18" s="239"/>
      <c r="F18" s="239"/>
    </row>
    <row r="19" spans="1:6" customFormat="1" ht="15" customHeight="1">
      <c r="B19" s="45"/>
      <c r="C19" s="45"/>
      <c r="D19" s="239"/>
      <c r="E19" s="239"/>
      <c r="F19" s="239"/>
    </row>
    <row r="20" spans="1:6" customFormat="1" ht="15" customHeight="1">
      <c r="B20" s="45"/>
      <c r="C20" s="45"/>
      <c r="D20" s="239"/>
      <c r="E20" s="239"/>
      <c r="F20" s="239"/>
    </row>
    <row r="21" spans="1:6" customFormat="1" ht="15" customHeight="1">
      <c r="B21" s="45"/>
      <c r="C21" s="45"/>
      <c r="D21" s="239"/>
      <c r="E21" s="239"/>
      <c r="F21" s="239"/>
    </row>
    <row r="22" spans="1:6" customFormat="1" ht="15" customHeight="1">
      <c r="B22" s="45"/>
      <c r="C22" s="45"/>
      <c r="D22" s="239"/>
      <c r="E22" s="239"/>
      <c r="F22" s="239"/>
    </row>
    <row r="23" spans="1:6" ht="14.25" customHeight="1">
      <c r="D23" s="239"/>
      <c r="E23" s="239"/>
      <c r="F23" s="239"/>
    </row>
    <row r="24" spans="1:6" ht="9.75" customHeight="1"/>
  </sheetData>
  <mergeCells count="5">
    <mergeCell ref="A1:F1"/>
    <mergeCell ref="A2:F2"/>
    <mergeCell ref="A3:F3"/>
    <mergeCell ref="C16:E16"/>
    <mergeCell ref="D18:F23"/>
  </mergeCells>
  <pageMargins left="0.7" right="0.7" top="0.75" bottom="0.75" header="0.3" footer="0.3"/>
</worksheet>
</file>

<file path=xl/worksheets/sheet120.xml><?xml version="1.0" encoding="utf-8"?>
<worksheet xmlns="http://schemas.openxmlformats.org/spreadsheetml/2006/main" xmlns:r="http://schemas.openxmlformats.org/officeDocument/2006/relationships">
  <dimension ref="A1:H17"/>
  <sheetViews>
    <sheetView topLeftCell="A10" workbookViewId="0">
      <selection activeCell="I5" sqref="I5"/>
    </sheetView>
  </sheetViews>
  <sheetFormatPr defaultRowHeight="15"/>
  <cols>
    <col min="1" max="1" width="9.140625" style="46"/>
    <col min="2" max="2" width="42.85546875" style="47" customWidth="1"/>
    <col min="3" max="3" width="9.140625" style="21"/>
    <col min="4" max="4" width="9.140625" style="48"/>
    <col min="5" max="5" width="9.140625" style="21"/>
    <col min="6" max="6" width="17.8554687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39.75" customHeight="1">
      <c r="A3" s="241" t="s">
        <v>508</v>
      </c>
      <c r="B3" s="242"/>
      <c r="C3" s="242"/>
      <c r="D3" s="242"/>
      <c r="E3" s="242"/>
      <c r="F3" s="243"/>
    </row>
    <row r="4" spans="1:8">
      <c r="A4" s="22" t="s">
        <v>2</v>
      </c>
      <c r="B4" s="22" t="s">
        <v>3</v>
      </c>
      <c r="C4" s="22" t="s">
        <v>4</v>
      </c>
      <c r="D4" s="22" t="s">
        <v>5</v>
      </c>
      <c r="E4" s="22" t="s">
        <v>6</v>
      </c>
      <c r="F4" s="22" t="s">
        <v>7</v>
      </c>
    </row>
    <row r="5" spans="1:8" customFormat="1" ht="127.5">
      <c r="A5" s="15" t="s">
        <v>509</v>
      </c>
      <c r="B5" s="13" t="s">
        <v>16</v>
      </c>
      <c r="C5" s="14">
        <v>84.96</v>
      </c>
      <c r="D5" s="12" t="s">
        <v>17</v>
      </c>
      <c r="E5" s="12">
        <v>4858.76</v>
      </c>
      <c r="F5" s="27">
        <f>C5*E5</f>
        <v>412800.24959999998</v>
      </c>
      <c r="G5" s="21"/>
      <c r="H5" s="21"/>
    </row>
    <row r="6" spans="1:8" ht="61.5" customHeight="1">
      <c r="A6" s="23" t="s">
        <v>503</v>
      </c>
      <c r="B6" s="25" t="s">
        <v>75</v>
      </c>
      <c r="C6" s="30">
        <v>55.76</v>
      </c>
      <c r="D6" s="25" t="s">
        <v>76</v>
      </c>
      <c r="E6" s="30">
        <v>184.61</v>
      </c>
      <c r="F6" s="27">
        <f t="shared" ref="F6:F9" si="0">C6*E6</f>
        <v>10293.8536</v>
      </c>
    </row>
    <row r="7" spans="1:8" customFormat="1" ht="20.25" customHeight="1">
      <c r="A7" s="2">
        <v>3</v>
      </c>
      <c r="B7" s="212" t="s">
        <v>260</v>
      </c>
      <c r="C7" s="2"/>
      <c r="D7" s="2"/>
      <c r="E7" s="2"/>
      <c r="F7" s="27"/>
    </row>
    <row r="8" spans="1:8" customFormat="1" ht="15.75">
      <c r="A8" s="116" t="s">
        <v>23</v>
      </c>
      <c r="B8" s="9" t="s">
        <v>460</v>
      </c>
      <c r="C8" s="2">
        <v>36.53</v>
      </c>
      <c r="D8" s="6" t="s">
        <v>461</v>
      </c>
      <c r="E8" s="54">
        <v>893.67</v>
      </c>
      <c r="F8" s="27">
        <f t="shared" si="0"/>
        <v>32645.765100000001</v>
      </c>
    </row>
    <row r="9" spans="1:8" customFormat="1" ht="15.75">
      <c r="A9" s="10" t="s">
        <v>21</v>
      </c>
      <c r="B9" s="9" t="s">
        <v>265</v>
      </c>
      <c r="C9" s="2">
        <v>73.069999999999993</v>
      </c>
      <c r="D9" s="6" t="s">
        <v>461</v>
      </c>
      <c r="E9" s="54">
        <v>496.4</v>
      </c>
      <c r="F9" s="27">
        <f t="shared" si="0"/>
        <v>36271.947999999997</v>
      </c>
    </row>
    <row r="10" spans="1:8" customFormat="1" ht="18" customHeight="1">
      <c r="A10" s="213"/>
      <c r="B10" s="214"/>
      <c r="C10" s="215"/>
      <c r="D10" s="215"/>
      <c r="E10" s="2" t="s">
        <v>30</v>
      </c>
      <c r="F10" s="28">
        <f>SUM(F5:F9)</f>
        <v>492011.81629999995</v>
      </c>
    </row>
    <row r="11" spans="1:8" customFormat="1">
      <c r="A11" s="43"/>
      <c r="B11" s="44"/>
      <c r="C11" s="43"/>
      <c r="D11" s="239" t="s">
        <v>31</v>
      </c>
      <c r="E11" s="239"/>
      <c r="F11" s="239"/>
    </row>
    <row r="12" spans="1:8" customFormat="1" ht="15" customHeight="1">
      <c r="B12" s="45"/>
      <c r="C12" s="45"/>
      <c r="D12" s="239"/>
      <c r="E12" s="239"/>
      <c r="F12" s="239"/>
      <c r="G12" s="21"/>
      <c r="H12" s="164"/>
    </row>
    <row r="13" spans="1:8" customFormat="1" ht="15" customHeight="1">
      <c r="B13" s="45"/>
      <c r="C13" s="45"/>
      <c r="D13" s="239"/>
      <c r="E13" s="239"/>
      <c r="F13" s="239"/>
      <c r="G13" s="21"/>
      <c r="H13" s="164"/>
    </row>
    <row r="14" spans="1:8" customFormat="1" ht="15" customHeight="1">
      <c r="B14" s="45"/>
      <c r="C14" s="45"/>
      <c r="D14" s="239"/>
      <c r="E14" s="239"/>
      <c r="F14" s="239"/>
      <c r="G14" s="21"/>
      <c r="H14" s="164"/>
    </row>
    <row r="15" spans="1:8" customFormat="1" ht="15" customHeight="1">
      <c r="B15" s="45"/>
      <c r="C15" s="45"/>
      <c r="D15" s="239"/>
      <c r="E15" s="239"/>
      <c r="F15" s="239"/>
      <c r="G15" s="21"/>
    </row>
    <row r="16" spans="1:8" ht="14.25" customHeight="1">
      <c r="D16" s="239"/>
      <c r="E16" s="239"/>
      <c r="F16" s="239"/>
    </row>
    <row r="17" ht="9.75" customHeight="1"/>
  </sheetData>
  <mergeCells count="4">
    <mergeCell ref="A1:F1"/>
    <mergeCell ref="A2:F2"/>
    <mergeCell ref="A3:F3"/>
    <mergeCell ref="D11:F16"/>
  </mergeCells>
  <pageMargins left="0.7" right="0.7" top="0.75" bottom="0.75" header="0.3" footer="0.3"/>
</worksheet>
</file>

<file path=xl/worksheets/sheet121.xml><?xml version="1.0" encoding="utf-8"?>
<worksheet xmlns="http://schemas.openxmlformats.org/spreadsheetml/2006/main" xmlns:r="http://schemas.openxmlformats.org/officeDocument/2006/relationships">
  <dimension ref="A1:H29"/>
  <sheetViews>
    <sheetView workbookViewId="0">
      <selection activeCell="G5" sqref="G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52.5" customHeight="1">
      <c r="A3" s="241" t="s">
        <v>510</v>
      </c>
      <c r="B3" s="242"/>
      <c r="C3" s="242"/>
      <c r="D3" s="242"/>
      <c r="E3" s="242"/>
      <c r="F3" s="243"/>
    </row>
    <row r="4" spans="1:8">
      <c r="A4" s="22" t="s">
        <v>2</v>
      </c>
      <c r="B4" s="22" t="s">
        <v>3</v>
      </c>
      <c r="C4" s="22" t="s">
        <v>4</v>
      </c>
      <c r="D4" s="22" t="s">
        <v>5</v>
      </c>
      <c r="E4" s="22" t="s">
        <v>6</v>
      </c>
      <c r="F4" s="22" t="s">
        <v>7</v>
      </c>
    </row>
    <row r="5" spans="1:8" ht="75">
      <c r="A5" s="26" t="s">
        <v>69</v>
      </c>
      <c r="B5" s="27" t="s">
        <v>37</v>
      </c>
      <c r="C5" s="28">
        <v>53.53</v>
      </c>
      <c r="D5" s="23" t="s">
        <v>38</v>
      </c>
      <c r="E5" s="28">
        <v>153.84</v>
      </c>
      <c r="F5" s="27">
        <f>C5*E5</f>
        <v>8235.0552000000007</v>
      </c>
    </row>
    <row r="6" spans="1:8" ht="105">
      <c r="A6" s="26" t="s">
        <v>70</v>
      </c>
      <c r="B6" s="27" t="s">
        <v>55</v>
      </c>
      <c r="C6" s="28">
        <v>14.66</v>
      </c>
      <c r="D6" s="23" t="s">
        <v>38</v>
      </c>
      <c r="E6" s="28">
        <v>415.58</v>
      </c>
      <c r="F6" s="27">
        <f t="shared" ref="F6:F20" si="0">C6*E6</f>
        <v>6092.4027999999998</v>
      </c>
    </row>
    <row r="7" spans="1:8" ht="90">
      <c r="A7" s="26" t="s">
        <v>71</v>
      </c>
      <c r="B7" s="27" t="s">
        <v>56</v>
      </c>
      <c r="C7" s="28">
        <v>24.43</v>
      </c>
      <c r="D7" s="50" t="s">
        <v>38</v>
      </c>
      <c r="E7" s="28">
        <v>1336.28</v>
      </c>
      <c r="F7" s="27">
        <f t="shared" si="0"/>
        <v>32645.320400000001</v>
      </c>
    </row>
    <row r="8" spans="1:8" ht="120">
      <c r="A8" s="26" t="s">
        <v>511</v>
      </c>
      <c r="B8" s="27" t="s">
        <v>91</v>
      </c>
      <c r="C8" s="28">
        <v>2.81</v>
      </c>
      <c r="D8" s="50" t="s">
        <v>38</v>
      </c>
      <c r="E8" s="28">
        <v>2873.96</v>
      </c>
      <c r="F8" s="27">
        <f t="shared" si="0"/>
        <v>8075.8276000000005</v>
      </c>
    </row>
    <row r="9" spans="1:8" customFormat="1" ht="127.5">
      <c r="A9" s="15" t="s">
        <v>57</v>
      </c>
      <c r="B9" s="13" t="s">
        <v>16</v>
      </c>
      <c r="C9" s="14">
        <v>26.77</v>
      </c>
      <c r="D9" s="12" t="s">
        <v>17</v>
      </c>
      <c r="E9" s="12">
        <v>4858.76</v>
      </c>
      <c r="F9" s="27">
        <f t="shared" si="0"/>
        <v>130069.0052</v>
      </c>
      <c r="G9" s="21"/>
      <c r="H9" s="21"/>
    </row>
    <row r="10" spans="1:8" customFormat="1" ht="130.9" customHeight="1">
      <c r="A10" s="216" t="s">
        <v>512</v>
      </c>
      <c r="B10" s="9" t="s">
        <v>255</v>
      </c>
      <c r="C10" s="2">
        <v>0.9</v>
      </c>
      <c r="D10" s="2" t="s">
        <v>10</v>
      </c>
      <c r="E10" s="11">
        <v>4492.3599999999997</v>
      </c>
      <c r="F10" s="27">
        <f t="shared" si="0"/>
        <v>4043.1239999999998</v>
      </c>
    </row>
    <row r="11" spans="1:8" ht="90">
      <c r="A11" s="26" t="s">
        <v>361</v>
      </c>
      <c r="B11" s="52" t="s">
        <v>93</v>
      </c>
      <c r="C11" s="28">
        <v>10</v>
      </c>
      <c r="D11" s="26" t="s">
        <v>76</v>
      </c>
      <c r="E11" s="28">
        <v>288.27</v>
      </c>
      <c r="F11" s="27">
        <f t="shared" si="0"/>
        <v>2882.7</v>
      </c>
    </row>
    <row r="12" spans="1:8" ht="105">
      <c r="A12" s="26" t="s">
        <v>217</v>
      </c>
      <c r="B12" s="27" t="s">
        <v>46</v>
      </c>
      <c r="C12" s="58">
        <v>1.7</v>
      </c>
      <c r="D12" s="23" t="s">
        <v>38</v>
      </c>
      <c r="E12" s="28">
        <v>6092.63</v>
      </c>
      <c r="F12" s="27">
        <f t="shared" si="0"/>
        <v>10357.471</v>
      </c>
    </row>
    <row r="13" spans="1:8" ht="120">
      <c r="A13" s="26" t="s">
        <v>513</v>
      </c>
      <c r="B13" s="52" t="s">
        <v>48</v>
      </c>
      <c r="C13" s="28">
        <v>0.16500000000000001</v>
      </c>
      <c r="D13" s="26" t="s">
        <v>49</v>
      </c>
      <c r="E13" s="28">
        <v>77259.94</v>
      </c>
      <c r="F13" s="27">
        <f t="shared" si="0"/>
        <v>12747.890100000001</v>
      </c>
    </row>
    <row r="14" spans="1:8" ht="61.5" customHeight="1">
      <c r="A14" s="23" t="s">
        <v>514</v>
      </c>
      <c r="B14" s="25" t="s">
        <v>75</v>
      </c>
      <c r="C14" s="30">
        <v>2.2400000000000002</v>
      </c>
      <c r="D14" s="25" t="s">
        <v>76</v>
      </c>
      <c r="E14" s="30">
        <v>184.61</v>
      </c>
      <c r="F14" s="27">
        <f t="shared" si="0"/>
        <v>413.52640000000008</v>
      </c>
    </row>
    <row r="15" spans="1:8">
      <c r="A15" s="50">
        <v>11</v>
      </c>
      <c r="B15" s="53" t="s">
        <v>77</v>
      </c>
      <c r="C15" s="54"/>
      <c r="D15" s="23"/>
      <c r="E15" s="54"/>
      <c r="F15" s="27">
        <f t="shared" si="0"/>
        <v>0</v>
      </c>
    </row>
    <row r="16" spans="1:8">
      <c r="A16" s="50" t="s">
        <v>19</v>
      </c>
      <c r="B16" s="27" t="s">
        <v>241</v>
      </c>
      <c r="C16" s="27">
        <v>14.084</v>
      </c>
      <c r="D16" s="27" t="s">
        <v>38</v>
      </c>
      <c r="E16" s="27">
        <v>864.24</v>
      </c>
      <c r="F16" s="27">
        <f t="shared" si="0"/>
        <v>12171.95616</v>
      </c>
    </row>
    <row r="17" spans="1:8">
      <c r="A17" s="50" t="s">
        <v>21</v>
      </c>
      <c r="B17" s="27" t="s">
        <v>242</v>
      </c>
      <c r="C17" s="27">
        <v>29.32</v>
      </c>
      <c r="D17" s="27" t="s">
        <v>38</v>
      </c>
      <c r="E17" s="27">
        <v>408.12</v>
      </c>
      <c r="F17" s="27">
        <f t="shared" si="0"/>
        <v>11966.0784</v>
      </c>
    </row>
    <row r="18" spans="1:8">
      <c r="A18" s="50" t="s">
        <v>23</v>
      </c>
      <c r="B18" s="27" t="s">
        <v>243</v>
      </c>
      <c r="C18" s="27">
        <v>27.24</v>
      </c>
      <c r="D18" s="27" t="s">
        <v>38</v>
      </c>
      <c r="E18" s="27">
        <v>788.88</v>
      </c>
      <c r="F18" s="27">
        <f t="shared" si="0"/>
        <v>21489.091199999999</v>
      </c>
    </row>
    <row r="19" spans="1:8">
      <c r="A19" s="50" t="s">
        <v>25</v>
      </c>
      <c r="B19" s="27" t="s">
        <v>244</v>
      </c>
      <c r="C19" s="27">
        <v>25.28</v>
      </c>
      <c r="D19" s="27" t="s">
        <v>38</v>
      </c>
      <c r="E19" s="27">
        <v>466.97</v>
      </c>
      <c r="F19" s="27">
        <f t="shared" si="0"/>
        <v>11805.001600000001</v>
      </c>
    </row>
    <row r="20" spans="1:8">
      <c r="A20" s="50" t="s">
        <v>28</v>
      </c>
      <c r="B20" s="27" t="s">
        <v>82</v>
      </c>
      <c r="C20" s="27">
        <v>53.53</v>
      </c>
      <c r="D20" s="27" t="s">
        <v>38</v>
      </c>
      <c r="E20" s="27">
        <v>177.1</v>
      </c>
      <c r="F20" s="27">
        <f t="shared" si="0"/>
        <v>9480.1630000000005</v>
      </c>
    </row>
    <row r="21" spans="1:8">
      <c r="A21" s="50"/>
      <c r="B21" s="27"/>
      <c r="C21" s="27"/>
      <c r="D21" s="277" t="s">
        <v>52</v>
      </c>
      <c r="E21" s="277"/>
      <c r="F21" s="27">
        <f>SUM(F5:F20)</f>
        <v>282474.61306</v>
      </c>
    </row>
    <row r="22" spans="1:8">
      <c r="A22" s="41"/>
      <c r="B22" s="42"/>
      <c r="C22" s="42"/>
      <c r="D22" s="42"/>
      <c r="E22" s="42"/>
      <c r="F22" s="42"/>
    </row>
    <row r="23" spans="1:8" customFormat="1">
      <c r="A23" s="43"/>
      <c r="B23" s="44"/>
      <c r="C23" s="43"/>
      <c r="D23" s="239" t="s">
        <v>31</v>
      </c>
      <c r="E23" s="239"/>
      <c r="F23" s="239"/>
    </row>
    <row r="24" spans="1:8" customFormat="1" ht="15" customHeight="1">
      <c r="B24" s="45"/>
      <c r="C24" s="45"/>
      <c r="D24" s="239"/>
      <c r="E24" s="239"/>
      <c r="F24" s="239"/>
      <c r="G24" s="21"/>
      <c r="H24" s="164"/>
    </row>
    <row r="25" spans="1:8" customFormat="1" ht="15" customHeight="1">
      <c r="B25" s="45"/>
      <c r="C25" s="45"/>
      <c r="D25" s="239"/>
      <c r="E25" s="239"/>
      <c r="F25" s="239"/>
      <c r="G25" s="21"/>
      <c r="H25" s="164"/>
    </row>
    <row r="26" spans="1:8" customFormat="1" ht="15" customHeight="1">
      <c r="B26" s="45"/>
      <c r="C26" s="45"/>
      <c r="D26" s="239"/>
      <c r="E26" s="239"/>
      <c r="F26" s="239"/>
      <c r="G26" s="21"/>
      <c r="H26" s="164"/>
    </row>
    <row r="27" spans="1:8" customFormat="1" ht="15" customHeight="1">
      <c r="B27" s="45"/>
      <c r="C27" s="45"/>
      <c r="D27" s="239"/>
      <c r="E27" s="239"/>
      <c r="F27" s="239"/>
      <c r="G27" s="21"/>
    </row>
    <row r="28" spans="1:8" ht="14.25" customHeight="1">
      <c r="D28" s="239"/>
      <c r="E28" s="239"/>
      <c r="F28" s="239"/>
    </row>
    <row r="29" spans="1:8" ht="9.75" customHeight="1"/>
  </sheetData>
  <mergeCells count="5">
    <mergeCell ref="A1:F1"/>
    <mergeCell ref="A2:F2"/>
    <mergeCell ref="A3:F3"/>
    <mergeCell ref="D21:E21"/>
    <mergeCell ref="D23:F28"/>
  </mergeCells>
  <pageMargins left="0.7" right="0.7" top="0.75" bottom="0.75" header="0.3" footer="0.3"/>
</worksheet>
</file>

<file path=xl/worksheets/sheet122.xml><?xml version="1.0" encoding="utf-8"?>
<worksheet xmlns="http://schemas.openxmlformats.org/spreadsheetml/2006/main" xmlns:r="http://schemas.openxmlformats.org/officeDocument/2006/relationships">
  <dimension ref="A1:F18"/>
  <sheetViews>
    <sheetView topLeftCell="A7" workbookViewId="0">
      <selection activeCell="D6" sqref="D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545</v>
      </c>
      <c r="B3" s="242"/>
      <c r="C3" s="242"/>
      <c r="D3" s="242"/>
      <c r="E3" s="242"/>
      <c r="F3" s="243"/>
    </row>
    <row r="4" spans="1:6">
      <c r="A4" s="22" t="s">
        <v>2</v>
      </c>
      <c r="B4" s="22" t="s">
        <v>3</v>
      </c>
      <c r="C4" s="22" t="s">
        <v>4</v>
      </c>
      <c r="D4" s="22" t="s">
        <v>5</v>
      </c>
      <c r="E4" s="22" t="s">
        <v>6</v>
      </c>
      <c r="F4" s="22" t="s">
        <v>7</v>
      </c>
    </row>
    <row r="5" spans="1:6" ht="30">
      <c r="A5" s="23">
        <v>1</v>
      </c>
      <c r="B5" s="24" t="s">
        <v>34</v>
      </c>
      <c r="C5" s="25">
        <v>5</v>
      </c>
      <c r="D5" s="25" t="s">
        <v>35</v>
      </c>
      <c r="E5" s="25">
        <v>330.4</v>
      </c>
      <c r="F5" s="25">
        <f>C5*E5</f>
        <v>1652</v>
      </c>
    </row>
    <row r="6" spans="1:6" customFormat="1" ht="127.5">
      <c r="A6" s="15" t="s">
        <v>404</v>
      </c>
      <c r="B6" s="13" t="s">
        <v>16</v>
      </c>
      <c r="C6" s="14">
        <v>67.97</v>
      </c>
      <c r="D6" s="12" t="s">
        <v>17</v>
      </c>
      <c r="E6" s="12">
        <v>4858.76</v>
      </c>
      <c r="F6" s="25">
        <f>C6*E6</f>
        <v>330249.91720000003</v>
      </c>
    </row>
    <row r="7" spans="1:6" ht="61.5" customHeight="1">
      <c r="A7" s="23" t="s">
        <v>405</v>
      </c>
      <c r="B7" s="25" t="s">
        <v>75</v>
      </c>
      <c r="C7" s="30">
        <v>37.17</v>
      </c>
      <c r="D7" s="25" t="s">
        <v>76</v>
      </c>
      <c r="E7" s="30">
        <v>184.61</v>
      </c>
      <c r="F7" s="25">
        <f t="shared" ref="F7:F10" si="0">C7*E7</f>
        <v>6861.9537000000009</v>
      </c>
    </row>
    <row r="8" spans="1:6">
      <c r="A8" s="50">
        <v>4</v>
      </c>
      <c r="B8" s="53" t="s">
        <v>77</v>
      </c>
      <c r="C8" s="54"/>
      <c r="D8" s="23"/>
      <c r="E8" s="54"/>
      <c r="F8" s="25">
        <f t="shared" si="0"/>
        <v>0</v>
      </c>
    </row>
    <row r="9" spans="1:6">
      <c r="A9" s="50" t="s">
        <v>19</v>
      </c>
      <c r="B9" s="27" t="s">
        <v>385</v>
      </c>
      <c r="C9" s="27">
        <v>29.23</v>
      </c>
      <c r="D9" s="27" t="s">
        <v>38</v>
      </c>
      <c r="E9" s="27">
        <v>790.67</v>
      </c>
      <c r="F9" s="25">
        <f t="shared" si="0"/>
        <v>23111.284100000001</v>
      </c>
    </row>
    <row r="10" spans="1:6">
      <c r="A10" s="50" t="s">
        <v>21</v>
      </c>
      <c r="B10" s="27" t="s">
        <v>515</v>
      </c>
      <c r="C10" s="27">
        <v>58.45</v>
      </c>
      <c r="D10" s="27" t="s">
        <v>38</v>
      </c>
      <c r="E10" s="27">
        <v>393.4</v>
      </c>
      <c r="F10" s="25">
        <f t="shared" si="0"/>
        <v>22994.23</v>
      </c>
    </row>
    <row r="11" spans="1:6">
      <c r="A11" s="50"/>
      <c r="B11" s="53"/>
      <c r="C11" s="54"/>
      <c r="D11" s="23"/>
      <c r="E11" s="54" t="s">
        <v>83</v>
      </c>
      <c r="F11" s="28">
        <f>SUM(F5:F10)</f>
        <v>384869.38500000001</v>
      </c>
    </row>
    <row r="12" spans="1:6">
      <c r="D12" s="239" t="s">
        <v>31</v>
      </c>
      <c r="E12" s="239"/>
      <c r="F12" s="239"/>
    </row>
    <row r="13" spans="1:6" ht="15" customHeight="1">
      <c r="D13" s="239"/>
      <c r="E13" s="239"/>
      <c r="F13" s="239"/>
    </row>
    <row r="14" spans="1:6">
      <c r="D14" s="239"/>
      <c r="E14" s="239"/>
      <c r="F14" s="239"/>
    </row>
    <row r="15" spans="1:6">
      <c r="D15" s="239"/>
      <c r="E15" s="239"/>
      <c r="F15" s="239"/>
    </row>
    <row r="16" spans="1:6">
      <c r="D16" s="239"/>
      <c r="E16" s="239"/>
      <c r="F16" s="239"/>
    </row>
    <row r="17" spans="1:6" ht="14.25" customHeight="1">
      <c r="A17" s="21"/>
      <c r="B17" s="21"/>
      <c r="D17" s="239"/>
      <c r="E17" s="239"/>
      <c r="F17" s="239"/>
    </row>
    <row r="18" spans="1:6" ht="9.75" customHeight="1">
      <c r="A18" s="21"/>
      <c r="B18" s="21"/>
    </row>
  </sheetData>
  <mergeCells count="4">
    <mergeCell ref="A1:F1"/>
    <mergeCell ref="A2:F2"/>
    <mergeCell ref="A3:F3"/>
    <mergeCell ref="D12:F17"/>
  </mergeCells>
  <pageMargins left="0.7" right="0.7" top="0.75" bottom="0.75" header="0.3" footer="0.3"/>
</worksheet>
</file>

<file path=xl/worksheets/sheet123.xml><?xml version="1.0" encoding="utf-8"?>
<worksheet xmlns="http://schemas.openxmlformats.org/spreadsheetml/2006/main" xmlns:r="http://schemas.openxmlformats.org/officeDocument/2006/relationships">
  <dimension ref="A1:N19"/>
  <sheetViews>
    <sheetView tabSelected="1" workbookViewId="0">
      <selection activeCell="E7" sqref="E7"/>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5.25" customHeight="1">
      <c r="A2" s="259" t="s">
        <v>516</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s="21" customFormat="1" ht="30">
      <c r="A4" s="23">
        <v>1</v>
      </c>
      <c r="B4" s="24" t="s">
        <v>34</v>
      </c>
      <c r="C4" s="25">
        <v>7</v>
      </c>
      <c r="D4" s="25" t="s">
        <v>35</v>
      </c>
      <c r="E4" s="25">
        <v>3</v>
      </c>
      <c r="F4" s="25" t="s">
        <v>412</v>
      </c>
      <c r="G4" s="217">
        <v>330.4</v>
      </c>
      <c r="H4" s="25">
        <f>E4*G4</f>
        <v>991.19999999999993</v>
      </c>
    </row>
    <row r="5" spans="1:14" ht="90">
      <c r="A5" s="15" t="s">
        <v>517</v>
      </c>
      <c r="B5" s="24" t="s">
        <v>46</v>
      </c>
      <c r="C5" s="218">
        <v>14.74</v>
      </c>
      <c r="D5" s="24" t="s">
        <v>38</v>
      </c>
      <c r="E5" s="30">
        <v>7.01</v>
      </c>
      <c r="F5" s="12" t="s">
        <v>17</v>
      </c>
      <c r="G5" s="12">
        <v>6092.63</v>
      </c>
      <c r="H5" s="25">
        <f t="shared" ref="H5:H12" si="0">E5*G5</f>
        <v>42709.336300000003</v>
      </c>
      <c r="J5" t="s">
        <v>341</v>
      </c>
    </row>
    <row r="6" spans="1:14" ht="38.25">
      <c r="A6" s="15" t="s">
        <v>518</v>
      </c>
      <c r="B6" s="13" t="s">
        <v>75</v>
      </c>
      <c r="C6" s="12"/>
      <c r="D6" s="12"/>
      <c r="E6" s="14">
        <v>57.74</v>
      </c>
      <c r="F6" s="12" t="s">
        <v>88</v>
      </c>
      <c r="G6" s="12">
        <v>184.61</v>
      </c>
      <c r="H6" s="25">
        <f t="shared" si="0"/>
        <v>10659.381400000002</v>
      </c>
    </row>
    <row r="7" spans="1:14" ht="105">
      <c r="A7" s="342" t="s">
        <v>519</v>
      </c>
      <c r="B7" s="24" t="s">
        <v>96</v>
      </c>
      <c r="C7" s="218">
        <v>0.79</v>
      </c>
      <c r="D7" s="24" t="s">
        <v>49</v>
      </c>
      <c r="E7" s="30">
        <v>0.186</v>
      </c>
      <c r="F7" s="25" t="s">
        <v>49</v>
      </c>
      <c r="G7" s="30">
        <v>79086.94</v>
      </c>
      <c r="H7" s="25">
        <f t="shared" si="0"/>
        <v>14710.170840000001</v>
      </c>
    </row>
    <row r="8" spans="1:14">
      <c r="A8" s="342"/>
      <c r="B8" s="25" t="s">
        <v>520</v>
      </c>
      <c r="C8" s="218"/>
      <c r="D8" s="24"/>
      <c r="E8" s="30"/>
      <c r="F8" s="25"/>
      <c r="G8" s="30"/>
      <c r="H8" s="25">
        <f t="shared" si="0"/>
        <v>0</v>
      </c>
    </row>
    <row r="9" spans="1:14">
      <c r="A9" s="342"/>
      <c r="B9" s="25" t="s">
        <v>521</v>
      </c>
      <c r="C9" s="218">
        <v>1.85</v>
      </c>
      <c r="D9" s="24" t="s">
        <v>49</v>
      </c>
      <c r="E9" s="30">
        <v>0.434</v>
      </c>
      <c r="F9" s="25" t="s">
        <v>49</v>
      </c>
      <c r="G9" s="30">
        <v>77259.94</v>
      </c>
      <c r="H9" s="25">
        <f t="shared" si="0"/>
        <v>33530.813959999999</v>
      </c>
    </row>
    <row r="10" spans="1:14" ht="18.75">
      <c r="A10" s="15">
        <v>5</v>
      </c>
      <c r="B10" s="16" t="s">
        <v>18</v>
      </c>
      <c r="C10" s="12"/>
      <c r="D10" s="14"/>
      <c r="E10" s="17"/>
      <c r="F10" s="12"/>
      <c r="G10" s="12"/>
      <c r="H10" s="25">
        <f t="shared" si="0"/>
        <v>0</v>
      </c>
    </row>
    <row r="11" spans="1:14" ht="26.25" customHeight="1">
      <c r="A11" s="15" t="s">
        <v>19</v>
      </c>
      <c r="B11" s="13" t="s">
        <v>486</v>
      </c>
      <c r="C11" s="12">
        <f>9.05+262.33</f>
        <v>271.38</v>
      </c>
      <c r="D11" s="14">
        <f>C11*G11</f>
        <v>214572.02459999998</v>
      </c>
      <c r="E11" s="17">
        <v>3.01</v>
      </c>
      <c r="F11" s="12" t="s">
        <v>17</v>
      </c>
      <c r="G11" s="12">
        <v>790.67</v>
      </c>
      <c r="H11" s="25">
        <f t="shared" si="0"/>
        <v>2379.9166999999998</v>
      </c>
    </row>
    <row r="12" spans="1:14">
      <c r="A12" s="15" t="s">
        <v>25</v>
      </c>
      <c r="B12" s="13" t="s">
        <v>489</v>
      </c>
      <c r="C12" s="12"/>
      <c r="D12" s="14"/>
      <c r="E12" s="17">
        <v>6.03</v>
      </c>
      <c r="F12" s="12" t="s">
        <v>27</v>
      </c>
      <c r="G12" s="12">
        <v>393.4</v>
      </c>
      <c r="H12" s="25">
        <f t="shared" si="0"/>
        <v>2372.2019999999998</v>
      </c>
      <c r="I12" s="18"/>
      <c r="J12" s="18"/>
      <c r="K12" s="18"/>
    </row>
    <row r="13" spans="1:14">
      <c r="A13" s="15"/>
      <c r="B13" s="263" t="s">
        <v>83</v>
      </c>
      <c r="C13" s="263"/>
      <c r="D13" s="263"/>
      <c r="E13" s="263"/>
      <c r="F13" s="263"/>
      <c r="G13" s="263"/>
      <c r="H13" s="17">
        <f>SUM(H4:H12)</f>
        <v>107353.02120000002</v>
      </c>
      <c r="I13" s="18"/>
      <c r="J13" s="18"/>
      <c r="K13" s="18"/>
    </row>
    <row r="14" spans="1:14">
      <c r="A14" s="68"/>
      <c r="B14" s="69"/>
      <c r="C14" s="69"/>
      <c r="D14" s="69"/>
      <c r="E14" s="69"/>
      <c r="F14" s="69"/>
      <c r="G14" s="69"/>
      <c r="H14" s="70"/>
      <c r="I14" s="18"/>
      <c r="J14" s="18"/>
      <c r="K14" s="18"/>
    </row>
    <row r="15" spans="1:14" ht="31.5" customHeight="1">
      <c r="A15" s="251"/>
      <c r="B15" s="251"/>
      <c r="C15" s="71"/>
      <c r="D15" s="71"/>
      <c r="E15" s="252" t="s">
        <v>125</v>
      </c>
      <c r="F15" s="252"/>
      <c r="G15" s="252"/>
      <c r="H15" s="252"/>
      <c r="I15" s="72"/>
      <c r="J15" s="72"/>
      <c r="K15" s="72"/>
      <c r="L15" s="72"/>
      <c r="M15" s="72"/>
      <c r="N15" s="72"/>
    </row>
    <row r="16" spans="1:14" ht="15.75" customHeight="1">
      <c r="E16" s="252"/>
      <c r="F16" s="252"/>
      <c r="G16" s="252"/>
      <c r="H16" s="252"/>
      <c r="I16" s="72"/>
      <c r="J16" s="72"/>
      <c r="K16" s="72"/>
      <c r="L16" s="72"/>
      <c r="M16" s="72"/>
      <c r="N16" s="72"/>
    </row>
    <row r="17" spans="5:14" ht="15.75" customHeight="1">
      <c r="E17" s="252"/>
      <c r="F17" s="252"/>
      <c r="G17" s="252"/>
      <c r="H17" s="252"/>
      <c r="I17" s="72"/>
      <c r="J17" s="72"/>
      <c r="K17" s="72"/>
      <c r="L17" s="72"/>
      <c r="M17" s="72"/>
      <c r="N17" s="72"/>
    </row>
    <row r="19" spans="5:14" ht="15.75" customHeight="1"/>
  </sheetData>
  <mergeCells count="6">
    <mergeCell ref="A1:H1"/>
    <mergeCell ref="A2:H2"/>
    <mergeCell ref="A7:A9"/>
    <mergeCell ref="B13:G13"/>
    <mergeCell ref="A15:B15"/>
    <mergeCell ref="E15:H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1"/>
  <sheetViews>
    <sheetView topLeftCell="A13" workbookViewId="0">
      <selection activeCell="H18" sqref="H18"/>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9.25" customHeight="1">
      <c r="A3" s="253" t="s">
        <v>89</v>
      </c>
      <c r="B3" s="253"/>
      <c r="C3" s="253"/>
      <c r="D3" s="253"/>
      <c r="E3" s="253"/>
      <c r="F3" s="253"/>
    </row>
    <row r="4" spans="1:6">
      <c r="A4" s="22" t="s">
        <v>2</v>
      </c>
      <c r="B4" s="22" t="s">
        <v>3</v>
      </c>
      <c r="C4" s="22" t="s">
        <v>4</v>
      </c>
      <c r="D4" s="22" t="s">
        <v>5</v>
      </c>
      <c r="E4" s="22" t="s">
        <v>6</v>
      </c>
      <c r="F4" s="22" t="s">
        <v>7</v>
      </c>
    </row>
    <row r="5" spans="1:6" ht="75">
      <c r="A5" s="26" t="s">
        <v>69</v>
      </c>
      <c r="B5" s="27" t="s">
        <v>37</v>
      </c>
      <c r="C5" s="28">
        <v>46.33</v>
      </c>
      <c r="D5" s="23" t="s">
        <v>38</v>
      </c>
      <c r="E5" s="28">
        <v>153.84</v>
      </c>
      <c r="F5" s="27">
        <f t="shared" ref="F5:F12" si="0">C5*E5</f>
        <v>7127.4071999999996</v>
      </c>
    </row>
    <row r="6" spans="1:6" ht="105">
      <c r="A6" s="26" t="s">
        <v>70</v>
      </c>
      <c r="B6" s="27" t="s">
        <v>55</v>
      </c>
      <c r="C6" s="28">
        <v>12.36</v>
      </c>
      <c r="D6" s="23" t="s">
        <v>38</v>
      </c>
      <c r="E6" s="28">
        <v>415.58</v>
      </c>
      <c r="F6" s="27">
        <f t="shared" si="0"/>
        <v>5136.5688</v>
      </c>
    </row>
    <row r="7" spans="1:6" ht="90">
      <c r="A7" s="26" t="s">
        <v>71</v>
      </c>
      <c r="B7" s="27" t="s">
        <v>56</v>
      </c>
      <c r="C7" s="28">
        <v>20.27</v>
      </c>
      <c r="D7" s="50" t="s">
        <v>38</v>
      </c>
      <c r="E7" s="28">
        <v>1336.28</v>
      </c>
      <c r="F7" s="27">
        <f t="shared" si="0"/>
        <v>27086.3956</v>
      </c>
    </row>
    <row r="8" spans="1:6" ht="150">
      <c r="A8" s="26" t="s">
        <v>72</v>
      </c>
      <c r="B8" s="27" t="s">
        <v>73</v>
      </c>
      <c r="C8" s="28">
        <v>24.41</v>
      </c>
      <c r="D8" s="50" t="s">
        <v>38</v>
      </c>
      <c r="E8" s="28">
        <v>4858.76</v>
      </c>
      <c r="F8" s="27">
        <f t="shared" si="0"/>
        <v>118602.3316</v>
      </c>
    </row>
    <row r="9" spans="1:6" ht="120">
      <c r="A9" s="26" t="s">
        <v>90</v>
      </c>
      <c r="B9" s="27" t="s">
        <v>91</v>
      </c>
      <c r="C9" s="28">
        <v>4.84</v>
      </c>
      <c r="D9" s="50" t="s">
        <v>38</v>
      </c>
      <c r="E9" s="28">
        <v>2873.96</v>
      </c>
      <c r="F9" s="27">
        <f t="shared" si="0"/>
        <v>13909.966399999999</v>
      </c>
    </row>
    <row r="10" spans="1:6" ht="90">
      <c r="A10" s="26" t="s">
        <v>92</v>
      </c>
      <c r="B10" s="52" t="s">
        <v>93</v>
      </c>
      <c r="C10" s="28">
        <v>28.23</v>
      </c>
      <c r="D10" s="26" t="s">
        <v>76</v>
      </c>
      <c r="E10" s="28">
        <v>293.85000000000002</v>
      </c>
      <c r="F10" s="27">
        <f>C10*E10</f>
        <v>8295.3855000000003</v>
      </c>
    </row>
    <row r="11" spans="1:6" ht="105">
      <c r="A11" s="26" t="s">
        <v>94</v>
      </c>
      <c r="B11" s="27" t="s">
        <v>46</v>
      </c>
      <c r="C11" s="58">
        <v>2.42</v>
      </c>
      <c r="D11" s="23" t="s">
        <v>38</v>
      </c>
      <c r="E11" s="28">
        <v>6092.63</v>
      </c>
      <c r="F11" s="27">
        <f t="shared" si="0"/>
        <v>14744.1646</v>
      </c>
    </row>
    <row r="12" spans="1:6" ht="120">
      <c r="A12" s="26" t="s">
        <v>95</v>
      </c>
      <c r="B12" s="52" t="s">
        <v>96</v>
      </c>
      <c r="C12" s="28">
        <v>9.4E-2</v>
      </c>
      <c r="D12" s="26" t="s">
        <v>49</v>
      </c>
      <c r="E12" s="28">
        <v>79086.94</v>
      </c>
      <c r="F12" s="27">
        <f t="shared" si="0"/>
        <v>7434.1723600000005</v>
      </c>
    </row>
    <row r="13" spans="1:6" customFormat="1" ht="120">
      <c r="A13" s="26" t="s">
        <v>97</v>
      </c>
      <c r="B13" s="26" t="s">
        <v>48</v>
      </c>
      <c r="C13" s="59">
        <v>0.14099999999999999</v>
      </c>
      <c r="D13" s="26" t="s">
        <v>98</v>
      </c>
      <c r="E13" s="26">
        <v>77259.899999999994</v>
      </c>
      <c r="F13" s="26">
        <f t="shared" ref="F13" si="1">ROUND(E13*C13,2)</f>
        <v>10893.65</v>
      </c>
    </row>
    <row r="14" spans="1:6" ht="45">
      <c r="A14" s="26" t="s">
        <v>99</v>
      </c>
      <c r="B14" s="52" t="s">
        <v>75</v>
      </c>
      <c r="C14" s="28">
        <v>26.26</v>
      </c>
      <c r="D14" s="26" t="s">
        <v>76</v>
      </c>
      <c r="E14" s="28">
        <v>184.61</v>
      </c>
      <c r="F14" s="27">
        <f t="shared" ref="F14" si="2">C14*E14</f>
        <v>4847.8586000000005</v>
      </c>
    </row>
    <row r="15" spans="1:6">
      <c r="A15" s="50">
        <v>11</v>
      </c>
      <c r="B15" s="53" t="s">
        <v>77</v>
      </c>
      <c r="C15" s="54"/>
      <c r="D15" s="23"/>
      <c r="E15" s="54"/>
      <c r="F15" s="27"/>
    </row>
    <row r="16" spans="1:6">
      <c r="A16" s="50" t="s">
        <v>19</v>
      </c>
      <c r="B16" s="27" t="s">
        <v>78</v>
      </c>
      <c r="C16" s="27">
        <v>14.28</v>
      </c>
      <c r="D16" s="27" t="s">
        <v>38</v>
      </c>
      <c r="E16" s="27">
        <v>893.67</v>
      </c>
      <c r="F16" s="27">
        <f t="shared" ref="F16:F20" si="3">C16*E16</f>
        <v>12761.607599999999</v>
      </c>
    </row>
    <row r="17" spans="1:6">
      <c r="A17" s="50" t="s">
        <v>21</v>
      </c>
      <c r="B17" s="27" t="s">
        <v>79</v>
      </c>
      <c r="C17" s="27">
        <v>12.36</v>
      </c>
      <c r="D17" s="27" t="s">
        <v>38</v>
      </c>
      <c r="E17" s="27">
        <v>363.98</v>
      </c>
      <c r="F17" s="27">
        <f t="shared" si="3"/>
        <v>4498.7928000000002</v>
      </c>
    </row>
    <row r="18" spans="1:6">
      <c r="A18" s="50" t="s">
        <v>23</v>
      </c>
      <c r="B18" s="27" t="s">
        <v>80</v>
      </c>
      <c r="C18" s="27">
        <v>25.11</v>
      </c>
      <c r="D18" s="27" t="s">
        <v>38</v>
      </c>
      <c r="E18" s="27">
        <v>819.59</v>
      </c>
      <c r="F18" s="27">
        <f t="shared" si="3"/>
        <v>20579.904900000001</v>
      </c>
    </row>
    <row r="19" spans="1:6">
      <c r="A19" s="50" t="s">
        <v>25</v>
      </c>
      <c r="B19" s="27" t="s">
        <v>81</v>
      </c>
      <c r="C19" s="27">
        <v>23.07</v>
      </c>
      <c r="D19" s="27" t="s">
        <v>38</v>
      </c>
      <c r="E19" s="27">
        <v>496.4</v>
      </c>
      <c r="F19" s="27">
        <f t="shared" si="3"/>
        <v>11451.948</v>
      </c>
    </row>
    <row r="20" spans="1:6">
      <c r="A20" s="50" t="s">
        <v>28</v>
      </c>
      <c r="B20" s="27" t="s">
        <v>82</v>
      </c>
      <c r="C20" s="27">
        <v>46.33</v>
      </c>
      <c r="D20" s="27" t="s">
        <v>38</v>
      </c>
      <c r="E20" s="27">
        <v>177.1</v>
      </c>
      <c r="F20" s="27">
        <f t="shared" si="3"/>
        <v>8205.0429999999997</v>
      </c>
    </row>
    <row r="21" spans="1:6">
      <c r="A21" s="50"/>
      <c r="B21" s="53"/>
      <c r="C21" s="54"/>
      <c r="D21" s="23"/>
      <c r="E21" s="54" t="s">
        <v>83</v>
      </c>
      <c r="F21" s="28">
        <f>SUM(F5:F20)</f>
        <v>275575.19695999997</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7"/>
  <sheetViews>
    <sheetView workbookViewId="0">
      <selection activeCell="F17" sqref="F1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 customHeight="1">
      <c r="A3" s="253" t="s">
        <v>100</v>
      </c>
      <c r="B3" s="253"/>
      <c r="C3" s="253"/>
      <c r="D3" s="253"/>
      <c r="E3" s="253"/>
      <c r="F3" s="253"/>
    </row>
    <row r="4" spans="1:6">
      <c r="A4" s="22" t="s">
        <v>2</v>
      </c>
      <c r="B4" s="22" t="s">
        <v>3</v>
      </c>
      <c r="C4" s="22" t="s">
        <v>4</v>
      </c>
      <c r="D4" s="22" t="s">
        <v>5</v>
      </c>
      <c r="E4" s="22" t="s">
        <v>6</v>
      </c>
      <c r="F4" s="22" t="s">
        <v>7</v>
      </c>
    </row>
    <row r="5" spans="1:6" ht="75">
      <c r="A5" s="26" t="s">
        <v>69</v>
      </c>
      <c r="B5" s="27" t="s">
        <v>37</v>
      </c>
      <c r="C5" s="28">
        <v>61.59</v>
      </c>
      <c r="D5" s="23" t="s">
        <v>38</v>
      </c>
      <c r="E5" s="28">
        <v>153.84</v>
      </c>
      <c r="F5" s="27">
        <f t="shared" ref="F5:F10" si="0">C5*E5</f>
        <v>9475.0056000000004</v>
      </c>
    </row>
    <row r="6" spans="1:6" ht="105">
      <c r="A6" s="26" t="s">
        <v>70</v>
      </c>
      <c r="B6" s="27" t="s">
        <v>55</v>
      </c>
      <c r="C6" s="28">
        <v>20.53</v>
      </c>
      <c r="D6" s="23" t="s">
        <v>38</v>
      </c>
      <c r="E6" s="28">
        <v>415.58</v>
      </c>
      <c r="F6" s="27">
        <f t="shared" si="0"/>
        <v>8531.8574000000008</v>
      </c>
    </row>
    <row r="7" spans="1:6" ht="90">
      <c r="A7" s="26" t="s">
        <v>71</v>
      </c>
      <c r="B7" s="27" t="s">
        <v>56</v>
      </c>
      <c r="C7" s="28">
        <v>33.67</v>
      </c>
      <c r="D7" s="50" t="s">
        <v>38</v>
      </c>
      <c r="E7" s="28">
        <v>1336.28</v>
      </c>
      <c r="F7" s="27">
        <f t="shared" si="0"/>
        <v>44992.547599999998</v>
      </c>
    </row>
    <row r="8" spans="1:6" ht="150">
      <c r="A8" s="26" t="s">
        <v>72</v>
      </c>
      <c r="B8" s="27" t="s">
        <v>73</v>
      </c>
      <c r="C8" s="28">
        <v>41.06</v>
      </c>
      <c r="D8" s="50" t="s">
        <v>38</v>
      </c>
      <c r="E8" s="28">
        <v>4858.76</v>
      </c>
      <c r="F8" s="27">
        <f t="shared" si="0"/>
        <v>199500.68560000003</v>
      </c>
    </row>
    <row r="9" spans="1:6" ht="45">
      <c r="A9" s="26" t="s">
        <v>101</v>
      </c>
      <c r="B9" s="52" t="s">
        <v>102</v>
      </c>
      <c r="C9" s="28">
        <v>18.47</v>
      </c>
      <c r="D9" s="60" t="s">
        <v>38</v>
      </c>
      <c r="E9" s="28">
        <v>50.82</v>
      </c>
      <c r="F9" s="27">
        <f t="shared" si="0"/>
        <v>938.6454</v>
      </c>
    </row>
    <row r="10" spans="1:6" ht="45">
      <c r="A10" s="26" t="s">
        <v>74</v>
      </c>
      <c r="B10" s="52" t="s">
        <v>75</v>
      </c>
      <c r="C10" s="28">
        <v>26.95</v>
      </c>
      <c r="D10" s="26" t="s">
        <v>76</v>
      </c>
      <c r="E10" s="28">
        <v>184.61</v>
      </c>
      <c r="F10" s="27">
        <f t="shared" si="0"/>
        <v>4975.2395000000006</v>
      </c>
    </row>
    <row r="11" spans="1:6">
      <c r="A11" s="50">
        <v>6</v>
      </c>
      <c r="B11" s="53" t="s">
        <v>77</v>
      </c>
      <c r="C11" s="54"/>
      <c r="D11" s="23"/>
      <c r="E11" s="54"/>
      <c r="F11" s="27"/>
    </row>
    <row r="12" spans="1:6">
      <c r="A12" s="50" t="s">
        <v>19</v>
      </c>
      <c r="B12" s="27" t="s">
        <v>78</v>
      </c>
      <c r="C12" s="27">
        <v>17.649999999999999</v>
      </c>
      <c r="D12" s="27" t="s">
        <v>38</v>
      </c>
      <c r="E12" s="27">
        <v>893.67</v>
      </c>
      <c r="F12" s="27">
        <f t="shared" ref="F12:F16" si="1">C12*E12</f>
        <v>15773.275499999998</v>
      </c>
    </row>
    <row r="13" spans="1:6">
      <c r="A13" s="50" t="s">
        <v>21</v>
      </c>
      <c r="B13" s="27" t="s">
        <v>103</v>
      </c>
      <c r="C13" s="27">
        <v>20.53</v>
      </c>
      <c r="D13" s="27" t="s">
        <v>38</v>
      </c>
      <c r="E13" s="27">
        <v>363.98</v>
      </c>
      <c r="F13" s="27">
        <f t="shared" si="1"/>
        <v>7472.5094000000008</v>
      </c>
    </row>
    <row r="14" spans="1:6">
      <c r="A14" s="50" t="s">
        <v>23</v>
      </c>
      <c r="B14" s="27" t="s">
        <v>80</v>
      </c>
      <c r="C14" s="27">
        <v>33.67</v>
      </c>
      <c r="D14" s="27" t="s">
        <v>38</v>
      </c>
      <c r="E14" s="27">
        <v>819.59</v>
      </c>
      <c r="F14" s="27">
        <f t="shared" si="1"/>
        <v>27595.595300000001</v>
      </c>
    </row>
    <row r="15" spans="1:6">
      <c r="A15" s="50" t="s">
        <v>25</v>
      </c>
      <c r="B15" s="27" t="s">
        <v>81</v>
      </c>
      <c r="C15" s="27">
        <v>35.31</v>
      </c>
      <c r="D15" s="27" t="s">
        <v>38</v>
      </c>
      <c r="E15" s="27">
        <v>496.4</v>
      </c>
      <c r="F15" s="27">
        <f t="shared" si="1"/>
        <v>17527.884000000002</v>
      </c>
    </row>
    <row r="16" spans="1:6">
      <c r="A16" s="50" t="s">
        <v>28</v>
      </c>
      <c r="B16" s="27" t="s">
        <v>82</v>
      </c>
      <c r="C16" s="27">
        <v>43.12</v>
      </c>
      <c r="D16" s="27" t="s">
        <v>38</v>
      </c>
      <c r="E16" s="27">
        <v>177.1</v>
      </c>
      <c r="F16" s="27">
        <f t="shared" si="1"/>
        <v>7636.5519999999997</v>
      </c>
    </row>
    <row r="17" spans="1:6">
      <c r="A17" s="50"/>
      <c r="B17" s="53"/>
      <c r="C17" s="54"/>
      <c r="D17" s="23"/>
      <c r="E17" s="54" t="s">
        <v>83</v>
      </c>
      <c r="F17" s="28">
        <f>SUM(F5:F16)</f>
        <v>344419.79730000003</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9"/>
  <sheetViews>
    <sheetView topLeftCell="A10" workbookViewId="0">
      <selection activeCell="N5" sqref="N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104</v>
      </c>
      <c r="B3" s="253"/>
      <c r="C3" s="253"/>
      <c r="D3" s="253"/>
      <c r="E3" s="253"/>
      <c r="F3" s="253"/>
    </row>
    <row r="4" spans="1:6">
      <c r="A4" s="22" t="s">
        <v>2</v>
      </c>
      <c r="B4" s="22" t="s">
        <v>3</v>
      </c>
      <c r="C4" s="22" t="s">
        <v>4</v>
      </c>
      <c r="D4" s="22" t="s">
        <v>5</v>
      </c>
      <c r="E4" s="22" t="s">
        <v>6</v>
      </c>
      <c r="F4" s="22" t="s">
        <v>7</v>
      </c>
    </row>
    <row r="5" spans="1:6" ht="75">
      <c r="A5" s="26" t="s">
        <v>69</v>
      </c>
      <c r="B5" s="27" t="s">
        <v>37</v>
      </c>
      <c r="C5" s="28">
        <v>43.33</v>
      </c>
      <c r="D5" s="23" t="s">
        <v>38</v>
      </c>
      <c r="E5" s="28">
        <v>153.84</v>
      </c>
      <c r="F5" s="27">
        <f t="shared" ref="F5:F9" si="0">C5*E5</f>
        <v>6665.8872000000001</v>
      </c>
    </row>
    <row r="6" spans="1:6" ht="105">
      <c r="A6" s="26" t="s">
        <v>70</v>
      </c>
      <c r="B6" s="27" t="s">
        <v>55</v>
      </c>
      <c r="C6" s="28">
        <v>14.44</v>
      </c>
      <c r="D6" s="23" t="s">
        <v>38</v>
      </c>
      <c r="E6" s="28">
        <v>415.58</v>
      </c>
      <c r="F6" s="27">
        <f t="shared" si="0"/>
        <v>6000.9751999999999</v>
      </c>
    </row>
    <row r="7" spans="1:6" ht="90">
      <c r="A7" s="26" t="s">
        <v>71</v>
      </c>
      <c r="B7" s="27" t="s">
        <v>56</v>
      </c>
      <c r="C7" s="28">
        <v>23.68</v>
      </c>
      <c r="D7" s="50" t="s">
        <v>38</v>
      </c>
      <c r="E7" s="28">
        <v>1336.28</v>
      </c>
      <c r="F7" s="27">
        <f t="shared" si="0"/>
        <v>31643.110399999998</v>
      </c>
    </row>
    <row r="8" spans="1:6" ht="150">
      <c r="A8" s="26" t="s">
        <v>72</v>
      </c>
      <c r="B8" s="27" t="s">
        <v>73</v>
      </c>
      <c r="C8" s="28">
        <v>129.13999999999999</v>
      </c>
      <c r="D8" s="50" t="s">
        <v>38</v>
      </c>
      <c r="E8" s="28">
        <v>4858.76</v>
      </c>
      <c r="F8" s="27">
        <f t="shared" si="0"/>
        <v>627460.26639999996</v>
      </c>
    </row>
    <row r="9" spans="1:6" ht="45">
      <c r="A9" s="26" t="s">
        <v>74</v>
      </c>
      <c r="B9" s="52" t="s">
        <v>75</v>
      </c>
      <c r="C9" s="28">
        <v>70.63</v>
      </c>
      <c r="D9" s="26" t="s">
        <v>76</v>
      </c>
      <c r="E9" s="28">
        <v>184.61</v>
      </c>
      <c r="F9" s="27">
        <f t="shared" si="0"/>
        <v>13039.004300000001</v>
      </c>
    </row>
    <row r="10" spans="1:6">
      <c r="A10" s="50">
        <v>6</v>
      </c>
      <c r="B10" s="53" t="s">
        <v>77</v>
      </c>
      <c r="C10" s="54"/>
      <c r="D10" s="23"/>
      <c r="E10" s="54"/>
      <c r="F10" s="27"/>
    </row>
    <row r="11" spans="1:6">
      <c r="A11" s="50" t="s">
        <v>19</v>
      </c>
      <c r="B11" s="27" t="s">
        <v>78</v>
      </c>
      <c r="C11" s="27">
        <v>55.53</v>
      </c>
      <c r="D11" s="27" t="s">
        <v>38</v>
      </c>
      <c r="E11" s="27">
        <v>893.67</v>
      </c>
      <c r="F11" s="27">
        <f t="shared" ref="F11:F15" si="1">C11*E11</f>
        <v>49625.4951</v>
      </c>
    </row>
    <row r="12" spans="1:6">
      <c r="A12" s="50" t="s">
        <v>21</v>
      </c>
      <c r="B12" s="27" t="s">
        <v>79</v>
      </c>
      <c r="C12" s="27">
        <v>14.44</v>
      </c>
      <c r="D12" s="27" t="s">
        <v>38</v>
      </c>
      <c r="E12" s="27">
        <v>363.98</v>
      </c>
      <c r="F12" s="27">
        <f t="shared" si="1"/>
        <v>5255.8712000000005</v>
      </c>
    </row>
    <row r="13" spans="1:6">
      <c r="A13" s="50" t="s">
        <v>23</v>
      </c>
      <c r="B13" s="27" t="s">
        <v>80</v>
      </c>
      <c r="C13" s="27">
        <v>23.68</v>
      </c>
      <c r="D13" s="27" t="s">
        <v>38</v>
      </c>
      <c r="E13" s="27">
        <v>819.59</v>
      </c>
      <c r="F13" s="27">
        <f t="shared" si="1"/>
        <v>19407.891200000002</v>
      </c>
    </row>
    <row r="14" spans="1:6">
      <c r="A14" s="50" t="s">
        <v>25</v>
      </c>
      <c r="B14" s="27" t="s">
        <v>81</v>
      </c>
      <c r="C14" s="27">
        <v>111.06</v>
      </c>
      <c r="D14" s="27" t="s">
        <v>38</v>
      </c>
      <c r="E14" s="27">
        <v>496.4</v>
      </c>
      <c r="F14" s="27">
        <f t="shared" si="1"/>
        <v>55130.184000000001</v>
      </c>
    </row>
    <row r="15" spans="1:6">
      <c r="A15" s="50" t="s">
        <v>28</v>
      </c>
      <c r="B15" s="27" t="s">
        <v>82</v>
      </c>
      <c r="C15" s="27">
        <v>43.33</v>
      </c>
      <c r="D15" s="27" t="s">
        <v>38</v>
      </c>
      <c r="E15" s="27">
        <v>177.1</v>
      </c>
      <c r="F15" s="27">
        <f t="shared" si="1"/>
        <v>7673.7429999999995</v>
      </c>
    </row>
    <row r="16" spans="1:6">
      <c r="A16" s="50"/>
      <c r="B16" s="53"/>
      <c r="C16" s="54"/>
      <c r="D16" s="23"/>
      <c r="E16" s="54" t="s">
        <v>83</v>
      </c>
      <c r="F16" s="28">
        <f>SUM(F5:F15)</f>
        <v>821902.42800000007</v>
      </c>
    </row>
    <row r="19" spans="2:8" s="55" customFormat="1" ht="50.25" customHeight="1">
      <c r="B19" s="254" t="s">
        <v>84</v>
      </c>
      <c r="C19" s="254"/>
      <c r="D19" s="254"/>
      <c r="E19" s="254"/>
      <c r="F19" s="254"/>
      <c r="H19" s="56"/>
    </row>
  </sheetData>
  <mergeCells count="4">
    <mergeCell ref="A1:F1"/>
    <mergeCell ref="A2:F2"/>
    <mergeCell ref="A3:F3"/>
    <mergeCell ref="B19:F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20"/>
  <sheetViews>
    <sheetView workbookViewId="0">
      <selection activeCell="F17" sqref="F1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105</v>
      </c>
      <c r="B3" s="253"/>
      <c r="C3" s="253"/>
      <c r="D3" s="253"/>
      <c r="E3" s="253"/>
      <c r="F3" s="253"/>
    </row>
    <row r="4" spans="1:6">
      <c r="A4" s="22" t="s">
        <v>2</v>
      </c>
      <c r="B4" s="22" t="s">
        <v>3</v>
      </c>
      <c r="C4" s="22" t="s">
        <v>4</v>
      </c>
      <c r="D4" s="22" t="s">
        <v>5</v>
      </c>
      <c r="E4" s="22" t="s">
        <v>6</v>
      </c>
      <c r="F4" s="22" t="s">
        <v>7</v>
      </c>
    </row>
    <row r="5" spans="1:6" ht="75">
      <c r="A5" s="26" t="s">
        <v>69</v>
      </c>
      <c r="B5" s="27" t="s">
        <v>37</v>
      </c>
      <c r="C5" s="28">
        <v>99.83</v>
      </c>
      <c r="D5" s="23" t="s">
        <v>38</v>
      </c>
      <c r="E5" s="28">
        <v>153.84</v>
      </c>
      <c r="F5" s="27">
        <f t="shared" ref="F5:F10" si="0">C5*E5</f>
        <v>15357.8472</v>
      </c>
    </row>
    <row r="6" spans="1:6" ht="105">
      <c r="A6" s="26" t="s">
        <v>70</v>
      </c>
      <c r="B6" s="27" t="s">
        <v>55</v>
      </c>
      <c r="C6" s="28">
        <v>33.270000000000003</v>
      </c>
      <c r="D6" s="23" t="s">
        <v>38</v>
      </c>
      <c r="E6" s="28">
        <v>415.58</v>
      </c>
      <c r="F6" s="27">
        <f t="shared" si="0"/>
        <v>13826.346600000001</v>
      </c>
    </row>
    <row r="7" spans="1:6" ht="90">
      <c r="A7" s="26" t="s">
        <v>71</v>
      </c>
      <c r="B7" s="27" t="s">
        <v>56</v>
      </c>
      <c r="C7" s="28">
        <v>54.57</v>
      </c>
      <c r="D7" s="50" t="s">
        <v>38</v>
      </c>
      <c r="E7" s="28">
        <v>1336.28</v>
      </c>
      <c r="F7" s="27">
        <f t="shared" si="0"/>
        <v>72920.799599999998</v>
      </c>
    </row>
    <row r="8" spans="1:6" ht="150">
      <c r="A8" s="26" t="s">
        <v>72</v>
      </c>
      <c r="B8" s="27" t="s">
        <v>73</v>
      </c>
      <c r="C8" s="28">
        <v>66.55</v>
      </c>
      <c r="D8" s="50" t="s">
        <v>38</v>
      </c>
      <c r="E8" s="28">
        <v>4858.76</v>
      </c>
      <c r="F8" s="27">
        <f t="shared" si="0"/>
        <v>323350.478</v>
      </c>
    </row>
    <row r="9" spans="1:6" ht="45">
      <c r="A9" s="26" t="s">
        <v>101</v>
      </c>
      <c r="B9" s="52" t="s">
        <v>102</v>
      </c>
      <c r="C9" s="28">
        <v>29.94</v>
      </c>
      <c r="D9" s="60" t="s">
        <v>38</v>
      </c>
      <c r="E9" s="28">
        <v>50.82</v>
      </c>
      <c r="F9" s="27">
        <f t="shared" si="0"/>
        <v>1521.5508</v>
      </c>
    </row>
    <row r="10" spans="1:6" ht="45">
      <c r="A10" s="26" t="s">
        <v>106</v>
      </c>
      <c r="B10" s="52" t="s">
        <v>75</v>
      </c>
      <c r="C10" s="28">
        <v>43.68</v>
      </c>
      <c r="D10" s="26" t="s">
        <v>76</v>
      </c>
      <c r="E10" s="28">
        <v>184.61</v>
      </c>
      <c r="F10" s="27">
        <f t="shared" si="0"/>
        <v>8063.7648000000008</v>
      </c>
    </row>
    <row r="11" spans="1:6">
      <c r="A11" s="50">
        <v>7</v>
      </c>
      <c r="B11" s="53" t="s">
        <v>77</v>
      </c>
      <c r="C11" s="54"/>
      <c r="D11" s="23"/>
      <c r="E11" s="54"/>
      <c r="F11" s="27"/>
    </row>
    <row r="12" spans="1:6">
      <c r="A12" s="50" t="s">
        <v>19</v>
      </c>
      <c r="B12" s="27" t="s">
        <v>78</v>
      </c>
      <c r="C12" s="27">
        <v>28.61</v>
      </c>
      <c r="D12" s="27" t="s">
        <v>38</v>
      </c>
      <c r="E12" s="27">
        <v>893.67</v>
      </c>
      <c r="F12" s="27">
        <f t="shared" ref="F12:F16" si="1">C12*E12</f>
        <v>25567.898699999998</v>
      </c>
    </row>
    <row r="13" spans="1:6">
      <c r="A13" s="50" t="s">
        <v>21</v>
      </c>
      <c r="B13" s="27" t="s">
        <v>79</v>
      </c>
      <c r="C13" s="27">
        <v>33.270000000000003</v>
      </c>
      <c r="D13" s="27" t="s">
        <v>38</v>
      </c>
      <c r="E13" s="27">
        <v>363.98</v>
      </c>
      <c r="F13" s="27">
        <f t="shared" si="1"/>
        <v>12109.614600000003</v>
      </c>
    </row>
    <row r="14" spans="1:6">
      <c r="A14" s="50" t="s">
        <v>23</v>
      </c>
      <c r="B14" s="27" t="s">
        <v>80</v>
      </c>
      <c r="C14" s="27">
        <v>54.57</v>
      </c>
      <c r="D14" s="27" t="s">
        <v>38</v>
      </c>
      <c r="E14" s="27">
        <v>819.59</v>
      </c>
      <c r="F14" s="27">
        <f t="shared" si="1"/>
        <v>44725.026300000005</v>
      </c>
    </row>
    <row r="15" spans="1:6">
      <c r="A15" s="50" t="s">
        <v>25</v>
      </c>
      <c r="B15" s="27" t="s">
        <v>81</v>
      </c>
      <c r="C15" s="27">
        <v>57.23</v>
      </c>
      <c r="D15" s="27" t="s">
        <v>38</v>
      </c>
      <c r="E15" s="27">
        <v>496.4</v>
      </c>
      <c r="F15" s="27">
        <f t="shared" si="1"/>
        <v>28408.971999999998</v>
      </c>
    </row>
    <row r="16" spans="1:6">
      <c r="A16" s="50" t="s">
        <v>28</v>
      </c>
      <c r="B16" s="27" t="s">
        <v>82</v>
      </c>
      <c r="C16" s="27">
        <v>69.89</v>
      </c>
      <c r="D16" s="27" t="s">
        <v>38</v>
      </c>
      <c r="E16" s="27">
        <v>177.1</v>
      </c>
      <c r="F16" s="27">
        <f t="shared" si="1"/>
        <v>12377.519</v>
      </c>
    </row>
    <row r="17" spans="1:8">
      <c r="A17" s="50"/>
      <c r="B17" s="53"/>
      <c r="C17" s="54"/>
      <c r="D17" s="23"/>
      <c r="E17" s="54" t="s">
        <v>83</v>
      </c>
      <c r="F17" s="28">
        <f>SUM(F5:F16)</f>
        <v>558229.81760000007</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0"/>
  <sheetViews>
    <sheetView topLeftCell="A13"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5" t="s">
        <v>531</v>
      </c>
      <c r="B3" s="256"/>
      <c r="C3" s="256"/>
      <c r="D3" s="256"/>
      <c r="E3" s="256"/>
      <c r="F3" s="257"/>
    </row>
    <row r="4" spans="1:6">
      <c r="A4" s="22" t="s">
        <v>2</v>
      </c>
      <c r="B4" s="22" t="s">
        <v>3</v>
      </c>
      <c r="C4" s="22" t="s">
        <v>4</v>
      </c>
      <c r="D4" s="22" t="s">
        <v>5</v>
      </c>
      <c r="E4" s="22" t="s">
        <v>6</v>
      </c>
      <c r="F4" s="22" t="s">
        <v>7</v>
      </c>
    </row>
    <row r="5" spans="1:6" ht="75">
      <c r="A5" s="23" t="s">
        <v>69</v>
      </c>
      <c r="B5" s="27" t="s">
        <v>37</v>
      </c>
      <c r="C5" s="28">
        <v>24.1</v>
      </c>
      <c r="D5" s="23" t="s">
        <v>38</v>
      </c>
      <c r="E5" s="28">
        <v>153.84</v>
      </c>
      <c r="F5" s="27">
        <f t="shared" ref="F5:F13" si="0">C5*E5</f>
        <v>3707.5440000000003</v>
      </c>
    </row>
    <row r="6" spans="1:6" ht="105">
      <c r="A6" s="23" t="s">
        <v>70</v>
      </c>
      <c r="B6" s="27" t="s">
        <v>55</v>
      </c>
      <c r="C6" s="28">
        <v>2.2599999999999998</v>
      </c>
      <c r="D6" s="23" t="s">
        <v>38</v>
      </c>
      <c r="E6" s="28">
        <v>415.58</v>
      </c>
      <c r="F6" s="27">
        <f t="shared" si="0"/>
        <v>939.21079999999984</v>
      </c>
    </row>
    <row r="7" spans="1:6" ht="90">
      <c r="A7" s="23" t="s">
        <v>71</v>
      </c>
      <c r="B7" s="27" t="s">
        <v>56</v>
      </c>
      <c r="C7" s="28">
        <v>3.71</v>
      </c>
      <c r="D7" s="50" t="s">
        <v>38</v>
      </c>
      <c r="E7" s="28">
        <v>1336.28</v>
      </c>
      <c r="F7" s="27">
        <f t="shared" si="0"/>
        <v>4957.5987999999998</v>
      </c>
    </row>
    <row r="8" spans="1:6" ht="150">
      <c r="A8" s="23" t="s">
        <v>72</v>
      </c>
      <c r="B8" s="27" t="s">
        <v>73</v>
      </c>
      <c r="C8" s="28">
        <v>4.53</v>
      </c>
      <c r="D8" s="50" t="s">
        <v>38</v>
      </c>
      <c r="E8" s="28">
        <v>4858.76</v>
      </c>
      <c r="F8" s="27">
        <f t="shared" si="0"/>
        <v>22010.182800000002</v>
      </c>
    </row>
    <row r="9" spans="1:6" ht="60">
      <c r="A9" s="23" t="s">
        <v>107</v>
      </c>
      <c r="B9" s="27" t="s">
        <v>44</v>
      </c>
      <c r="C9" s="28">
        <v>6.79</v>
      </c>
      <c r="D9" s="50" t="s">
        <v>38</v>
      </c>
      <c r="E9" s="28">
        <v>5891.97</v>
      </c>
      <c r="F9" s="27">
        <f t="shared" si="0"/>
        <v>40006.476300000002</v>
      </c>
    </row>
    <row r="10" spans="1:6" ht="105">
      <c r="A10" s="23" t="s">
        <v>108</v>
      </c>
      <c r="B10" s="27" t="s">
        <v>46</v>
      </c>
      <c r="C10" s="28">
        <v>4.53</v>
      </c>
      <c r="D10" s="23" t="s">
        <v>38</v>
      </c>
      <c r="E10" s="28">
        <v>6092.63</v>
      </c>
      <c r="F10" s="27">
        <f t="shared" si="0"/>
        <v>27599.6139</v>
      </c>
    </row>
    <row r="11" spans="1:6" ht="120">
      <c r="A11" s="23" t="s">
        <v>109</v>
      </c>
      <c r="B11" s="27" t="s">
        <v>96</v>
      </c>
      <c r="C11" s="28">
        <v>0.56000000000000005</v>
      </c>
      <c r="D11" s="23" t="s">
        <v>49</v>
      </c>
      <c r="E11" s="28">
        <v>79086.94</v>
      </c>
      <c r="F11" s="27">
        <f t="shared" si="0"/>
        <v>44288.686400000006</v>
      </c>
    </row>
    <row r="12" spans="1:6">
      <c r="A12" s="23" t="s">
        <v>19</v>
      </c>
      <c r="B12" s="27" t="s">
        <v>110</v>
      </c>
      <c r="C12" s="28">
        <v>0.84</v>
      </c>
      <c r="D12" s="23" t="s">
        <v>49</v>
      </c>
      <c r="E12" s="28">
        <v>77259.94</v>
      </c>
      <c r="F12" s="27">
        <f t="shared" si="0"/>
        <v>64898.349600000001</v>
      </c>
    </row>
    <row r="13" spans="1:6" ht="45">
      <c r="A13" s="23" t="s">
        <v>111</v>
      </c>
      <c r="B13" s="27" t="s">
        <v>75</v>
      </c>
      <c r="C13" s="28">
        <v>104.61</v>
      </c>
      <c r="D13" s="23" t="s">
        <v>76</v>
      </c>
      <c r="E13" s="28">
        <v>184.61</v>
      </c>
      <c r="F13" s="27">
        <f t="shared" si="0"/>
        <v>19312.052100000001</v>
      </c>
    </row>
    <row r="14" spans="1:6">
      <c r="A14" s="50">
        <v>9</v>
      </c>
      <c r="B14" s="53" t="s">
        <v>77</v>
      </c>
      <c r="C14" s="54"/>
      <c r="D14" s="23"/>
      <c r="E14" s="54"/>
      <c r="F14" s="27"/>
    </row>
    <row r="15" spans="1:6">
      <c r="A15" s="50" t="s">
        <v>19</v>
      </c>
      <c r="B15" s="27" t="s">
        <v>78</v>
      </c>
      <c r="C15" s="27">
        <v>6.81</v>
      </c>
      <c r="D15" s="27" t="s">
        <v>38</v>
      </c>
      <c r="E15" s="27">
        <v>893.67</v>
      </c>
      <c r="F15" s="27">
        <f t="shared" ref="F15:F19" si="1">C15*E15</f>
        <v>6085.8926999999994</v>
      </c>
    </row>
    <row r="16" spans="1:6">
      <c r="A16" s="50" t="s">
        <v>21</v>
      </c>
      <c r="B16" s="27" t="s">
        <v>79</v>
      </c>
      <c r="C16" s="27">
        <v>2.2599999999999998</v>
      </c>
      <c r="D16" s="27" t="s">
        <v>38</v>
      </c>
      <c r="E16" s="27">
        <v>363.98</v>
      </c>
      <c r="F16" s="27">
        <f t="shared" si="1"/>
        <v>822.59479999999996</v>
      </c>
    </row>
    <row r="17" spans="1:6">
      <c r="A17" s="50" t="s">
        <v>23</v>
      </c>
      <c r="B17" s="27" t="s">
        <v>80</v>
      </c>
      <c r="C17" s="27">
        <v>3.71</v>
      </c>
      <c r="D17" s="27" t="s">
        <v>38</v>
      </c>
      <c r="E17" s="27">
        <v>819.59</v>
      </c>
      <c r="F17" s="27">
        <f t="shared" si="1"/>
        <v>3040.6788999999999</v>
      </c>
    </row>
    <row r="18" spans="1:6">
      <c r="A18" s="50" t="s">
        <v>25</v>
      </c>
      <c r="B18" s="27" t="s">
        <v>81</v>
      </c>
      <c r="C18" s="27">
        <v>13.63</v>
      </c>
      <c r="D18" s="27" t="s">
        <v>38</v>
      </c>
      <c r="E18" s="27">
        <v>496.4</v>
      </c>
      <c r="F18" s="27">
        <f t="shared" si="1"/>
        <v>6765.9319999999998</v>
      </c>
    </row>
    <row r="19" spans="1:6">
      <c r="A19" s="50" t="s">
        <v>28</v>
      </c>
      <c r="B19" s="27" t="s">
        <v>82</v>
      </c>
      <c r="C19" s="27">
        <v>24.1</v>
      </c>
      <c r="D19" s="27" t="s">
        <v>38</v>
      </c>
      <c r="E19" s="27">
        <v>177.1</v>
      </c>
      <c r="F19" s="27">
        <f t="shared" si="1"/>
        <v>4268.1099999999997</v>
      </c>
    </row>
    <row r="20" spans="1:6">
      <c r="A20" s="50"/>
      <c r="B20" s="53"/>
      <c r="C20" s="54"/>
      <c r="D20" s="23"/>
      <c r="E20" s="54" t="s">
        <v>83</v>
      </c>
      <c r="F20" s="28">
        <f>SUM(F5:F19)</f>
        <v>248702.92310000001</v>
      </c>
    </row>
  </sheetData>
  <mergeCells count="3">
    <mergeCell ref="A1:F1"/>
    <mergeCell ref="A2:F2"/>
    <mergeCell ref="A3:F3"/>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N21"/>
  <sheetViews>
    <sheetView topLeftCell="A11" workbookViewId="0">
      <selection activeCell="A19" sqref="A19:XFD19"/>
    </sheetView>
  </sheetViews>
  <sheetFormatPr defaultRowHeight="34.5" customHeight="1"/>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1" ht="34.5" customHeight="1">
      <c r="A1" s="258" t="s">
        <v>0</v>
      </c>
      <c r="B1" s="258"/>
      <c r="C1" s="258"/>
      <c r="D1" s="258"/>
      <c r="E1" s="258"/>
      <c r="F1" s="258"/>
      <c r="G1" s="258"/>
      <c r="H1" s="258"/>
      <c r="I1" s="61"/>
    </row>
    <row r="2" spans="1:11" ht="34.5" customHeight="1">
      <c r="A2" s="259" t="s">
        <v>112</v>
      </c>
      <c r="B2" s="260"/>
      <c r="C2" s="260"/>
      <c r="D2" s="260"/>
      <c r="E2" s="260"/>
      <c r="F2" s="260"/>
      <c r="G2" s="260"/>
      <c r="H2" s="260"/>
      <c r="I2" s="62"/>
    </row>
    <row r="3" spans="1:11" ht="34.5" customHeight="1">
      <c r="A3" s="63" t="s">
        <v>113</v>
      </c>
      <c r="B3" s="63" t="s">
        <v>114</v>
      </c>
      <c r="C3" s="64">
        <v>1</v>
      </c>
      <c r="D3" s="64" t="s">
        <v>115</v>
      </c>
      <c r="E3" s="64" t="s">
        <v>116</v>
      </c>
      <c r="F3" s="64" t="s">
        <v>117</v>
      </c>
      <c r="G3" s="64" t="s">
        <v>118</v>
      </c>
      <c r="H3" s="64" t="s">
        <v>115</v>
      </c>
    </row>
    <row r="4" spans="1:11" ht="80.25" customHeight="1">
      <c r="A4" s="15" t="s">
        <v>119</v>
      </c>
      <c r="B4" s="65" t="s">
        <v>120</v>
      </c>
      <c r="C4" s="12">
        <v>76.400000000000006</v>
      </c>
      <c r="D4" s="14">
        <f>C4*G4</f>
        <v>11753.376000000002</v>
      </c>
      <c r="E4" s="14">
        <v>31.76</v>
      </c>
      <c r="F4" s="12" t="s">
        <v>17</v>
      </c>
      <c r="G4" s="12">
        <v>153.84</v>
      </c>
      <c r="H4" s="25">
        <f t="shared" ref="H4:H17" si="0">E4*G4</f>
        <v>4885.9584000000004</v>
      </c>
    </row>
    <row r="5" spans="1:11" ht="80.25" customHeight="1">
      <c r="A5" s="15" t="s">
        <v>121</v>
      </c>
      <c r="B5" s="29" t="s">
        <v>40</v>
      </c>
      <c r="C5" s="12"/>
      <c r="D5" s="12"/>
      <c r="E5" s="14">
        <v>2.97</v>
      </c>
      <c r="F5" s="12" t="s">
        <v>17</v>
      </c>
      <c r="G5" s="12">
        <v>415.84</v>
      </c>
      <c r="H5" s="25">
        <f t="shared" si="0"/>
        <v>1235.0447999999999</v>
      </c>
    </row>
    <row r="6" spans="1:11" ht="80.25" customHeight="1">
      <c r="A6" s="15" t="s">
        <v>71</v>
      </c>
      <c r="B6" s="13" t="s">
        <v>42</v>
      </c>
      <c r="C6" s="12"/>
      <c r="D6" s="12"/>
      <c r="E6" s="14">
        <v>4.88</v>
      </c>
      <c r="F6" s="12" t="s">
        <v>17</v>
      </c>
      <c r="G6" s="12">
        <v>1336.28</v>
      </c>
      <c r="H6" s="25">
        <f t="shared" si="0"/>
        <v>6521.0464000000002</v>
      </c>
    </row>
    <row r="7" spans="1:11" ht="80.25" customHeight="1">
      <c r="A7" s="15" t="s">
        <v>15</v>
      </c>
      <c r="B7" s="13" t="s">
        <v>16</v>
      </c>
      <c r="C7" s="12"/>
      <c r="D7" s="12"/>
      <c r="E7" s="14">
        <v>5.95</v>
      </c>
      <c r="F7" s="12" t="s">
        <v>17</v>
      </c>
      <c r="G7" s="12">
        <v>4858.76</v>
      </c>
      <c r="H7" s="25">
        <f t="shared" si="0"/>
        <v>28909.622000000003</v>
      </c>
    </row>
    <row r="8" spans="1:11" ht="80.25" customHeight="1" thickBot="1">
      <c r="A8" s="15" t="s">
        <v>122</v>
      </c>
      <c r="B8" s="35" t="s">
        <v>44</v>
      </c>
      <c r="C8" s="34">
        <v>10.199999999999999</v>
      </c>
      <c r="D8" s="34" t="s">
        <v>38</v>
      </c>
      <c r="E8" s="34">
        <v>8.92</v>
      </c>
      <c r="F8" s="12" t="s">
        <v>17</v>
      </c>
      <c r="G8" s="12">
        <v>5891.97</v>
      </c>
      <c r="H8" s="25">
        <f t="shared" si="0"/>
        <v>52556.3724</v>
      </c>
    </row>
    <row r="9" spans="1:11" ht="80.25" customHeight="1" thickBot="1">
      <c r="A9" s="15" t="s">
        <v>123</v>
      </c>
      <c r="B9" s="66" t="s">
        <v>46</v>
      </c>
      <c r="C9" s="33">
        <v>14.74</v>
      </c>
      <c r="D9" s="66" t="s">
        <v>38</v>
      </c>
      <c r="E9" s="34">
        <v>5.95</v>
      </c>
      <c r="F9" s="12" t="s">
        <v>17</v>
      </c>
      <c r="G9" s="12">
        <v>6092.63</v>
      </c>
      <c r="H9" s="25">
        <f t="shared" si="0"/>
        <v>36251.148500000003</v>
      </c>
    </row>
    <row r="10" spans="1:11" ht="80.25" customHeight="1" thickBot="1">
      <c r="A10" s="261" t="s">
        <v>124</v>
      </c>
      <c r="B10" s="67" t="s">
        <v>96</v>
      </c>
      <c r="C10" s="33">
        <v>0.79</v>
      </c>
      <c r="D10" s="67" t="s">
        <v>49</v>
      </c>
      <c r="E10" s="34">
        <v>0.66</v>
      </c>
      <c r="F10" s="35" t="s">
        <v>49</v>
      </c>
      <c r="G10" s="34">
        <v>79086.94</v>
      </c>
      <c r="H10" s="25">
        <f t="shared" si="0"/>
        <v>52197.380400000002</v>
      </c>
    </row>
    <row r="11" spans="1:11" ht="34.5" customHeight="1" thickBot="1">
      <c r="A11" s="262"/>
      <c r="B11" s="32"/>
      <c r="C11" s="33">
        <v>1.85</v>
      </c>
      <c r="D11" s="67" t="s">
        <v>49</v>
      </c>
      <c r="E11" s="34">
        <v>0.99</v>
      </c>
      <c r="F11" s="35" t="s">
        <v>49</v>
      </c>
      <c r="G11" s="34">
        <v>77259.94</v>
      </c>
      <c r="H11" s="25">
        <f t="shared" si="0"/>
        <v>76487.340599999996</v>
      </c>
    </row>
    <row r="12" spans="1:11" ht="15.75" customHeight="1">
      <c r="A12" s="15">
        <v>8</v>
      </c>
      <c r="B12" s="16" t="s">
        <v>18</v>
      </c>
      <c r="C12" s="12"/>
      <c r="D12" s="14"/>
      <c r="E12" s="17"/>
      <c r="F12" s="12"/>
      <c r="G12" s="12"/>
      <c r="H12" s="25">
        <f t="shared" si="0"/>
        <v>0</v>
      </c>
    </row>
    <row r="13" spans="1:11" ht="15.75" customHeight="1">
      <c r="A13" s="15" t="s">
        <v>19</v>
      </c>
      <c r="B13" s="13" t="s">
        <v>20</v>
      </c>
      <c r="C13" s="12">
        <f>9.05+262.33</f>
        <v>271.38</v>
      </c>
      <c r="D13" s="14">
        <f>C13*G13</f>
        <v>242524.16459999999</v>
      </c>
      <c r="E13" s="17">
        <v>8.9600000000000009</v>
      </c>
      <c r="F13" s="12" t="s">
        <v>17</v>
      </c>
      <c r="G13" s="12">
        <v>893.67</v>
      </c>
      <c r="H13" s="25">
        <f t="shared" si="0"/>
        <v>8007.2832000000008</v>
      </c>
    </row>
    <row r="14" spans="1:11" ht="15.75" customHeight="1">
      <c r="A14" s="15" t="s">
        <v>21</v>
      </c>
      <c r="B14" s="13" t="s">
        <v>22</v>
      </c>
      <c r="C14" s="12">
        <v>35.42</v>
      </c>
      <c r="D14" s="14">
        <f>C14*G14</f>
        <v>12892.171600000001</v>
      </c>
      <c r="E14" s="17">
        <v>2.97</v>
      </c>
      <c r="F14" s="12" t="s">
        <v>17</v>
      </c>
      <c r="G14" s="12">
        <v>363.98</v>
      </c>
      <c r="H14" s="25">
        <f t="shared" si="0"/>
        <v>1081.0206000000001</v>
      </c>
    </row>
    <row r="15" spans="1:11" ht="15.75" customHeight="1">
      <c r="A15" s="15" t="s">
        <v>23</v>
      </c>
      <c r="B15" s="13" t="s">
        <v>24</v>
      </c>
      <c r="C15" s="12">
        <v>76.400000000000006</v>
      </c>
      <c r="D15" s="14">
        <f>C15*G15</f>
        <v>62616.676000000007</v>
      </c>
      <c r="E15" s="17">
        <v>4.88</v>
      </c>
      <c r="F15" s="12" t="s">
        <v>17</v>
      </c>
      <c r="G15" s="12">
        <v>819.59</v>
      </c>
      <c r="H15" s="25">
        <f t="shared" si="0"/>
        <v>3999.5992000000001</v>
      </c>
    </row>
    <row r="16" spans="1:11" ht="15.75" customHeight="1">
      <c r="A16" s="15" t="s">
        <v>25</v>
      </c>
      <c r="B16" s="13" t="s">
        <v>26</v>
      </c>
      <c r="C16" s="12"/>
      <c r="D16" s="14"/>
      <c r="E16" s="17">
        <v>17.899999999999999</v>
      </c>
      <c r="F16" s="12" t="s">
        <v>27</v>
      </c>
      <c r="G16" s="12">
        <v>496.4</v>
      </c>
      <c r="H16" s="25">
        <f t="shared" si="0"/>
        <v>8885.56</v>
      </c>
      <c r="I16" s="18"/>
      <c r="J16" s="18"/>
      <c r="K16" s="18"/>
    </row>
    <row r="17" spans="1:14" ht="15.75" customHeight="1">
      <c r="A17" s="15" t="s">
        <v>28</v>
      </c>
      <c r="B17" s="13" t="s">
        <v>29</v>
      </c>
      <c r="C17" s="12"/>
      <c r="D17" s="14"/>
      <c r="E17" s="17">
        <v>31.76</v>
      </c>
      <c r="F17" s="12" t="s">
        <v>27</v>
      </c>
      <c r="G17" s="12">
        <v>177.1</v>
      </c>
      <c r="H17" s="25">
        <f t="shared" si="0"/>
        <v>5624.6959999999999</v>
      </c>
      <c r="I17" s="18"/>
      <c r="J17" s="18"/>
      <c r="K17" s="18"/>
    </row>
    <row r="18" spans="1:14" ht="15.75" customHeight="1">
      <c r="A18" s="15"/>
      <c r="B18" s="263" t="s">
        <v>83</v>
      </c>
      <c r="C18" s="263"/>
      <c r="D18" s="263"/>
      <c r="E18" s="263"/>
      <c r="F18" s="263"/>
      <c r="G18" s="263"/>
      <c r="H18" s="17">
        <f>SUM(H4:H17)</f>
        <v>286642.07249999995</v>
      </c>
      <c r="I18" s="18"/>
      <c r="J18" s="18"/>
      <c r="K18" s="18"/>
    </row>
    <row r="19" spans="1:14" ht="34.5" customHeight="1">
      <c r="A19" s="251"/>
      <c r="B19" s="251"/>
      <c r="C19" s="71"/>
      <c r="D19" s="71"/>
      <c r="E19" s="252" t="s">
        <v>125</v>
      </c>
      <c r="F19" s="252"/>
      <c r="G19" s="252"/>
      <c r="H19" s="252"/>
      <c r="I19" s="72"/>
      <c r="J19" s="72"/>
      <c r="K19" s="72"/>
      <c r="L19" s="72"/>
      <c r="M19" s="72"/>
      <c r="N19" s="72"/>
    </row>
    <row r="20" spans="1:14" ht="34.5" customHeight="1">
      <c r="E20" s="252"/>
      <c r="F20" s="252"/>
      <c r="G20" s="252"/>
      <c r="H20" s="252"/>
      <c r="I20" s="72"/>
      <c r="J20" s="72"/>
      <c r="K20" s="72"/>
      <c r="L20" s="72"/>
      <c r="M20" s="72"/>
      <c r="N20" s="72"/>
    </row>
    <row r="21" spans="1:14" ht="34.5" customHeight="1">
      <c r="E21" s="252"/>
      <c r="F21" s="252"/>
      <c r="G21" s="252"/>
      <c r="H21" s="252"/>
      <c r="I21" s="72"/>
      <c r="J21" s="72"/>
      <c r="K21" s="72"/>
      <c r="L21" s="72"/>
      <c r="M21" s="72"/>
      <c r="N21" s="72"/>
    </row>
  </sheetData>
  <mergeCells count="6">
    <mergeCell ref="A1:H1"/>
    <mergeCell ref="A2:H2"/>
    <mergeCell ref="A10:A11"/>
    <mergeCell ref="B18:G18"/>
    <mergeCell ref="A19:B19"/>
    <mergeCell ref="E19:H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126</v>
      </c>
      <c r="B3" s="253"/>
      <c r="C3" s="253"/>
      <c r="D3" s="253"/>
      <c r="E3" s="253"/>
      <c r="F3" s="253"/>
    </row>
    <row r="4" spans="1:6">
      <c r="A4" s="22" t="s">
        <v>2</v>
      </c>
      <c r="B4" s="22" t="s">
        <v>3</v>
      </c>
      <c r="C4" s="22" t="s">
        <v>4</v>
      </c>
      <c r="D4" s="22" t="s">
        <v>5</v>
      </c>
      <c r="E4" s="22" t="s">
        <v>6</v>
      </c>
      <c r="F4" s="22" t="s">
        <v>7</v>
      </c>
    </row>
    <row r="5" spans="1:6" ht="75">
      <c r="A5" s="23" t="s">
        <v>69</v>
      </c>
      <c r="B5" s="27" t="s">
        <v>37</v>
      </c>
      <c r="C5" s="28">
        <v>27.11</v>
      </c>
      <c r="D5" s="23" t="s">
        <v>38</v>
      </c>
      <c r="E5" s="28">
        <v>153.84</v>
      </c>
      <c r="F5" s="27">
        <f t="shared" ref="F5:F13" si="0">C5*E5</f>
        <v>4170.6023999999998</v>
      </c>
    </row>
    <row r="6" spans="1:6" ht="105">
      <c r="A6" s="23" t="s">
        <v>70</v>
      </c>
      <c r="B6" s="27" t="s">
        <v>55</v>
      </c>
      <c r="C6" s="28">
        <v>2.54</v>
      </c>
      <c r="D6" s="23" t="s">
        <v>38</v>
      </c>
      <c r="E6" s="28">
        <v>415.58</v>
      </c>
      <c r="F6" s="27">
        <f t="shared" si="0"/>
        <v>1055.5732</v>
      </c>
    </row>
    <row r="7" spans="1:6" ht="90">
      <c r="A7" s="23" t="s">
        <v>71</v>
      </c>
      <c r="B7" s="27" t="s">
        <v>56</v>
      </c>
      <c r="C7" s="28">
        <v>4.18</v>
      </c>
      <c r="D7" s="50" t="s">
        <v>38</v>
      </c>
      <c r="E7" s="28">
        <v>1336.28</v>
      </c>
      <c r="F7" s="27">
        <f t="shared" si="0"/>
        <v>5585.6503999999995</v>
      </c>
    </row>
    <row r="8" spans="1:6" ht="150">
      <c r="A8" s="23" t="s">
        <v>72</v>
      </c>
      <c r="B8" s="27" t="s">
        <v>73</v>
      </c>
      <c r="C8" s="28">
        <f>5.09+105.91</f>
        <v>111</v>
      </c>
      <c r="D8" s="50" t="s">
        <v>38</v>
      </c>
      <c r="E8" s="28">
        <v>4858.76</v>
      </c>
      <c r="F8" s="27">
        <f t="shared" si="0"/>
        <v>539322.36</v>
      </c>
    </row>
    <row r="9" spans="1:6" ht="60">
      <c r="A9" s="23" t="s">
        <v>107</v>
      </c>
      <c r="B9" s="27" t="s">
        <v>44</v>
      </c>
      <c r="C9" s="28">
        <v>7.64</v>
      </c>
      <c r="D9" s="50" t="s">
        <v>38</v>
      </c>
      <c r="E9" s="28">
        <v>5891.97</v>
      </c>
      <c r="F9" s="27">
        <f t="shared" si="0"/>
        <v>45014.650800000003</v>
      </c>
    </row>
    <row r="10" spans="1:6" ht="105">
      <c r="A10" s="23" t="s">
        <v>108</v>
      </c>
      <c r="B10" s="27" t="s">
        <v>46</v>
      </c>
      <c r="C10" s="28">
        <v>5.09</v>
      </c>
      <c r="D10" s="23" t="s">
        <v>38</v>
      </c>
      <c r="E10" s="28">
        <v>6092.63</v>
      </c>
      <c r="F10" s="27">
        <f t="shared" si="0"/>
        <v>31011.486700000001</v>
      </c>
    </row>
    <row r="11" spans="1:6" ht="120">
      <c r="A11" s="23" t="s">
        <v>109</v>
      </c>
      <c r="B11" s="27" t="s">
        <v>96</v>
      </c>
      <c r="C11" s="28">
        <v>0.63</v>
      </c>
      <c r="D11" s="23" t="s">
        <v>49</v>
      </c>
      <c r="E11" s="28">
        <v>79086.94</v>
      </c>
      <c r="F11" s="27">
        <f t="shared" si="0"/>
        <v>49824.772199999999</v>
      </c>
    </row>
    <row r="12" spans="1:6">
      <c r="A12" s="23" t="s">
        <v>19</v>
      </c>
      <c r="B12" s="27" t="s">
        <v>110</v>
      </c>
      <c r="C12" s="28">
        <v>0.94</v>
      </c>
      <c r="D12" s="23" t="s">
        <v>49</v>
      </c>
      <c r="E12" s="28">
        <v>77259.94</v>
      </c>
      <c r="F12" s="27">
        <f t="shared" si="0"/>
        <v>72624.343599999993</v>
      </c>
    </row>
    <row r="13" spans="1:6" ht="45">
      <c r="A13" s="23" t="s">
        <v>111</v>
      </c>
      <c r="B13" s="27" t="s">
        <v>75</v>
      </c>
      <c r="C13" s="28">
        <v>180.29</v>
      </c>
      <c r="D13" s="23" t="s">
        <v>76</v>
      </c>
      <c r="E13" s="28">
        <v>184.61</v>
      </c>
      <c r="F13" s="27">
        <f t="shared" si="0"/>
        <v>33283.336900000002</v>
      </c>
    </row>
    <row r="14" spans="1:6">
      <c r="A14" s="50">
        <v>9</v>
      </c>
      <c r="B14" s="53" t="s">
        <v>77</v>
      </c>
      <c r="C14" s="54"/>
      <c r="D14" s="23"/>
      <c r="E14" s="54"/>
      <c r="F14" s="27"/>
    </row>
    <row r="15" spans="1:6">
      <c r="A15" s="50" t="s">
        <v>19</v>
      </c>
      <c r="B15" s="27" t="s">
        <v>78</v>
      </c>
      <c r="C15" s="27">
        <v>53.2</v>
      </c>
      <c r="D15" s="27" t="s">
        <v>38</v>
      </c>
      <c r="E15" s="27">
        <v>893.67</v>
      </c>
      <c r="F15" s="27">
        <f t="shared" ref="F15:F19" si="1">C15*E15</f>
        <v>47543.243999999999</v>
      </c>
    </row>
    <row r="16" spans="1:6">
      <c r="A16" s="50" t="s">
        <v>21</v>
      </c>
      <c r="B16" s="27" t="s">
        <v>79</v>
      </c>
      <c r="C16" s="27">
        <v>2.54</v>
      </c>
      <c r="D16" s="27" t="s">
        <v>38</v>
      </c>
      <c r="E16" s="27">
        <v>363.98</v>
      </c>
      <c r="F16" s="27">
        <f t="shared" si="1"/>
        <v>924.50920000000008</v>
      </c>
    </row>
    <row r="17" spans="1:6">
      <c r="A17" s="50" t="s">
        <v>23</v>
      </c>
      <c r="B17" s="27" t="s">
        <v>80</v>
      </c>
      <c r="C17" s="27">
        <v>4.18</v>
      </c>
      <c r="D17" s="27" t="s">
        <v>38</v>
      </c>
      <c r="E17" s="27">
        <v>819.59</v>
      </c>
      <c r="F17" s="27">
        <f t="shared" si="1"/>
        <v>3425.8861999999999</v>
      </c>
    </row>
    <row r="18" spans="1:6">
      <c r="A18" s="50" t="s">
        <v>25</v>
      </c>
      <c r="B18" s="27" t="s">
        <v>81</v>
      </c>
      <c r="C18" s="27">
        <v>106.41</v>
      </c>
      <c r="D18" s="27" t="s">
        <v>38</v>
      </c>
      <c r="E18" s="27">
        <v>496.4</v>
      </c>
      <c r="F18" s="27">
        <f t="shared" si="1"/>
        <v>52821.923999999999</v>
      </c>
    </row>
    <row r="19" spans="1:6">
      <c r="A19" s="50" t="s">
        <v>28</v>
      </c>
      <c r="B19" s="27" t="s">
        <v>82</v>
      </c>
      <c r="C19" s="27">
        <v>27.11</v>
      </c>
      <c r="D19" s="27" t="s">
        <v>38</v>
      </c>
      <c r="E19" s="27">
        <v>177.1</v>
      </c>
      <c r="F19" s="27">
        <f t="shared" si="1"/>
        <v>4801.1809999999996</v>
      </c>
    </row>
    <row r="20" spans="1:6">
      <c r="A20" s="50"/>
      <c r="B20" s="53"/>
      <c r="C20" s="54"/>
      <c r="D20" s="23"/>
      <c r="E20" s="54" t="s">
        <v>83</v>
      </c>
      <c r="F20" s="28">
        <f>SUM(F5:F19)</f>
        <v>891409.52059999981</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26"/>
  <sheetViews>
    <sheetView topLeftCell="A13" workbookViewId="0">
      <selection activeCell="B5" sqref="B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18.75">
      <c r="A3" s="241" t="s">
        <v>33</v>
      </c>
      <c r="B3" s="242"/>
      <c r="C3" s="242"/>
      <c r="D3" s="242"/>
      <c r="E3" s="242"/>
      <c r="F3" s="243"/>
    </row>
    <row r="4" spans="1:8">
      <c r="A4" s="22" t="s">
        <v>2</v>
      </c>
      <c r="B4" s="22" t="s">
        <v>3</v>
      </c>
      <c r="C4" s="22" t="s">
        <v>4</v>
      </c>
      <c r="D4" s="22" t="s">
        <v>5</v>
      </c>
      <c r="E4" s="22" t="s">
        <v>6</v>
      </c>
      <c r="F4" s="22" t="s">
        <v>7</v>
      </c>
    </row>
    <row r="5" spans="1:8" ht="30">
      <c r="A5" s="23">
        <v>1</v>
      </c>
      <c r="B5" s="24" t="s">
        <v>34</v>
      </c>
      <c r="C5" s="25">
        <v>10</v>
      </c>
      <c r="D5" s="25" t="s">
        <v>35</v>
      </c>
      <c r="E5" s="25">
        <v>330.4</v>
      </c>
      <c r="F5" s="25">
        <f>C5*E5</f>
        <v>3304</v>
      </c>
    </row>
    <row r="6" spans="1:8" ht="75">
      <c r="A6" s="26" t="s">
        <v>36</v>
      </c>
      <c r="B6" s="27" t="s">
        <v>37</v>
      </c>
      <c r="C6" s="28">
        <v>12.56</v>
      </c>
      <c r="D6" s="23" t="s">
        <v>38</v>
      </c>
      <c r="E6" s="28">
        <v>153.84</v>
      </c>
      <c r="F6" s="25">
        <f t="shared" ref="F6:F18" si="0">C6*E6</f>
        <v>1932.2304000000001</v>
      </c>
    </row>
    <row r="7" spans="1:8" customFormat="1" ht="102">
      <c r="A7" s="15" t="s">
        <v>39</v>
      </c>
      <c r="B7" s="29" t="s">
        <v>40</v>
      </c>
      <c r="C7" s="12">
        <v>0.7</v>
      </c>
      <c r="D7" s="12" t="s">
        <v>17</v>
      </c>
      <c r="E7" s="12">
        <v>415.84</v>
      </c>
      <c r="F7" s="25">
        <f t="shared" si="0"/>
        <v>291.08799999999997</v>
      </c>
      <c r="G7" s="21"/>
      <c r="H7" s="21"/>
    </row>
    <row r="8" spans="1:8" customFormat="1" ht="102" customHeight="1">
      <c r="A8" s="15" t="s">
        <v>41</v>
      </c>
      <c r="B8" s="13" t="s">
        <v>42</v>
      </c>
      <c r="C8" s="12">
        <v>1.1599999999999999</v>
      </c>
      <c r="D8" s="12" t="s">
        <v>17</v>
      </c>
      <c r="E8" s="12">
        <v>1336.28</v>
      </c>
      <c r="F8" s="25">
        <f t="shared" si="0"/>
        <v>1550.0847999999999</v>
      </c>
      <c r="G8" s="21"/>
      <c r="H8" s="21"/>
    </row>
    <row r="9" spans="1:8" ht="60">
      <c r="A9" s="23" t="s">
        <v>43</v>
      </c>
      <c r="B9" s="24" t="s">
        <v>44</v>
      </c>
      <c r="C9" s="30">
        <v>3.5</v>
      </c>
      <c r="D9" s="30" t="s">
        <v>38</v>
      </c>
      <c r="E9" s="28">
        <v>5891.97</v>
      </c>
      <c r="F9" s="25">
        <f t="shared" si="0"/>
        <v>20621.895</v>
      </c>
    </row>
    <row r="10" spans="1:8" ht="74.25" customHeight="1">
      <c r="A10" s="23" t="s">
        <v>45</v>
      </c>
      <c r="B10" s="24" t="s">
        <v>46</v>
      </c>
      <c r="C10" s="30">
        <v>13.35</v>
      </c>
      <c r="D10" s="25" t="s">
        <v>38</v>
      </c>
      <c r="E10" s="30">
        <v>6092.63</v>
      </c>
      <c r="F10" s="25">
        <f t="shared" si="0"/>
        <v>81336.610499999995</v>
      </c>
    </row>
    <row r="11" spans="1:8" ht="120.75" thickBot="1">
      <c r="A11" s="26" t="s">
        <v>47</v>
      </c>
      <c r="B11" s="25" t="s">
        <v>48</v>
      </c>
      <c r="C11" s="30">
        <v>0.71</v>
      </c>
      <c r="D11" s="25" t="s">
        <v>49</v>
      </c>
      <c r="E11" s="30">
        <v>79086.94</v>
      </c>
      <c r="F11" s="25">
        <f t="shared" si="0"/>
        <v>56151.727399999996</v>
      </c>
    </row>
    <row r="12" spans="1:8" customFormat="1" ht="45" customHeight="1" thickBot="1">
      <c r="A12" s="31"/>
      <c r="B12" s="32" t="s">
        <v>50</v>
      </c>
      <c r="C12" s="33">
        <v>1.07</v>
      </c>
      <c r="D12" s="34" t="s">
        <v>49</v>
      </c>
      <c r="E12" s="35">
        <v>77259.94</v>
      </c>
      <c r="F12" s="25">
        <f t="shared" si="0"/>
        <v>82668.135800000004</v>
      </c>
      <c r="G12" s="21"/>
    </row>
    <row r="13" spans="1:8" s="40" customFormat="1">
      <c r="A13" s="36">
        <v>8</v>
      </c>
      <c r="B13" s="37" t="s">
        <v>18</v>
      </c>
      <c r="C13" s="36"/>
      <c r="D13" s="38"/>
      <c r="E13" s="39"/>
      <c r="F13" s="25">
        <f t="shared" si="0"/>
        <v>0</v>
      </c>
    </row>
    <row r="14" spans="1:8" customFormat="1" ht="15.75">
      <c r="A14" s="15" t="s">
        <v>19</v>
      </c>
      <c r="B14" s="13" t="s">
        <v>20</v>
      </c>
      <c r="C14" s="12">
        <v>7.26</v>
      </c>
      <c r="D14" s="12" t="s">
        <v>17</v>
      </c>
      <c r="E14" s="12">
        <v>893.67</v>
      </c>
      <c r="F14" s="25">
        <f t="shared" si="0"/>
        <v>6488.0441999999994</v>
      </c>
    </row>
    <row r="15" spans="1:8" customFormat="1" ht="15.75">
      <c r="A15" s="15" t="s">
        <v>21</v>
      </c>
      <c r="B15" s="13" t="s">
        <v>22</v>
      </c>
      <c r="C15" s="12">
        <v>0.7</v>
      </c>
      <c r="D15" s="12" t="s">
        <v>17</v>
      </c>
      <c r="E15" s="12">
        <v>363.98</v>
      </c>
      <c r="F15" s="25">
        <f t="shared" si="0"/>
        <v>254.786</v>
      </c>
    </row>
    <row r="16" spans="1:8" customFormat="1" ht="15.75">
      <c r="A16" s="15" t="s">
        <v>23</v>
      </c>
      <c r="B16" s="13" t="s">
        <v>24</v>
      </c>
      <c r="C16" s="12">
        <v>1.1599999999999999</v>
      </c>
      <c r="D16" s="12" t="s">
        <v>17</v>
      </c>
      <c r="E16" s="12">
        <v>819.59</v>
      </c>
      <c r="F16" s="25">
        <f t="shared" si="0"/>
        <v>950.72439999999995</v>
      </c>
    </row>
    <row r="17" spans="1:8" customFormat="1">
      <c r="A17" s="15" t="s">
        <v>25</v>
      </c>
      <c r="B17" s="13" t="s">
        <v>51</v>
      </c>
      <c r="C17" s="12">
        <v>14.49</v>
      </c>
      <c r="D17" s="12" t="s">
        <v>27</v>
      </c>
      <c r="E17" s="12">
        <v>496.4</v>
      </c>
      <c r="F17" s="25">
        <f t="shared" si="0"/>
        <v>7192.8359999999993</v>
      </c>
      <c r="G17" s="18"/>
      <c r="H17" s="18"/>
    </row>
    <row r="18" spans="1:8" customFormat="1">
      <c r="A18" s="15" t="s">
        <v>28</v>
      </c>
      <c r="B18" s="13" t="s">
        <v>29</v>
      </c>
      <c r="C18" s="12">
        <v>12.56</v>
      </c>
      <c r="D18" s="12" t="s">
        <v>27</v>
      </c>
      <c r="E18" s="12">
        <v>177.1</v>
      </c>
      <c r="F18" s="25">
        <f t="shared" si="0"/>
        <v>2224.3760000000002</v>
      </c>
      <c r="G18" s="18"/>
      <c r="H18" s="18"/>
    </row>
    <row r="19" spans="1:8" customFormat="1">
      <c r="A19" s="15"/>
      <c r="B19" s="13"/>
      <c r="C19" s="244" t="s">
        <v>52</v>
      </c>
      <c r="D19" s="245"/>
      <c r="E19" s="246"/>
      <c r="F19" s="25">
        <f>SUM(F5:F18)</f>
        <v>264966.53849999997</v>
      </c>
      <c r="G19" s="18"/>
      <c r="H19" s="18"/>
    </row>
    <row r="20" spans="1:8">
      <c r="A20" s="41"/>
      <c r="B20" s="42"/>
      <c r="C20" s="42"/>
      <c r="D20" s="42"/>
      <c r="E20" s="42"/>
      <c r="F20" s="42"/>
    </row>
    <row r="21" spans="1:8" customFormat="1">
      <c r="A21" s="43"/>
      <c r="B21" s="44"/>
      <c r="C21" s="43"/>
      <c r="D21" s="239" t="s">
        <v>31</v>
      </c>
      <c r="E21" s="239"/>
      <c r="F21" s="239"/>
    </row>
    <row r="22" spans="1:8" customFormat="1">
      <c r="B22" s="45"/>
      <c r="C22" s="45"/>
      <c r="D22" s="239"/>
      <c r="E22" s="239"/>
      <c r="F22" s="239"/>
    </row>
    <row r="23" spans="1:8" customFormat="1">
      <c r="B23" s="45"/>
      <c r="C23" s="45"/>
      <c r="D23" s="239"/>
      <c r="E23" s="239"/>
      <c r="F23" s="239"/>
    </row>
    <row r="24" spans="1:8" customFormat="1">
      <c r="B24" s="45"/>
      <c r="C24" s="45"/>
      <c r="D24" s="239"/>
      <c r="E24" s="239"/>
      <c r="F24" s="239"/>
    </row>
    <row r="25" spans="1:8" customFormat="1">
      <c r="B25" s="45"/>
      <c r="C25" s="45"/>
      <c r="D25" s="239"/>
      <c r="E25" s="239"/>
      <c r="F25" s="239"/>
    </row>
    <row r="26" spans="1:8">
      <c r="D26" s="239"/>
      <c r="E26" s="239"/>
      <c r="F26" s="239"/>
    </row>
  </sheetData>
  <mergeCells count="5">
    <mergeCell ref="A1:F1"/>
    <mergeCell ref="A2:F2"/>
    <mergeCell ref="A3:F3"/>
    <mergeCell ref="C19:E19"/>
    <mergeCell ref="D21:F2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2"/>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41" t="s">
        <v>127</v>
      </c>
      <c r="B3" s="242"/>
      <c r="C3" s="242"/>
      <c r="D3" s="242"/>
      <c r="E3" s="242"/>
      <c r="F3" s="243"/>
    </row>
    <row r="4" spans="1:6">
      <c r="A4" s="22" t="s">
        <v>2</v>
      </c>
      <c r="B4" s="22" t="s">
        <v>3</v>
      </c>
      <c r="C4" s="22" t="s">
        <v>4</v>
      </c>
      <c r="D4" s="22" t="s">
        <v>5</v>
      </c>
      <c r="E4" s="22" t="s">
        <v>6</v>
      </c>
      <c r="F4" s="22" t="s">
        <v>7</v>
      </c>
    </row>
    <row r="5" spans="1:6" s="74" customFormat="1" ht="75">
      <c r="A5" s="27" t="s">
        <v>128</v>
      </c>
      <c r="B5" s="27" t="s">
        <v>129</v>
      </c>
      <c r="C5" s="27">
        <v>50.99</v>
      </c>
      <c r="D5" s="27" t="s">
        <v>38</v>
      </c>
      <c r="E5" s="27">
        <v>1832.28</v>
      </c>
      <c r="F5" s="27">
        <f t="shared" ref="F5" si="0">ROUND(E5*C5,2)</f>
        <v>93427.96</v>
      </c>
    </row>
    <row r="6" spans="1:6" ht="75">
      <c r="A6" s="23" t="s">
        <v>130</v>
      </c>
      <c r="B6" s="27" t="s">
        <v>37</v>
      </c>
      <c r="C6" s="28">
        <v>33.840000000000003</v>
      </c>
      <c r="D6" s="23" t="s">
        <v>38</v>
      </c>
      <c r="E6" s="28">
        <v>153.84</v>
      </c>
      <c r="F6" s="27">
        <f t="shared" ref="F6:F15" si="1">C6*E6</f>
        <v>5205.9456000000009</v>
      </c>
    </row>
    <row r="7" spans="1:6" ht="105">
      <c r="A7" s="23" t="s">
        <v>54</v>
      </c>
      <c r="B7" s="27" t="s">
        <v>55</v>
      </c>
      <c r="C7" s="28">
        <v>8.4600000000000009</v>
      </c>
      <c r="D7" s="23" t="s">
        <v>38</v>
      </c>
      <c r="E7" s="28">
        <v>415.58</v>
      </c>
      <c r="F7" s="27">
        <f t="shared" si="1"/>
        <v>3515.8068000000003</v>
      </c>
    </row>
    <row r="8" spans="1:6" ht="90">
      <c r="A8" s="23" t="s">
        <v>41</v>
      </c>
      <c r="B8" s="27" t="s">
        <v>56</v>
      </c>
      <c r="C8" s="28">
        <v>13.87</v>
      </c>
      <c r="D8" s="50" t="s">
        <v>38</v>
      </c>
      <c r="E8" s="28">
        <v>1336.28</v>
      </c>
      <c r="F8" s="27">
        <f t="shared" si="1"/>
        <v>18534.203599999997</v>
      </c>
    </row>
    <row r="9" spans="1:6" ht="150">
      <c r="A9" s="23" t="s">
        <v>131</v>
      </c>
      <c r="B9" s="27" t="s">
        <v>73</v>
      </c>
      <c r="C9" s="28">
        <v>16.920000000000002</v>
      </c>
      <c r="D9" s="50" t="s">
        <v>38</v>
      </c>
      <c r="E9" s="28">
        <v>4858.76</v>
      </c>
      <c r="F9" s="27">
        <f t="shared" si="1"/>
        <v>82210.219200000007</v>
      </c>
    </row>
    <row r="10" spans="1:6" ht="60">
      <c r="A10" s="23" t="s">
        <v>132</v>
      </c>
      <c r="B10" s="27" t="s">
        <v>44</v>
      </c>
      <c r="C10" s="28">
        <v>16.489999999999998</v>
      </c>
      <c r="D10" s="50" t="s">
        <v>38</v>
      </c>
      <c r="E10" s="28">
        <v>5891.97</v>
      </c>
      <c r="F10" s="27">
        <f t="shared" si="1"/>
        <v>97158.585299999992</v>
      </c>
    </row>
    <row r="11" spans="1:6" ht="105">
      <c r="A11" s="23" t="s">
        <v>94</v>
      </c>
      <c r="B11" s="27" t="s">
        <v>46</v>
      </c>
      <c r="C11" s="28">
        <v>17.57</v>
      </c>
      <c r="D11" s="23" t="s">
        <v>38</v>
      </c>
      <c r="E11" s="28">
        <v>6092.63</v>
      </c>
      <c r="F11" s="27">
        <f t="shared" si="1"/>
        <v>107047.50910000001</v>
      </c>
    </row>
    <row r="12" spans="1:6" ht="120">
      <c r="A12" s="23" t="s">
        <v>133</v>
      </c>
      <c r="B12" s="27" t="s">
        <v>96</v>
      </c>
      <c r="C12" s="28">
        <v>1.8</v>
      </c>
      <c r="D12" s="23" t="s">
        <v>49</v>
      </c>
      <c r="E12" s="28">
        <v>79086.94</v>
      </c>
      <c r="F12" s="27">
        <f t="shared" si="1"/>
        <v>142356.492</v>
      </c>
    </row>
    <row r="13" spans="1:6">
      <c r="A13" s="23" t="s">
        <v>19</v>
      </c>
      <c r="B13" s="27" t="s">
        <v>134</v>
      </c>
      <c r="C13" s="28">
        <v>1.8</v>
      </c>
      <c r="D13" s="23" t="s">
        <v>49</v>
      </c>
      <c r="E13" s="28">
        <v>77259.94</v>
      </c>
      <c r="F13" s="27">
        <f t="shared" si="1"/>
        <v>139067.89200000002</v>
      </c>
    </row>
    <row r="14" spans="1:6">
      <c r="A14" s="23" t="s">
        <v>21</v>
      </c>
      <c r="B14" s="27" t="s">
        <v>135</v>
      </c>
      <c r="C14" s="28">
        <v>0.9</v>
      </c>
      <c r="D14" s="23" t="s">
        <v>49</v>
      </c>
      <c r="E14" s="28">
        <v>76041.94</v>
      </c>
      <c r="F14" s="27">
        <f t="shared" si="1"/>
        <v>68437.745999999999</v>
      </c>
    </row>
    <row r="15" spans="1:6" ht="45">
      <c r="A15" s="23" t="s">
        <v>136</v>
      </c>
      <c r="B15" s="27" t="s">
        <v>75</v>
      </c>
      <c r="C15" s="28">
        <v>247.42</v>
      </c>
      <c r="D15" s="23" t="s">
        <v>76</v>
      </c>
      <c r="E15" s="28">
        <v>184.61</v>
      </c>
      <c r="F15" s="27">
        <f t="shared" si="1"/>
        <v>45676.206200000001</v>
      </c>
    </row>
    <row r="16" spans="1:6">
      <c r="A16" s="50">
        <v>10</v>
      </c>
      <c r="B16" s="53" t="s">
        <v>77</v>
      </c>
      <c r="C16" s="54"/>
      <c r="D16" s="23"/>
      <c r="E16" s="54"/>
      <c r="F16" s="27"/>
    </row>
    <row r="17" spans="1:6">
      <c r="A17" s="50" t="s">
        <v>19</v>
      </c>
      <c r="B17" s="27" t="s">
        <v>78</v>
      </c>
      <c r="C17" s="27">
        <v>21.92</v>
      </c>
      <c r="D17" s="27" t="s">
        <v>38</v>
      </c>
      <c r="E17" s="27">
        <v>893.67</v>
      </c>
      <c r="F17" s="27">
        <f t="shared" ref="F17:F21" si="2">C17*E17</f>
        <v>19589.2464</v>
      </c>
    </row>
    <row r="18" spans="1:6">
      <c r="A18" s="50" t="s">
        <v>21</v>
      </c>
      <c r="B18" s="27" t="s">
        <v>79</v>
      </c>
      <c r="C18" s="27">
        <v>8.4600000000000009</v>
      </c>
      <c r="D18" s="27" t="s">
        <v>38</v>
      </c>
      <c r="E18" s="27">
        <v>363.98</v>
      </c>
      <c r="F18" s="27">
        <f t="shared" si="2"/>
        <v>3079.2708000000007</v>
      </c>
    </row>
    <row r="19" spans="1:6">
      <c r="A19" s="50" t="s">
        <v>23</v>
      </c>
      <c r="B19" s="27" t="s">
        <v>80</v>
      </c>
      <c r="C19" s="27">
        <v>13.87</v>
      </c>
      <c r="D19" s="27" t="s">
        <v>38</v>
      </c>
      <c r="E19" s="27">
        <v>819.59</v>
      </c>
      <c r="F19" s="27">
        <f t="shared" si="2"/>
        <v>11367.713299999999</v>
      </c>
    </row>
    <row r="20" spans="1:6">
      <c r="A20" s="50" t="s">
        <v>25</v>
      </c>
      <c r="B20" s="27" t="s">
        <v>81</v>
      </c>
      <c r="C20" s="27">
        <v>43.84</v>
      </c>
      <c r="D20" s="27" t="s">
        <v>38</v>
      </c>
      <c r="E20" s="27">
        <v>496.4</v>
      </c>
      <c r="F20" s="27">
        <f t="shared" si="2"/>
        <v>21762.175999999999</v>
      </c>
    </row>
    <row r="21" spans="1:6">
      <c r="A21" s="50" t="s">
        <v>28</v>
      </c>
      <c r="B21" s="27" t="s">
        <v>82</v>
      </c>
      <c r="C21" s="27">
        <v>33.840000000000003</v>
      </c>
      <c r="D21" s="27" t="s">
        <v>38</v>
      </c>
      <c r="E21" s="27">
        <v>177.1</v>
      </c>
      <c r="F21" s="27">
        <f t="shared" si="2"/>
        <v>5993.0640000000003</v>
      </c>
    </row>
    <row r="22" spans="1:6">
      <c r="A22" s="50"/>
      <c r="B22" s="53"/>
      <c r="C22" s="54"/>
      <c r="D22" s="23"/>
      <c r="E22" s="54" t="s">
        <v>83</v>
      </c>
      <c r="F22" s="28">
        <f>SUM(F5:F21)</f>
        <v>864430.03630000004</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23"/>
  <sheetViews>
    <sheetView topLeftCell="A13" workbookViewId="0">
      <selection activeCell="H5" sqref="H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137</v>
      </c>
      <c r="B3" s="253"/>
      <c r="C3" s="253"/>
      <c r="D3" s="253"/>
      <c r="E3" s="253"/>
      <c r="F3" s="253"/>
    </row>
    <row r="4" spans="1:6">
      <c r="A4" s="22" t="s">
        <v>2</v>
      </c>
      <c r="B4" s="22" t="s">
        <v>3</v>
      </c>
      <c r="C4" s="22" t="s">
        <v>4</v>
      </c>
      <c r="D4" s="22" t="s">
        <v>5</v>
      </c>
      <c r="E4" s="22" t="s">
        <v>6</v>
      </c>
      <c r="F4" s="22" t="s">
        <v>7</v>
      </c>
    </row>
    <row r="5" spans="1:6" ht="75">
      <c r="A5" s="26" t="s">
        <v>69</v>
      </c>
      <c r="B5" s="27" t="s">
        <v>37</v>
      </c>
      <c r="C5" s="28">
        <v>74.27</v>
      </c>
      <c r="D5" s="23" t="s">
        <v>38</v>
      </c>
      <c r="E5" s="28">
        <v>153.84</v>
      </c>
      <c r="F5" s="27">
        <f t="shared" ref="F5:F13" si="0">C5*E5</f>
        <v>11425.6968</v>
      </c>
    </row>
    <row r="6" spans="1:6" ht="105">
      <c r="A6" s="26" t="s">
        <v>70</v>
      </c>
      <c r="B6" s="27" t="s">
        <v>55</v>
      </c>
      <c r="C6" s="28">
        <v>6.77</v>
      </c>
      <c r="D6" s="23" t="s">
        <v>38</v>
      </c>
      <c r="E6" s="28">
        <v>415.58</v>
      </c>
      <c r="F6" s="27">
        <f t="shared" si="0"/>
        <v>2813.4765999999995</v>
      </c>
    </row>
    <row r="7" spans="1:6" ht="90">
      <c r="A7" s="26" t="s">
        <v>71</v>
      </c>
      <c r="B7" s="27" t="s">
        <v>56</v>
      </c>
      <c r="C7" s="28">
        <v>11.1</v>
      </c>
      <c r="D7" s="50" t="s">
        <v>38</v>
      </c>
      <c r="E7" s="28">
        <v>1336.28</v>
      </c>
      <c r="F7" s="27">
        <f t="shared" si="0"/>
        <v>14832.707999999999</v>
      </c>
    </row>
    <row r="8" spans="1:6" ht="150">
      <c r="A8" s="26" t="s">
        <v>72</v>
      </c>
      <c r="B8" s="27" t="s">
        <v>73</v>
      </c>
      <c r="C8" s="28">
        <v>14.07</v>
      </c>
      <c r="D8" s="50" t="s">
        <v>38</v>
      </c>
      <c r="E8" s="28">
        <v>4858.76</v>
      </c>
      <c r="F8" s="27">
        <f t="shared" si="0"/>
        <v>68362.753200000006</v>
      </c>
    </row>
    <row r="9" spans="1:6" ht="60">
      <c r="A9" s="23" t="s">
        <v>107</v>
      </c>
      <c r="B9" s="27" t="s">
        <v>44</v>
      </c>
      <c r="C9" s="28">
        <v>20.45</v>
      </c>
      <c r="D9" s="50" t="s">
        <v>38</v>
      </c>
      <c r="E9" s="28">
        <v>5891.97</v>
      </c>
      <c r="F9" s="27">
        <f t="shared" si="0"/>
        <v>120490.7865</v>
      </c>
    </row>
    <row r="10" spans="1:6" ht="105">
      <c r="A10" s="23" t="s">
        <v>108</v>
      </c>
      <c r="B10" s="27" t="s">
        <v>46</v>
      </c>
      <c r="C10" s="28">
        <v>14.07</v>
      </c>
      <c r="D10" s="23" t="s">
        <v>38</v>
      </c>
      <c r="E10" s="28">
        <v>6092.63</v>
      </c>
      <c r="F10" s="27">
        <f t="shared" si="0"/>
        <v>85723.304100000008</v>
      </c>
    </row>
    <row r="11" spans="1:6" ht="120">
      <c r="A11" s="26" t="s">
        <v>109</v>
      </c>
      <c r="B11" s="52" t="s">
        <v>96</v>
      </c>
      <c r="C11" s="28">
        <v>1.71</v>
      </c>
      <c r="D11" s="26" t="s">
        <v>49</v>
      </c>
      <c r="E11" s="28">
        <v>79086.94</v>
      </c>
      <c r="F11" s="27">
        <f t="shared" si="0"/>
        <v>135238.66740000001</v>
      </c>
    </row>
    <row r="12" spans="1:6" ht="120">
      <c r="A12" s="26" t="s">
        <v>138</v>
      </c>
      <c r="B12" s="52" t="s">
        <v>48</v>
      </c>
      <c r="C12" s="28">
        <v>2.57</v>
      </c>
      <c r="D12" s="26" t="s">
        <v>49</v>
      </c>
      <c r="E12" s="28">
        <v>77259.94</v>
      </c>
      <c r="F12" s="27">
        <f t="shared" si="0"/>
        <v>198558.04579999999</v>
      </c>
    </row>
    <row r="13" spans="1:6" ht="45">
      <c r="A13" s="26" t="s">
        <v>136</v>
      </c>
      <c r="B13" s="52" t="s">
        <v>75</v>
      </c>
      <c r="C13" s="28">
        <v>303.55</v>
      </c>
      <c r="D13" s="26" t="s">
        <v>76</v>
      </c>
      <c r="E13" s="28">
        <v>184.61</v>
      </c>
      <c r="F13" s="27">
        <f t="shared" si="0"/>
        <v>56038.365500000007</v>
      </c>
    </row>
    <row r="14" spans="1:6">
      <c r="A14" s="50">
        <v>10</v>
      </c>
      <c r="B14" s="53" t="s">
        <v>77</v>
      </c>
      <c r="C14" s="54"/>
      <c r="D14" s="23"/>
      <c r="E14" s="54"/>
      <c r="F14" s="27"/>
    </row>
    <row r="15" spans="1:6">
      <c r="A15" s="50" t="s">
        <v>19</v>
      </c>
      <c r="B15" s="27" t="s">
        <v>78</v>
      </c>
      <c r="C15" s="27">
        <v>20.89</v>
      </c>
      <c r="D15" s="27" t="s">
        <v>38</v>
      </c>
      <c r="E15" s="27">
        <v>893.67</v>
      </c>
      <c r="F15" s="27">
        <f t="shared" ref="F15:F19" si="1">C15*E15</f>
        <v>18668.766299999999</v>
      </c>
    </row>
    <row r="16" spans="1:6">
      <c r="A16" s="50" t="s">
        <v>21</v>
      </c>
      <c r="B16" s="27" t="s">
        <v>79</v>
      </c>
      <c r="C16" s="27">
        <v>6.77</v>
      </c>
      <c r="D16" s="27" t="s">
        <v>38</v>
      </c>
      <c r="E16" s="27">
        <v>363.98</v>
      </c>
      <c r="F16" s="27">
        <f t="shared" si="1"/>
        <v>2464.1446000000001</v>
      </c>
    </row>
    <row r="17" spans="1:8">
      <c r="A17" s="50" t="s">
        <v>23</v>
      </c>
      <c r="B17" s="27" t="s">
        <v>80</v>
      </c>
      <c r="C17" s="27">
        <v>11.1</v>
      </c>
      <c r="D17" s="27" t="s">
        <v>38</v>
      </c>
      <c r="E17" s="27">
        <v>819.59</v>
      </c>
      <c r="F17" s="27">
        <f t="shared" si="1"/>
        <v>9097.4490000000005</v>
      </c>
    </row>
    <row r="18" spans="1:8">
      <c r="A18" s="50" t="s">
        <v>25</v>
      </c>
      <c r="B18" s="27" t="s">
        <v>81</v>
      </c>
      <c r="C18" s="27">
        <v>41.79</v>
      </c>
      <c r="D18" s="27" t="s">
        <v>38</v>
      </c>
      <c r="E18" s="27">
        <v>496.4</v>
      </c>
      <c r="F18" s="27">
        <f t="shared" si="1"/>
        <v>20744.555999999997</v>
      </c>
    </row>
    <row r="19" spans="1:8">
      <c r="A19" s="50" t="s">
        <v>28</v>
      </c>
      <c r="B19" s="27" t="s">
        <v>82</v>
      </c>
      <c r="C19" s="27">
        <v>74.27</v>
      </c>
      <c r="D19" s="27" t="s">
        <v>38</v>
      </c>
      <c r="E19" s="27">
        <v>177.1</v>
      </c>
      <c r="F19" s="27">
        <f t="shared" si="1"/>
        <v>13153.216999999999</v>
      </c>
    </row>
    <row r="20" spans="1:8">
      <c r="A20" s="50"/>
      <c r="B20" s="53"/>
      <c r="C20" s="54"/>
      <c r="D20" s="23"/>
      <c r="E20" s="54" t="s">
        <v>83</v>
      </c>
      <c r="F20" s="28">
        <f>SUM(F5:F19)</f>
        <v>757611.93679999991</v>
      </c>
    </row>
    <row r="23" spans="1:8" s="55" customFormat="1" ht="50.25" customHeight="1">
      <c r="B23" s="254" t="s">
        <v>84</v>
      </c>
      <c r="C23" s="254"/>
      <c r="D23" s="254"/>
      <c r="E23" s="254"/>
      <c r="F23" s="254"/>
      <c r="H23" s="56"/>
    </row>
  </sheetData>
  <mergeCells count="4">
    <mergeCell ref="A1:F1"/>
    <mergeCell ref="A2:F2"/>
    <mergeCell ref="A3:F3"/>
    <mergeCell ref="B23:F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15"/>
  <sheetViews>
    <sheetView topLeftCell="A13" workbookViewId="0">
      <selection sqref="A1:XFD1048576"/>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139</v>
      </c>
      <c r="B3" s="253"/>
      <c r="C3" s="253"/>
      <c r="D3" s="253"/>
      <c r="E3" s="253"/>
      <c r="F3" s="253"/>
    </row>
    <row r="4" spans="1:6">
      <c r="A4" s="22" t="s">
        <v>2</v>
      </c>
      <c r="B4" s="22" t="s">
        <v>3</v>
      </c>
      <c r="C4" s="22" t="s">
        <v>4</v>
      </c>
      <c r="D4" s="22" t="s">
        <v>5</v>
      </c>
      <c r="E4" s="22" t="s">
        <v>6</v>
      </c>
      <c r="F4" s="22" t="s">
        <v>7</v>
      </c>
    </row>
    <row r="5" spans="1:6" ht="75">
      <c r="A5" s="23" t="s">
        <v>69</v>
      </c>
      <c r="B5" s="27" t="s">
        <v>37</v>
      </c>
      <c r="C5" s="28">
        <v>16.28</v>
      </c>
      <c r="D5" s="23" t="s">
        <v>38</v>
      </c>
      <c r="E5" s="28">
        <v>153.84</v>
      </c>
      <c r="F5" s="27">
        <f t="shared" ref="F5:F9" si="0">C5*E5</f>
        <v>2504.5152000000003</v>
      </c>
    </row>
    <row r="6" spans="1:6" ht="105">
      <c r="A6" s="23" t="s">
        <v>70</v>
      </c>
      <c r="B6" s="27" t="s">
        <v>55</v>
      </c>
      <c r="C6" s="28">
        <v>8.14</v>
      </c>
      <c r="D6" s="23" t="s">
        <v>38</v>
      </c>
      <c r="E6" s="28">
        <v>415.58</v>
      </c>
      <c r="F6" s="27">
        <f t="shared" si="0"/>
        <v>3382.8212000000003</v>
      </c>
    </row>
    <row r="7" spans="1:6" ht="60">
      <c r="A7" s="26" t="s">
        <v>140</v>
      </c>
      <c r="B7" s="27" t="s">
        <v>141</v>
      </c>
      <c r="C7" s="58">
        <v>101.53</v>
      </c>
      <c r="D7" s="50" t="s">
        <v>76</v>
      </c>
      <c r="E7" s="28">
        <v>827.33</v>
      </c>
      <c r="F7" s="27">
        <f t="shared" si="0"/>
        <v>83998.814900000012</v>
      </c>
    </row>
    <row r="8" spans="1:6" ht="150">
      <c r="A8" s="23" t="s">
        <v>72</v>
      </c>
      <c r="B8" s="27" t="s">
        <v>73</v>
      </c>
      <c r="C8" s="28">
        <v>0.44</v>
      </c>
      <c r="D8" s="50" t="s">
        <v>38</v>
      </c>
      <c r="E8" s="28">
        <v>4858.76</v>
      </c>
      <c r="F8" s="27">
        <f t="shared" si="0"/>
        <v>2137.8544000000002</v>
      </c>
    </row>
    <row r="9" spans="1:6" ht="45">
      <c r="A9" s="23" t="s">
        <v>74</v>
      </c>
      <c r="B9" s="27" t="s">
        <v>75</v>
      </c>
      <c r="C9" s="28">
        <v>5.8</v>
      </c>
      <c r="D9" s="23" t="s">
        <v>76</v>
      </c>
      <c r="E9" s="28">
        <v>184.61</v>
      </c>
      <c r="F9" s="27">
        <f t="shared" si="0"/>
        <v>1070.7380000000001</v>
      </c>
    </row>
    <row r="10" spans="1:6">
      <c r="A10" s="50">
        <v>6</v>
      </c>
      <c r="B10" s="53" t="s">
        <v>77</v>
      </c>
      <c r="C10" s="54"/>
      <c r="D10" s="23"/>
      <c r="E10" s="54"/>
      <c r="F10" s="27"/>
    </row>
    <row r="11" spans="1:6">
      <c r="A11" s="50" t="s">
        <v>19</v>
      </c>
      <c r="B11" s="27" t="s">
        <v>78</v>
      </c>
      <c r="C11" s="27">
        <v>0.18</v>
      </c>
      <c r="D11" s="27" t="s">
        <v>38</v>
      </c>
      <c r="E11" s="27">
        <v>893.67</v>
      </c>
      <c r="F11" s="27">
        <f t="shared" ref="F11:F14" si="1">C11*E11</f>
        <v>160.86059999999998</v>
      </c>
    </row>
    <row r="12" spans="1:6">
      <c r="A12" s="50" t="s">
        <v>21</v>
      </c>
      <c r="B12" s="27" t="s">
        <v>79</v>
      </c>
      <c r="C12" s="27">
        <v>8.14</v>
      </c>
      <c r="D12" s="27" t="s">
        <v>38</v>
      </c>
      <c r="E12" s="27">
        <v>363.98</v>
      </c>
      <c r="F12" s="27">
        <f t="shared" si="1"/>
        <v>2962.7972000000004</v>
      </c>
    </row>
    <row r="13" spans="1:6">
      <c r="A13" s="50" t="s">
        <v>25</v>
      </c>
      <c r="B13" s="27" t="s">
        <v>81</v>
      </c>
      <c r="C13" s="27">
        <v>0.37</v>
      </c>
      <c r="D13" s="27" t="s">
        <v>38</v>
      </c>
      <c r="E13" s="27">
        <v>496.4</v>
      </c>
      <c r="F13" s="27">
        <f t="shared" si="1"/>
        <v>183.66799999999998</v>
      </c>
    </row>
    <row r="14" spans="1:6">
      <c r="A14" s="50" t="s">
        <v>28</v>
      </c>
      <c r="B14" s="27" t="s">
        <v>82</v>
      </c>
      <c r="C14" s="27">
        <v>16.28</v>
      </c>
      <c r="D14" s="27" t="s">
        <v>38</v>
      </c>
      <c r="E14" s="27">
        <v>177.1</v>
      </c>
      <c r="F14" s="27">
        <f t="shared" si="1"/>
        <v>2883.1880000000001</v>
      </c>
    </row>
    <row r="15" spans="1:6">
      <c r="A15" s="50"/>
      <c r="B15" s="53"/>
      <c r="C15" s="54"/>
      <c r="D15" s="23"/>
      <c r="E15" s="54" t="s">
        <v>83</v>
      </c>
      <c r="F15" s="28">
        <f>SUM(F5:F14)</f>
        <v>99285.257500000007</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11"/>
  <sheetViews>
    <sheetView workbookViewId="0">
      <selection activeCell="G5" sqref="G5"/>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142</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6</v>
      </c>
      <c r="D5" s="23" t="s">
        <v>35</v>
      </c>
      <c r="E5" s="27">
        <v>330.4</v>
      </c>
      <c r="F5" s="27">
        <f>C5*E5</f>
        <v>1982.3999999999999</v>
      </c>
    </row>
    <row r="6" spans="1:6" ht="150">
      <c r="A6" s="23" t="s">
        <v>143</v>
      </c>
      <c r="B6" s="27" t="s">
        <v>73</v>
      </c>
      <c r="C6" s="28">
        <v>16.989999999999998</v>
      </c>
      <c r="D6" s="50" t="s">
        <v>38</v>
      </c>
      <c r="E6" s="28">
        <v>4858.76</v>
      </c>
      <c r="F6" s="27">
        <f t="shared" ref="F6:F7" si="0">C6*E6</f>
        <v>82550.332399999999</v>
      </c>
    </row>
    <row r="7" spans="1:6" ht="45">
      <c r="A7" s="23" t="s">
        <v>144</v>
      </c>
      <c r="B7" s="27" t="s">
        <v>75</v>
      </c>
      <c r="C7" s="28">
        <v>9.2899999999999991</v>
      </c>
      <c r="D7" s="23" t="s">
        <v>76</v>
      </c>
      <c r="E7" s="28">
        <v>184.61</v>
      </c>
      <c r="F7" s="27">
        <f t="shared" si="0"/>
        <v>1715.0269000000001</v>
      </c>
    </row>
    <row r="8" spans="1:6">
      <c r="A8" s="50">
        <v>4</v>
      </c>
      <c r="B8" s="53" t="s">
        <v>77</v>
      </c>
      <c r="C8" s="54"/>
      <c r="D8" s="23"/>
      <c r="E8" s="54"/>
      <c r="F8" s="27"/>
    </row>
    <row r="9" spans="1:6">
      <c r="A9" s="50" t="s">
        <v>19</v>
      </c>
      <c r="B9" s="27" t="s">
        <v>78</v>
      </c>
      <c r="C9" s="27">
        <v>7.3</v>
      </c>
      <c r="D9" s="27" t="s">
        <v>38</v>
      </c>
      <c r="E9" s="27">
        <v>893.67</v>
      </c>
      <c r="F9" s="27">
        <f t="shared" ref="F9:F10" si="1">C9*E9</f>
        <v>6523.7909999999993</v>
      </c>
    </row>
    <row r="10" spans="1:6">
      <c r="A10" s="50" t="s">
        <v>21</v>
      </c>
      <c r="B10" s="27" t="s">
        <v>81</v>
      </c>
      <c r="C10" s="27">
        <v>14.61</v>
      </c>
      <c r="D10" s="27" t="s">
        <v>38</v>
      </c>
      <c r="E10" s="27">
        <v>496.4</v>
      </c>
      <c r="F10" s="27">
        <f t="shared" si="1"/>
        <v>7252.4039999999995</v>
      </c>
    </row>
    <row r="11" spans="1:6">
      <c r="A11" s="50"/>
      <c r="B11" s="53"/>
      <c r="C11" s="54"/>
      <c r="D11" s="23"/>
      <c r="E11" s="54" t="s">
        <v>83</v>
      </c>
      <c r="F11" s="28">
        <f>SUM(F5:F10)</f>
        <v>100023.95429999998</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14"/>
  <sheetViews>
    <sheetView workbookViewId="0">
      <selection activeCell="F14" sqref="F14"/>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145</v>
      </c>
      <c r="B3" s="253"/>
      <c r="C3" s="253"/>
      <c r="D3" s="253"/>
      <c r="E3" s="253"/>
      <c r="F3" s="253"/>
    </row>
    <row r="4" spans="1:6">
      <c r="A4" s="22" t="s">
        <v>2</v>
      </c>
      <c r="B4" s="22" t="s">
        <v>3</v>
      </c>
      <c r="C4" s="22" t="s">
        <v>4</v>
      </c>
      <c r="D4" s="22" t="s">
        <v>5</v>
      </c>
      <c r="E4" s="22" t="s">
        <v>6</v>
      </c>
      <c r="F4" s="22" t="s">
        <v>7</v>
      </c>
    </row>
    <row r="5" spans="1:6" ht="75">
      <c r="A5" s="23" t="s">
        <v>69</v>
      </c>
      <c r="B5" s="27" t="s">
        <v>37</v>
      </c>
      <c r="C5" s="28">
        <v>30.09</v>
      </c>
      <c r="D5" s="23" t="s">
        <v>38</v>
      </c>
      <c r="E5" s="28">
        <v>153.84</v>
      </c>
      <c r="F5" s="27">
        <f t="shared" ref="F5:F8" si="0">C5*E5</f>
        <v>4629.0456000000004</v>
      </c>
    </row>
    <row r="6" spans="1:6" ht="105">
      <c r="A6" s="23" t="s">
        <v>70</v>
      </c>
      <c r="B6" s="27" t="s">
        <v>55</v>
      </c>
      <c r="C6" s="28">
        <v>15.04</v>
      </c>
      <c r="D6" s="23" t="s">
        <v>38</v>
      </c>
      <c r="E6" s="28">
        <v>415.58</v>
      </c>
      <c r="F6" s="27">
        <f t="shared" si="0"/>
        <v>6250.3231999999998</v>
      </c>
    </row>
    <row r="7" spans="1:6" ht="60">
      <c r="A7" s="26" t="s">
        <v>140</v>
      </c>
      <c r="B7" s="27" t="s">
        <v>141</v>
      </c>
      <c r="C7" s="58">
        <v>177.74</v>
      </c>
      <c r="D7" s="50" t="s">
        <v>76</v>
      </c>
      <c r="E7" s="28">
        <v>827.33</v>
      </c>
      <c r="F7" s="27">
        <f t="shared" si="0"/>
        <v>147049.6342</v>
      </c>
    </row>
    <row r="8" spans="1:6" ht="150">
      <c r="A8" s="23" t="s">
        <v>72</v>
      </c>
      <c r="B8" s="27" t="s">
        <v>73</v>
      </c>
      <c r="C8" s="28">
        <v>1.5</v>
      </c>
      <c r="D8" s="50" t="s">
        <v>38</v>
      </c>
      <c r="E8" s="28">
        <v>4858.76</v>
      </c>
      <c r="F8" s="27">
        <f t="shared" si="0"/>
        <v>7288.14</v>
      </c>
    </row>
    <row r="9" spans="1:6">
      <c r="A9" s="50">
        <v>5</v>
      </c>
      <c r="B9" s="53" t="s">
        <v>77</v>
      </c>
      <c r="C9" s="54"/>
      <c r="D9" s="23"/>
      <c r="E9" s="54"/>
      <c r="F9" s="27"/>
    </row>
    <row r="10" spans="1:6">
      <c r="A10" s="50" t="s">
        <v>19</v>
      </c>
      <c r="B10" s="27" t="s">
        <v>78</v>
      </c>
      <c r="C10" s="27">
        <v>0.64</v>
      </c>
      <c r="D10" s="27" t="s">
        <v>38</v>
      </c>
      <c r="E10" s="27">
        <v>893.67</v>
      </c>
      <c r="F10" s="27">
        <f t="shared" ref="F10:F13" si="1">C10*E10</f>
        <v>571.94880000000001</v>
      </c>
    </row>
    <row r="11" spans="1:6">
      <c r="A11" s="50" t="s">
        <v>21</v>
      </c>
      <c r="B11" s="27" t="s">
        <v>79</v>
      </c>
      <c r="C11" s="27">
        <v>15.04</v>
      </c>
      <c r="D11" s="27" t="s">
        <v>38</v>
      </c>
      <c r="E11" s="27">
        <v>363.98</v>
      </c>
      <c r="F11" s="27">
        <f t="shared" si="1"/>
        <v>5474.2591999999995</v>
      </c>
    </row>
    <row r="12" spans="1:6">
      <c r="A12" s="50" t="s">
        <v>25</v>
      </c>
      <c r="B12" s="27" t="s">
        <v>81</v>
      </c>
      <c r="C12" s="27">
        <v>1.29</v>
      </c>
      <c r="D12" s="27" t="s">
        <v>38</v>
      </c>
      <c r="E12" s="27">
        <v>496.4</v>
      </c>
      <c r="F12" s="27">
        <f t="shared" si="1"/>
        <v>640.35599999999999</v>
      </c>
    </row>
    <row r="13" spans="1:6">
      <c r="A13" s="50" t="s">
        <v>28</v>
      </c>
      <c r="B13" s="27" t="s">
        <v>82</v>
      </c>
      <c r="C13" s="27">
        <v>30.09</v>
      </c>
      <c r="D13" s="27" t="s">
        <v>38</v>
      </c>
      <c r="E13" s="27">
        <v>177.1</v>
      </c>
      <c r="F13" s="27">
        <f t="shared" si="1"/>
        <v>5328.9389999999994</v>
      </c>
    </row>
    <row r="14" spans="1:6">
      <c r="A14" s="50"/>
      <c r="B14" s="53"/>
      <c r="C14" s="54"/>
      <c r="D14" s="23"/>
      <c r="E14" s="54" t="s">
        <v>83</v>
      </c>
      <c r="F14" s="28">
        <f>SUM(F5:F13)</f>
        <v>177232.64600000004</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16"/>
  <sheetViews>
    <sheetView topLeftCell="A10" workbookViewId="0">
      <selection activeCell="F16" sqref="F16"/>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146</v>
      </c>
      <c r="B3" s="253"/>
      <c r="C3" s="253"/>
      <c r="D3" s="253"/>
      <c r="E3" s="253"/>
      <c r="F3" s="253"/>
    </row>
    <row r="4" spans="1:6">
      <c r="A4" s="22" t="s">
        <v>2</v>
      </c>
      <c r="B4" s="22" t="s">
        <v>3</v>
      </c>
      <c r="C4" s="22" t="s">
        <v>4</v>
      </c>
      <c r="D4" s="22" t="s">
        <v>5</v>
      </c>
      <c r="E4" s="22" t="s">
        <v>6</v>
      </c>
      <c r="F4" s="22" t="s">
        <v>7</v>
      </c>
    </row>
    <row r="5" spans="1:6" ht="75">
      <c r="A5" s="23" t="s">
        <v>69</v>
      </c>
      <c r="B5" s="27" t="s">
        <v>37</v>
      </c>
      <c r="C5" s="28">
        <v>48.42</v>
      </c>
      <c r="D5" s="23" t="s">
        <v>38</v>
      </c>
      <c r="E5" s="28">
        <v>153.84</v>
      </c>
      <c r="F5" s="27">
        <f t="shared" ref="F5:F9" si="0">C5*E5</f>
        <v>7448.9328000000005</v>
      </c>
    </row>
    <row r="6" spans="1:6" ht="105">
      <c r="A6" s="23" t="s">
        <v>70</v>
      </c>
      <c r="B6" s="27" t="s">
        <v>55</v>
      </c>
      <c r="C6" s="28">
        <v>16.14</v>
      </c>
      <c r="D6" s="23" t="s">
        <v>38</v>
      </c>
      <c r="E6" s="28">
        <v>415.58</v>
      </c>
      <c r="F6" s="27">
        <f t="shared" si="0"/>
        <v>6707.4611999999997</v>
      </c>
    </row>
    <row r="7" spans="1:6" ht="90">
      <c r="A7" s="23" t="s">
        <v>71</v>
      </c>
      <c r="B7" s="27" t="s">
        <v>56</v>
      </c>
      <c r="C7" s="28">
        <v>26.47</v>
      </c>
      <c r="D7" s="50" t="s">
        <v>38</v>
      </c>
      <c r="E7" s="28">
        <v>1336.28</v>
      </c>
      <c r="F7" s="27">
        <f t="shared" si="0"/>
        <v>35371.331599999998</v>
      </c>
    </row>
    <row r="8" spans="1:6" ht="150">
      <c r="A8" s="23" t="s">
        <v>72</v>
      </c>
      <c r="B8" s="27" t="s">
        <v>73</v>
      </c>
      <c r="C8" s="28">
        <v>32.28</v>
      </c>
      <c r="D8" s="50" t="s">
        <v>38</v>
      </c>
      <c r="E8" s="28">
        <v>4858.76</v>
      </c>
      <c r="F8" s="27">
        <f t="shared" si="0"/>
        <v>156840.77280000001</v>
      </c>
    </row>
    <row r="9" spans="1:6" ht="45">
      <c r="A9" s="23" t="s">
        <v>74</v>
      </c>
      <c r="B9" s="27" t="s">
        <v>75</v>
      </c>
      <c r="C9" s="28">
        <v>22.3</v>
      </c>
      <c r="D9" s="23" t="s">
        <v>76</v>
      </c>
      <c r="E9" s="28">
        <v>184.61</v>
      </c>
      <c r="F9" s="27">
        <f t="shared" si="0"/>
        <v>4116.8030000000008</v>
      </c>
    </row>
    <row r="10" spans="1:6">
      <c r="A10" s="50">
        <v>6</v>
      </c>
      <c r="B10" s="53" t="s">
        <v>77</v>
      </c>
      <c r="C10" s="54"/>
      <c r="D10" s="23"/>
      <c r="E10" s="54"/>
      <c r="F10" s="27"/>
    </row>
    <row r="11" spans="1:6">
      <c r="A11" s="50" t="s">
        <v>19</v>
      </c>
      <c r="B11" s="27" t="s">
        <v>78</v>
      </c>
      <c r="C11" s="27">
        <v>13.88</v>
      </c>
      <c r="D11" s="27" t="s">
        <v>38</v>
      </c>
      <c r="E11" s="27">
        <v>893.67</v>
      </c>
      <c r="F11" s="27">
        <f t="shared" ref="F11:F15" si="1">C11*E11</f>
        <v>12404.1396</v>
      </c>
    </row>
    <row r="12" spans="1:6">
      <c r="A12" s="50" t="s">
        <v>21</v>
      </c>
      <c r="B12" s="27" t="s">
        <v>79</v>
      </c>
      <c r="C12" s="27">
        <v>16.14</v>
      </c>
      <c r="D12" s="27" t="s">
        <v>38</v>
      </c>
      <c r="E12" s="27">
        <v>363.98</v>
      </c>
      <c r="F12" s="27">
        <f t="shared" si="1"/>
        <v>5874.6372000000001</v>
      </c>
    </row>
    <row r="13" spans="1:6">
      <c r="A13" s="50" t="s">
        <v>23</v>
      </c>
      <c r="B13" s="27" t="s">
        <v>80</v>
      </c>
      <c r="C13" s="27">
        <v>26.47</v>
      </c>
      <c r="D13" s="27" t="s">
        <v>38</v>
      </c>
      <c r="E13" s="27">
        <v>819.59</v>
      </c>
      <c r="F13" s="27">
        <f t="shared" si="1"/>
        <v>21694.547299999998</v>
      </c>
    </row>
    <row r="14" spans="1:6">
      <c r="A14" s="50" t="s">
        <v>25</v>
      </c>
      <c r="B14" s="27" t="s">
        <v>81</v>
      </c>
      <c r="C14" s="27">
        <v>27.76</v>
      </c>
      <c r="D14" s="27" t="s">
        <v>38</v>
      </c>
      <c r="E14" s="27">
        <v>496.4</v>
      </c>
      <c r="F14" s="27">
        <f t="shared" si="1"/>
        <v>13780.064</v>
      </c>
    </row>
    <row r="15" spans="1:6">
      <c r="A15" s="50" t="s">
        <v>28</v>
      </c>
      <c r="B15" s="27" t="s">
        <v>82</v>
      </c>
      <c r="C15" s="27">
        <v>48.42</v>
      </c>
      <c r="D15" s="27" t="s">
        <v>38</v>
      </c>
      <c r="E15" s="27">
        <v>177.1</v>
      </c>
      <c r="F15" s="27">
        <f t="shared" si="1"/>
        <v>8575.1820000000007</v>
      </c>
    </row>
    <row r="16" spans="1:6">
      <c r="A16" s="50"/>
      <c r="B16" s="53"/>
      <c r="C16" s="54"/>
      <c r="D16" s="23"/>
      <c r="E16" s="54" t="s">
        <v>83</v>
      </c>
      <c r="F16" s="28">
        <f>SUM(F5:F15)</f>
        <v>272813.87150000001</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1"/>
  <sheetViews>
    <sheetView topLeftCell="A13" workbookViewId="0">
      <selection activeCell="F25" sqref="F25"/>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147</v>
      </c>
      <c r="B3" s="253"/>
      <c r="C3" s="253"/>
      <c r="D3" s="253"/>
      <c r="E3" s="253"/>
      <c r="F3" s="253"/>
    </row>
    <row r="4" spans="1:6">
      <c r="A4" s="22" t="s">
        <v>2</v>
      </c>
      <c r="B4" s="22" t="s">
        <v>3</v>
      </c>
      <c r="C4" s="22" t="s">
        <v>4</v>
      </c>
      <c r="D4" s="22" t="s">
        <v>5</v>
      </c>
      <c r="E4" s="22" t="s">
        <v>6</v>
      </c>
      <c r="F4" s="22" t="s">
        <v>7</v>
      </c>
    </row>
    <row r="5" spans="1:6" ht="75">
      <c r="A5" s="23" t="s">
        <v>69</v>
      </c>
      <c r="B5" s="27" t="s">
        <v>37</v>
      </c>
      <c r="C5" s="28">
        <v>46.98</v>
      </c>
      <c r="D5" s="23" t="s">
        <v>38</v>
      </c>
      <c r="E5" s="28">
        <v>153.84</v>
      </c>
      <c r="F5" s="27">
        <f t="shared" ref="F5:F14" si="0">C5*E5</f>
        <v>7227.4031999999997</v>
      </c>
    </row>
    <row r="6" spans="1:6" ht="105">
      <c r="A6" s="23" t="s">
        <v>70</v>
      </c>
      <c r="B6" s="27" t="s">
        <v>55</v>
      </c>
      <c r="C6" s="28">
        <v>3.71</v>
      </c>
      <c r="D6" s="23" t="s">
        <v>38</v>
      </c>
      <c r="E6" s="28">
        <v>415.58</v>
      </c>
      <c r="F6" s="27">
        <f t="shared" si="0"/>
        <v>1541.8018</v>
      </c>
    </row>
    <row r="7" spans="1:6" ht="90">
      <c r="A7" s="23" t="s">
        <v>71</v>
      </c>
      <c r="B7" s="27" t="s">
        <v>56</v>
      </c>
      <c r="C7" s="28">
        <v>6.09</v>
      </c>
      <c r="D7" s="50" t="s">
        <v>38</v>
      </c>
      <c r="E7" s="28">
        <v>1336.28</v>
      </c>
      <c r="F7" s="27">
        <f t="shared" si="0"/>
        <v>8137.9451999999992</v>
      </c>
    </row>
    <row r="8" spans="1:6" ht="150">
      <c r="A8" s="23" t="s">
        <v>72</v>
      </c>
      <c r="B8" s="27" t="s">
        <v>73</v>
      </c>
      <c r="C8" s="28">
        <v>6.49</v>
      </c>
      <c r="D8" s="50" t="s">
        <v>38</v>
      </c>
      <c r="E8" s="28">
        <v>4858.76</v>
      </c>
      <c r="F8" s="27">
        <f t="shared" si="0"/>
        <v>31533.352400000003</v>
      </c>
    </row>
    <row r="9" spans="1:6" customFormat="1" ht="75">
      <c r="A9" s="27" t="s">
        <v>148</v>
      </c>
      <c r="B9" s="27" t="s">
        <v>149</v>
      </c>
      <c r="C9" s="27">
        <v>14.86</v>
      </c>
      <c r="D9" s="27" t="s">
        <v>10</v>
      </c>
      <c r="E9" s="27">
        <v>2873.96</v>
      </c>
      <c r="F9" s="27">
        <f t="shared" ref="F9" si="1">ROUND(E9*C9,2)</f>
        <v>42707.05</v>
      </c>
    </row>
    <row r="10" spans="1:6" ht="90">
      <c r="A10" s="26" t="s">
        <v>92</v>
      </c>
      <c r="B10" s="52" t="s">
        <v>93</v>
      </c>
      <c r="C10" s="28">
        <v>173.37</v>
      </c>
      <c r="D10" s="26" t="s">
        <v>76</v>
      </c>
      <c r="E10" s="28">
        <v>293.85000000000002</v>
      </c>
      <c r="F10" s="27">
        <f>C10*E10</f>
        <v>50944.774500000007</v>
      </c>
    </row>
    <row r="11" spans="1:6" ht="105">
      <c r="A11" s="23" t="s">
        <v>94</v>
      </c>
      <c r="B11" s="27" t="s">
        <v>46</v>
      </c>
      <c r="C11" s="28">
        <v>7.43</v>
      </c>
      <c r="D11" s="23" t="s">
        <v>38</v>
      </c>
      <c r="E11" s="28">
        <v>6092.63</v>
      </c>
      <c r="F11" s="27">
        <f t="shared" ref="F11" si="2">C11*E11</f>
        <v>45268.240899999997</v>
      </c>
    </row>
    <row r="12" spans="1:6" ht="120">
      <c r="A12" s="23" t="s">
        <v>133</v>
      </c>
      <c r="B12" s="27" t="s">
        <v>96</v>
      </c>
      <c r="C12" s="28">
        <v>0.26</v>
      </c>
      <c r="D12" s="23" t="s">
        <v>49</v>
      </c>
      <c r="E12" s="28">
        <v>79086.94</v>
      </c>
      <c r="F12" s="27">
        <f t="shared" si="0"/>
        <v>20562.6044</v>
      </c>
    </row>
    <row r="13" spans="1:6">
      <c r="A13" s="23" t="s">
        <v>19</v>
      </c>
      <c r="B13" s="27" t="s">
        <v>110</v>
      </c>
      <c r="C13" s="28">
        <v>0.39</v>
      </c>
      <c r="D13" s="23" t="s">
        <v>49</v>
      </c>
      <c r="E13" s="28">
        <v>77259.94</v>
      </c>
      <c r="F13" s="27">
        <f t="shared" si="0"/>
        <v>30131.376600000003</v>
      </c>
    </row>
    <row r="14" spans="1:6" ht="45">
      <c r="A14" s="26" t="s">
        <v>136</v>
      </c>
      <c r="B14" s="52" t="s">
        <v>75</v>
      </c>
      <c r="C14" s="28">
        <v>21.46</v>
      </c>
      <c r="D14" s="26" t="s">
        <v>76</v>
      </c>
      <c r="E14" s="28">
        <v>184.61</v>
      </c>
      <c r="F14" s="27">
        <f t="shared" si="0"/>
        <v>3961.7306000000003</v>
      </c>
    </row>
    <row r="15" spans="1:6">
      <c r="A15" s="50">
        <v>10</v>
      </c>
      <c r="B15" s="53" t="s">
        <v>77</v>
      </c>
      <c r="C15" s="54"/>
      <c r="D15" s="23"/>
      <c r="E15" s="54"/>
      <c r="F15" s="27"/>
    </row>
    <row r="16" spans="1:6">
      <c r="A16" s="50" t="s">
        <v>19</v>
      </c>
      <c r="B16" s="27" t="s">
        <v>78</v>
      </c>
      <c r="C16" s="27">
        <v>16.96</v>
      </c>
      <c r="D16" s="27" t="s">
        <v>38</v>
      </c>
      <c r="E16" s="27">
        <v>893.67</v>
      </c>
      <c r="F16" s="27">
        <f t="shared" ref="F16:F20" si="3">C16*E16</f>
        <v>15156.6432</v>
      </c>
    </row>
    <row r="17" spans="1:6">
      <c r="A17" s="50" t="s">
        <v>21</v>
      </c>
      <c r="B17" s="27" t="s">
        <v>79</v>
      </c>
      <c r="C17" s="27">
        <v>3.71</v>
      </c>
      <c r="D17" s="27" t="s">
        <v>38</v>
      </c>
      <c r="E17" s="27">
        <v>363.98</v>
      </c>
      <c r="F17" s="27">
        <f t="shared" si="3"/>
        <v>1350.3658</v>
      </c>
    </row>
    <row r="18" spans="1:6">
      <c r="A18" s="50" t="s">
        <v>23</v>
      </c>
      <c r="B18" s="27" t="s">
        <v>80</v>
      </c>
      <c r="C18" s="27">
        <v>20.95</v>
      </c>
      <c r="D18" s="27" t="s">
        <v>38</v>
      </c>
      <c r="E18" s="27">
        <v>819.59</v>
      </c>
      <c r="F18" s="27">
        <f t="shared" si="3"/>
        <v>17170.410500000002</v>
      </c>
    </row>
    <row r="19" spans="1:6">
      <c r="A19" s="50" t="s">
        <v>25</v>
      </c>
      <c r="B19" s="27" t="s">
        <v>81</v>
      </c>
      <c r="C19" s="27">
        <v>11.96</v>
      </c>
      <c r="D19" s="27" t="s">
        <v>38</v>
      </c>
      <c r="E19" s="27">
        <v>496.4</v>
      </c>
      <c r="F19" s="27">
        <f t="shared" si="3"/>
        <v>5936.9440000000004</v>
      </c>
    </row>
    <row r="20" spans="1:6">
      <c r="A20" s="50" t="s">
        <v>28</v>
      </c>
      <c r="B20" s="27" t="s">
        <v>82</v>
      </c>
      <c r="C20" s="27">
        <v>46.98</v>
      </c>
      <c r="D20" s="27" t="s">
        <v>38</v>
      </c>
      <c r="E20" s="27">
        <v>177.1</v>
      </c>
      <c r="F20" s="27">
        <f t="shared" si="3"/>
        <v>8320.1579999999994</v>
      </c>
    </row>
    <row r="21" spans="1:6">
      <c r="A21" s="50"/>
      <c r="B21" s="53"/>
      <c r="C21" s="54"/>
      <c r="D21" s="23"/>
      <c r="E21" s="54" t="s">
        <v>83</v>
      </c>
      <c r="F21" s="28">
        <f>SUM(F5:F20)</f>
        <v>289950.8011000001</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13"/>
  <sheetViews>
    <sheetView topLeftCell="A10" workbookViewId="0">
      <selection activeCell="G6" sqref="G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48" customHeight="1">
      <c r="A3" s="253" t="s">
        <v>150</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4</v>
      </c>
      <c r="D5" s="23" t="s">
        <v>35</v>
      </c>
      <c r="E5" s="27">
        <v>330.4</v>
      </c>
      <c r="F5" s="27">
        <f>C5*E5</f>
        <v>1321.6</v>
      </c>
    </row>
    <row r="6" spans="1:6" ht="105">
      <c r="A6" s="26" t="s">
        <v>151</v>
      </c>
      <c r="B6" s="27" t="s">
        <v>46</v>
      </c>
      <c r="C6" s="28">
        <v>22.65</v>
      </c>
      <c r="D6" s="23" t="s">
        <v>38</v>
      </c>
      <c r="E6" s="28">
        <v>6092.63</v>
      </c>
      <c r="F6" s="27">
        <f t="shared" ref="F6:F9" si="0">C6*E6</f>
        <v>137998.06949999998</v>
      </c>
    </row>
    <row r="7" spans="1:6" ht="120">
      <c r="A7" s="23" t="s">
        <v>152</v>
      </c>
      <c r="B7" s="27" t="s">
        <v>96</v>
      </c>
      <c r="C7" s="28">
        <v>0.8</v>
      </c>
      <c r="D7" s="23" t="s">
        <v>49</v>
      </c>
      <c r="E7" s="28">
        <v>79086.94</v>
      </c>
      <c r="F7" s="27">
        <f t="shared" si="0"/>
        <v>63269.552000000003</v>
      </c>
    </row>
    <row r="8" spans="1:6">
      <c r="A8" s="23" t="s">
        <v>19</v>
      </c>
      <c r="B8" s="27" t="s">
        <v>110</v>
      </c>
      <c r="C8" s="28">
        <v>1.2</v>
      </c>
      <c r="D8" s="23" t="s">
        <v>49</v>
      </c>
      <c r="E8" s="28">
        <v>77259.94</v>
      </c>
      <c r="F8" s="27">
        <f t="shared" si="0"/>
        <v>92711.928</v>
      </c>
    </row>
    <row r="9" spans="1:6" ht="45">
      <c r="A9" s="26" t="s">
        <v>153</v>
      </c>
      <c r="B9" s="52" t="s">
        <v>75</v>
      </c>
      <c r="C9" s="28">
        <v>18.579999999999998</v>
      </c>
      <c r="D9" s="26" t="s">
        <v>76</v>
      </c>
      <c r="E9" s="28">
        <v>184.61</v>
      </c>
      <c r="F9" s="27">
        <f t="shared" si="0"/>
        <v>3430.0538000000001</v>
      </c>
    </row>
    <row r="10" spans="1:6">
      <c r="A10" s="50">
        <v>5</v>
      </c>
      <c r="B10" s="53" t="s">
        <v>77</v>
      </c>
      <c r="C10" s="54"/>
      <c r="D10" s="23"/>
      <c r="E10" s="54"/>
      <c r="F10" s="27"/>
    </row>
    <row r="11" spans="1:6">
      <c r="A11" s="50" t="s">
        <v>19</v>
      </c>
      <c r="B11" s="27" t="s">
        <v>78</v>
      </c>
      <c r="C11" s="27">
        <v>9.73</v>
      </c>
      <c r="D11" s="27" t="s">
        <v>38</v>
      </c>
      <c r="E11" s="27">
        <v>893.67</v>
      </c>
      <c r="F11" s="27">
        <f t="shared" ref="F11:F12" si="1">C11*E11</f>
        <v>8695.4091000000008</v>
      </c>
    </row>
    <row r="12" spans="1:6">
      <c r="A12" s="50" t="s">
        <v>21</v>
      </c>
      <c r="B12" s="27" t="s">
        <v>81</v>
      </c>
      <c r="C12" s="27">
        <v>19.47</v>
      </c>
      <c r="D12" s="27" t="s">
        <v>38</v>
      </c>
      <c r="E12" s="27">
        <v>496.4</v>
      </c>
      <c r="F12" s="27">
        <f t="shared" si="1"/>
        <v>9664.9079999999994</v>
      </c>
    </row>
    <row r="13" spans="1:6">
      <c r="A13" s="50"/>
      <c r="B13" s="53"/>
      <c r="C13" s="54"/>
      <c r="D13" s="23"/>
      <c r="E13" s="54" t="s">
        <v>83</v>
      </c>
      <c r="F13" s="28">
        <f>SUM(F5:F12)</f>
        <v>317091.52039999998</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0"/>
  <sheetViews>
    <sheetView workbookViewId="0">
      <selection activeCell="E7" sqref="E7"/>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154</v>
      </c>
      <c r="B3" s="253"/>
      <c r="C3" s="253"/>
      <c r="D3" s="253"/>
      <c r="E3" s="253"/>
      <c r="F3" s="253"/>
    </row>
    <row r="4" spans="1:6">
      <c r="A4" s="22" t="s">
        <v>2</v>
      </c>
      <c r="B4" s="22" t="s">
        <v>3</v>
      </c>
      <c r="C4" s="22" t="s">
        <v>4</v>
      </c>
      <c r="D4" s="22" t="s">
        <v>5</v>
      </c>
      <c r="E4" s="22" t="s">
        <v>6</v>
      </c>
      <c r="F4" s="22" t="s">
        <v>7</v>
      </c>
    </row>
    <row r="5" spans="1:6" ht="75">
      <c r="A5" s="23" t="s">
        <v>69</v>
      </c>
      <c r="B5" s="27" t="s">
        <v>37</v>
      </c>
      <c r="C5" s="28">
        <v>31.03</v>
      </c>
      <c r="D5" s="23" t="s">
        <v>38</v>
      </c>
      <c r="E5" s="28">
        <v>153.84</v>
      </c>
      <c r="F5" s="27">
        <f t="shared" ref="F5:F13" si="0">C5*E5</f>
        <v>4773.6552000000001</v>
      </c>
    </row>
    <row r="6" spans="1:6" ht="105">
      <c r="A6" s="23" t="s">
        <v>70</v>
      </c>
      <c r="B6" s="27" t="s">
        <v>55</v>
      </c>
      <c r="C6" s="28">
        <v>2.91</v>
      </c>
      <c r="D6" s="23" t="s">
        <v>38</v>
      </c>
      <c r="E6" s="28">
        <v>415.58</v>
      </c>
      <c r="F6" s="27">
        <f t="shared" si="0"/>
        <v>1209.3378</v>
      </c>
    </row>
    <row r="7" spans="1:6" ht="90">
      <c r="A7" s="23" t="s">
        <v>71</v>
      </c>
      <c r="B7" s="27" t="s">
        <v>56</v>
      </c>
      <c r="C7" s="28">
        <v>4.78</v>
      </c>
      <c r="D7" s="50" t="s">
        <v>38</v>
      </c>
      <c r="E7" s="28">
        <v>1336.28</v>
      </c>
      <c r="F7" s="27">
        <f t="shared" si="0"/>
        <v>6387.4184000000005</v>
      </c>
    </row>
    <row r="8" spans="1:6" ht="150">
      <c r="A8" s="23" t="s">
        <v>72</v>
      </c>
      <c r="B8" s="27" t="s">
        <v>73</v>
      </c>
      <c r="C8" s="28">
        <f>6.01+25.48</f>
        <v>31.490000000000002</v>
      </c>
      <c r="D8" s="50" t="s">
        <v>38</v>
      </c>
      <c r="E8" s="28">
        <v>4858.76</v>
      </c>
      <c r="F8" s="27">
        <f t="shared" si="0"/>
        <v>153002.3524</v>
      </c>
    </row>
    <row r="9" spans="1:6" ht="60">
      <c r="A9" s="23" t="s">
        <v>107</v>
      </c>
      <c r="B9" s="27" t="s">
        <v>44</v>
      </c>
      <c r="C9" s="28">
        <v>5.71</v>
      </c>
      <c r="D9" s="50" t="s">
        <v>38</v>
      </c>
      <c r="E9" s="28">
        <v>5891.97</v>
      </c>
      <c r="F9" s="27">
        <f t="shared" si="0"/>
        <v>33643.148699999998</v>
      </c>
    </row>
    <row r="10" spans="1:6" ht="105">
      <c r="A10" s="23" t="s">
        <v>108</v>
      </c>
      <c r="B10" s="27" t="s">
        <v>46</v>
      </c>
      <c r="C10" s="28">
        <v>13.76</v>
      </c>
      <c r="D10" s="23" t="s">
        <v>38</v>
      </c>
      <c r="E10" s="28">
        <v>6092.63</v>
      </c>
      <c r="F10" s="27">
        <f t="shared" si="0"/>
        <v>83834.588799999998</v>
      </c>
    </row>
    <row r="11" spans="1:6" ht="120">
      <c r="A11" s="23" t="s">
        <v>109</v>
      </c>
      <c r="B11" s="27" t="s">
        <v>96</v>
      </c>
      <c r="C11" s="28">
        <v>0.9</v>
      </c>
      <c r="D11" s="23" t="s">
        <v>49</v>
      </c>
      <c r="E11" s="28">
        <v>79086.94</v>
      </c>
      <c r="F11" s="27">
        <f t="shared" si="0"/>
        <v>71178.245999999999</v>
      </c>
    </row>
    <row r="12" spans="1:6">
      <c r="A12" s="23" t="s">
        <v>19</v>
      </c>
      <c r="B12" s="27" t="s">
        <v>110</v>
      </c>
      <c r="C12" s="28">
        <v>1.35</v>
      </c>
      <c r="D12" s="23" t="s">
        <v>49</v>
      </c>
      <c r="E12" s="28">
        <v>77259.94</v>
      </c>
      <c r="F12" s="27">
        <f t="shared" si="0"/>
        <v>104300.91900000001</v>
      </c>
    </row>
    <row r="13" spans="1:6" ht="45">
      <c r="A13" s="23" t="s">
        <v>111</v>
      </c>
      <c r="B13" s="27" t="s">
        <v>75</v>
      </c>
      <c r="C13" s="28">
        <v>119.88</v>
      </c>
      <c r="D13" s="23" t="s">
        <v>76</v>
      </c>
      <c r="E13" s="28">
        <v>184.61</v>
      </c>
      <c r="F13" s="27">
        <f t="shared" si="0"/>
        <v>22131.0468</v>
      </c>
    </row>
    <row r="14" spans="1:6">
      <c r="A14" s="50">
        <v>9</v>
      </c>
      <c r="B14" s="53" t="s">
        <v>77</v>
      </c>
      <c r="C14" s="54"/>
      <c r="D14" s="23"/>
      <c r="E14" s="54"/>
      <c r="F14" s="27"/>
    </row>
    <row r="15" spans="1:6">
      <c r="A15" s="50" t="s">
        <v>19</v>
      </c>
      <c r="B15" s="27" t="s">
        <v>78</v>
      </c>
      <c r="C15" s="27">
        <v>21.91</v>
      </c>
      <c r="D15" s="27" t="s">
        <v>38</v>
      </c>
      <c r="E15" s="27">
        <v>893.67</v>
      </c>
      <c r="F15" s="27">
        <f t="shared" ref="F15:F19" si="1">C15*E15</f>
        <v>19580.309699999998</v>
      </c>
    </row>
    <row r="16" spans="1:6">
      <c r="A16" s="50" t="s">
        <v>21</v>
      </c>
      <c r="B16" s="27" t="s">
        <v>79</v>
      </c>
      <c r="C16" s="27">
        <v>2.91</v>
      </c>
      <c r="D16" s="27" t="s">
        <v>38</v>
      </c>
      <c r="E16" s="27">
        <v>363.98</v>
      </c>
      <c r="F16" s="27">
        <f t="shared" si="1"/>
        <v>1059.1818000000001</v>
      </c>
    </row>
    <row r="17" spans="1:6">
      <c r="A17" s="50" t="s">
        <v>23</v>
      </c>
      <c r="B17" s="27" t="s">
        <v>80</v>
      </c>
      <c r="C17" s="27">
        <v>4.78</v>
      </c>
      <c r="D17" s="27" t="s">
        <v>38</v>
      </c>
      <c r="E17" s="27">
        <v>819.59</v>
      </c>
      <c r="F17" s="27">
        <f t="shared" si="1"/>
        <v>3917.6402000000003</v>
      </c>
    </row>
    <row r="18" spans="1:6">
      <c r="A18" s="50" t="s">
        <v>25</v>
      </c>
      <c r="B18" s="27" t="s">
        <v>81</v>
      </c>
      <c r="C18" s="27">
        <v>43.83</v>
      </c>
      <c r="D18" s="27" t="s">
        <v>38</v>
      </c>
      <c r="E18" s="27">
        <v>496.4</v>
      </c>
      <c r="F18" s="27">
        <f t="shared" si="1"/>
        <v>21757.212</v>
      </c>
    </row>
    <row r="19" spans="1:6">
      <c r="A19" s="50" t="s">
        <v>28</v>
      </c>
      <c r="B19" s="27" t="s">
        <v>82</v>
      </c>
      <c r="C19" s="27">
        <v>31.03</v>
      </c>
      <c r="D19" s="27" t="s">
        <v>38</v>
      </c>
      <c r="E19" s="27">
        <v>177.1</v>
      </c>
      <c r="F19" s="27">
        <f t="shared" si="1"/>
        <v>5495.4130000000005</v>
      </c>
    </row>
    <row r="20" spans="1:6">
      <c r="A20" s="50"/>
      <c r="B20" s="53"/>
      <c r="C20" s="54"/>
      <c r="D20" s="23"/>
      <c r="E20" s="54" t="s">
        <v>83</v>
      </c>
      <c r="F20" s="28">
        <f>SUM(F5:F19)</f>
        <v>532270.46980000008</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14"/>
  <sheetViews>
    <sheetView topLeftCell="A13" workbookViewId="0">
      <selection activeCell="B5" sqref="B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 customHeight="1">
      <c r="A3" s="253" t="s">
        <v>155</v>
      </c>
      <c r="B3" s="253"/>
      <c r="C3" s="253"/>
      <c r="D3" s="253"/>
      <c r="E3" s="253"/>
      <c r="F3" s="253"/>
    </row>
    <row r="4" spans="1:6">
      <c r="A4" s="22" t="s">
        <v>2</v>
      </c>
      <c r="B4" s="22" t="s">
        <v>3</v>
      </c>
      <c r="C4" s="22" t="s">
        <v>4</v>
      </c>
      <c r="D4" s="22" t="s">
        <v>5</v>
      </c>
      <c r="E4" s="22" t="s">
        <v>6</v>
      </c>
      <c r="F4" s="22" t="s">
        <v>7</v>
      </c>
    </row>
    <row r="5" spans="1:6" ht="75">
      <c r="A5" s="26" t="s">
        <v>69</v>
      </c>
      <c r="B5" s="27" t="s">
        <v>37</v>
      </c>
      <c r="C5" s="28">
        <v>79.36</v>
      </c>
      <c r="D5" s="23" t="s">
        <v>38</v>
      </c>
      <c r="E5" s="28">
        <v>153.84</v>
      </c>
      <c r="F5" s="27">
        <f t="shared" ref="F5:F8" si="0">C5*E5</f>
        <v>12208.742400000001</v>
      </c>
    </row>
    <row r="6" spans="1:6" ht="105">
      <c r="A6" s="26" t="s">
        <v>70</v>
      </c>
      <c r="B6" s="27" t="s">
        <v>55</v>
      </c>
      <c r="C6" s="28">
        <v>39.68</v>
      </c>
      <c r="D6" s="23" t="s">
        <v>38</v>
      </c>
      <c r="E6" s="28">
        <v>415.58</v>
      </c>
      <c r="F6" s="27">
        <f t="shared" si="0"/>
        <v>16490.214400000001</v>
      </c>
    </row>
    <row r="7" spans="1:6" ht="150">
      <c r="A7" s="26" t="s">
        <v>143</v>
      </c>
      <c r="B7" s="27" t="s">
        <v>73</v>
      </c>
      <c r="C7" s="28">
        <v>2.08</v>
      </c>
      <c r="D7" s="50" t="s">
        <v>38</v>
      </c>
      <c r="E7" s="28">
        <v>4858.76</v>
      </c>
      <c r="F7" s="27">
        <f t="shared" si="0"/>
        <v>10106.220800000001</v>
      </c>
    </row>
    <row r="8" spans="1:6" ht="60">
      <c r="A8" s="26" t="s">
        <v>140</v>
      </c>
      <c r="B8" s="27" t="s">
        <v>141</v>
      </c>
      <c r="C8" s="58">
        <v>493.49</v>
      </c>
      <c r="D8" s="50" t="s">
        <v>76</v>
      </c>
      <c r="E8" s="28">
        <v>827.33</v>
      </c>
      <c r="F8" s="27">
        <f t="shared" si="0"/>
        <v>408279.08170000004</v>
      </c>
    </row>
    <row r="9" spans="1:6">
      <c r="A9" s="50">
        <v>4</v>
      </c>
      <c r="B9" s="53" t="s">
        <v>77</v>
      </c>
      <c r="C9" s="54"/>
      <c r="D9" s="23"/>
      <c r="E9" s="54"/>
      <c r="F9" s="27"/>
    </row>
    <row r="10" spans="1:6">
      <c r="A10" s="50" t="s">
        <v>19</v>
      </c>
      <c r="B10" s="27" t="s">
        <v>78</v>
      </c>
      <c r="C10" s="27">
        <v>0.89</v>
      </c>
      <c r="D10" s="27" t="s">
        <v>38</v>
      </c>
      <c r="E10" s="27">
        <v>893.67</v>
      </c>
      <c r="F10" s="27">
        <f t="shared" ref="F10:F13" si="1">C10*E10</f>
        <v>795.36630000000002</v>
      </c>
    </row>
    <row r="11" spans="1:6">
      <c r="A11" s="50" t="s">
        <v>21</v>
      </c>
      <c r="B11" s="27" t="s">
        <v>103</v>
      </c>
      <c r="C11" s="27">
        <v>39.68</v>
      </c>
      <c r="D11" s="27" t="s">
        <v>38</v>
      </c>
      <c r="E11" s="27">
        <v>363.98</v>
      </c>
      <c r="F11" s="27">
        <f t="shared" si="1"/>
        <v>14442.726400000001</v>
      </c>
    </row>
    <row r="12" spans="1:6">
      <c r="A12" s="50" t="s">
        <v>25</v>
      </c>
      <c r="B12" s="27" t="s">
        <v>81</v>
      </c>
      <c r="C12" s="27">
        <v>1.78</v>
      </c>
      <c r="D12" s="27" t="s">
        <v>38</v>
      </c>
      <c r="E12" s="27">
        <v>496.4</v>
      </c>
      <c r="F12" s="27">
        <f t="shared" si="1"/>
        <v>883.59199999999998</v>
      </c>
    </row>
    <row r="13" spans="1:6">
      <c r="A13" s="50" t="s">
        <v>28</v>
      </c>
      <c r="B13" s="27" t="s">
        <v>82</v>
      </c>
      <c r="C13" s="27">
        <v>79.36</v>
      </c>
      <c r="D13" s="27" t="s">
        <v>38</v>
      </c>
      <c r="E13" s="27">
        <v>177.1</v>
      </c>
      <c r="F13" s="27">
        <f t="shared" si="1"/>
        <v>14054.655999999999</v>
      </c>
    </row>
    <row r="14" spans="1:6">
      <c r="A14" s="50"/>
      <c r="B14" s="53"/>
      <c r="C14" s="54"/>
      <c r="D14" s="23"/>
      <c r="E14" s="54" t="s">
        <v>83</v>
      </c>
      <c r="F14" s="28">
        <f>SUM(F5:F13)</f>
        <v>477260.60000000003</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3"/>
  <sheetViews>
    <sheetView workbookViewId="0">
      <selection activeCell="B7" sqref="B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40.5" customHeight="1">
      <c r="A3" s="241" t="s">
        <v>53</v>
      </c>
      <c r="B3" s="242"/>
      <c r="C3" s="242"/>
      <c r="D3" s="242"/>
      <c r="E3" s="242"/>
      <c r="F3" s="243"/>
    </row>
    <row r="4" spans="1:9">
      <c r="A4" s="22" t="s">
        <v>2</v>
      </c>
      <c r="B4" s="22" t="s">
        <v>3</v>
      </c>
      <c r="C4" s="22" t="s">
        <v>4</v>
      </c>
      <c r="D4" s="22" t="s">
        <v>5</v>
      </c>
      <c r="E4" s="22" t="s">
        <v>6</v>
      </c>
      <c r="F4" s="22" t="s">
        <v>7</v>
      </c>
    </row>
    <row r="5" spans="1:9" ht="30">
      <c r="A5" s="23">
        <v>1</v>
      </c>
      <c r="B5" s="24" t="s">
        <v>34</v>
      </c>
      <c r="C5" s="25">
        <v>5</v>
      </c>
      <c r="D5" s="25" t="s">
        <v>35</v>
      </c>
      <c r="E5" s="25">
        <v>330.4</v>
      </c>
      <c r="F5" s="25">
        <f>C5*E5</f>
        <v>1652</v>
      </c>
    </row>
    <row r="6" spans="1:9" ht="75">
      <c r="A6" s="26" t="s">
        <v>36</v>
      </c>
      <c r="B6" s="27" t="s">
        <v>37</v>
      </c>
      <c r="C6" s="28">
        <v>88.88</v>
      </c>
      <c r="D6" s="23" t="s">
        <v>38</v>
      </c>
      <c r="E6" s="28">
        <v>153.84</v>
      </c>
      <c r="F6" s="25">
        <f t="shared" ref="F6:F15" si="0">C6*E6</f>
        <v>13673.299199999999</v>
      </c>
    </row>
    <row r="7" spans="1:9" ht="105">
      <c r="A7" s="26" t="s">
        <v>54</v>
      </c>
      <c r="B7" s="27" t="s">
        <v>55</v>
      </c>
      <c r="C7" s="28">
        <v>23.91</v>
      </c>
      <c r="D7" s="23" t="s">
        <v>38</v>
      </c>
      <c r="E7" s="28">
        <v>415.58</v>
      </c>
      <c r="F7" s="25">
        <f t="shared" si="0"/>
        <v>9936.5177999999996</v>
      </c>
    </row>
    <row r="8" spans="1:9" ht="90">
      <c r="A8" s="26" t="s">
        <v>41</v>
      </c>
      <c r="B8" s="27" t="s">
        <v>56</v>
      </c>
      <c r="C8" s="28">
        <v>39.85</v>
      </c>
      <c r="D8" s="50" t="s">
        <v>38</v>
      </c>
      <c r="E8" s="28">
        <v>1336.28</v>
      </c>
      <c r="F8" s="25">
        <f t="shared" si="0"/>
        <v>53250.758000000002</v>
      </c>
    </row>
    <row r="9" spans="1:9" customFormat="1" ht="127.5">
      <c r="A9" s="15" t="s">
        <v>57</v>
      </c>
      <c r="B9" s="13" t="s">
        <v>16</v>
      </c>
      <c r="C9" s="14">
        <v>56.94</v>
      </c>
      <c r="D9" s="12" t="s">
        <v>17</v>
      </c>
      <c r="E9" s="12">
        <v>4858.76</v>
      </c>
      <c r="F9" s="25">
        <f t="shared" si="0"/>
        <v>276657.79440000001</v>
      </c>
    </row>
    <row r="10" spans="1:9" s="40" customFormat="1">
      <c r="A10" s="36">
        <v>6</v>
      </c>
      <c r="B10" s="37" t="s">
        <v>18</v>
      </c>
      <c r="C10" s="36"/>
      <c r="D10" s="38"/>
      <c r="E10" s="39"/>
      <c r="F10" s="25">
        <f t="shared" si="0"/>
        <v>0</v>
      </c>
    </row>
    <row r="11" spans="1:9" customFormat="1" ht="15.75">
      <c r="A11" s="15" t="s">
        <v>19</v>
      </c>
      <c r="B11" s="13" t="s">
        <v>20</v>
      </c>
      <c r="C11" s="12">
        <v>24.49</v>
      </c>
      <c r="D11" s="12" t="s">
        <v>17</v>
      </c>
      <c r="E11" s="12">
        <v>893.67</v>
      </c>
      <c r="F11" s="25">
        <f t="shared" si="0"/>
        <v>21885.978299999999</v>
      </c>
    </row>
    <row r="12" spans="1:9" customFormat="1" ht="15.75">
      <c r="A12" s="15" t="s">
        <v>21</v>
      </c>
      <c r="B12" s="13" t="s">
        <v>22</v>
      </c>
      <c r="C12" s="12">
        <v>23.91</v>
      </c>
      <c r="D12" s="12" t="s">
        <v>17</v>
      </c>
      <c r="E12" s="12">
        <v>363.98</v>
      </c>
      <c r="F12" s="25">
        <f t="shared" si="0"/>
        <v>8702.7618000000002</v>
      </c>
    </row>
    <row r="13" spans="1:9" customFormat="1" ht="15.75">
      <c r="A13" s="15" t="s">
        <v>23</v>
      </c>
      <c r="B13" s="13" t="s">
        <v>24</v>
      </c>
      <c r="C13" s="12">
        <v>39.840000000000003</v>
      </c>
      <c r="D13" s="12" t="s">
        <v>17</v>
      </c>
      <c r="E13" s="12">
        <v>819.59</v>
      </c>
      <c r="F13" s="25">
        <f t="shared" si="0"/>
        <v>32652.465600000003</v>
      </c>
    </row>
    <row r="14" spans="1:9" customFormat="1">
      <c r="A14" s="15" t="s">
        <v>25</v>
      </c>
      <c r="B14" s="13" t="s">
        <v>51</v>
      </c>
      <c r="C14" s="12">
        <v>48.97</v>
      </c>
      <c r="D14" s="12" t="s">
        <v>27</v>
      </c>
      <c r="E14" s="12">
        <v>496.4</v>
      </c>
      <c r="F14" s="25">
        <f t="shared" si="0"/>
        <v>24308.707999999999</v>
      </c>
      <c r="G14" s="18"/>
      <c r="H14" s="18"/>
      <c r="I14" s="18"/>
    </row>
    <row r="15" spans="1:9" customFormat="1">
      <c r="A15" s="15" t="s">
        <v>28</v>
      </c>
      <c r="B15" s="13" t="s">
        <v>29</v>
      </c>
      <c r="C15" s="12">
        <v>88.88</v>
      </c>
      <c r="D15" s="12" t="s">
        <v>27</v>
      </c>
      <c r="E15" s="12">
        <v>177.1</v>
      </c>
      <c r="F15" s="25">
        <f t="shared" si="0"/>
        <v>15740.647999999999</v>
      </c>
      <c r="G15" s="18"/>
      <c r="H15" s="18"/>
      <c r="I15" s="18"/>
    </row>
    <row r="16" spans="1:9" customFormat="1">
      <c r="A16" s="15"/>
      <c r="B16" s="13"/>
      <c r="C16" s="244" t="s">
        <v>52</v>
      </c>
      <c r="D16" s="245"/>
      <c r="E16" s="246"/>
      <c r="F16" s="25">
        <f>SUM(F5:F15)</f>
        <v>458460.93109999999</v>
      </c>
      <c r="G16" s="18"/>
      <c r="H16" s="18"/>
      <c r="I16" s="18"/>
    </row>
    <row r="17" spans="1:6">
      <c r="A17" s="41"/>
      <c r="B17" s="42"/>
      <c r="C17" s="42"/>
      <c r="D17" s="42"/>
      <c r="E17" s="42"/>
      <c r="F17" s="42"/>
    </row>
    <row r="18" spans="1:6" customFormat="1">
      <c r="A18" s="43"/>
      <c r="B18" s="44"/>
      <c r="C18" s="43"/>
      <c r="D18" s="239" t="s">
        <v>31</v>
      </c>
      <c r="E18" s="239"/>
      <c r="F18" s="239"/>
    </row>
    <row r="19" spans="1:6" customFormat="1">
      <c r="B19" s="45"/>
      <c r="C19" s="45"/>
      <c r="D19" s="239"/>
      <c r="E19" s="239"/>
      <c r="F19" s="239"/>
    </row>
    <row r="20" spans="1:6" customFormat="1">
      <c r="B20" s="45"/>
      <c r="C20" s="45"/>
      <c r="D20" s="239"/>
      <c r="E20" s="239"/>
      <c r="F20" s="239"/>
    </row>
    <row r="21" spans="1:6" customFormat="1">
      <c r="B21" s="45"/>
      <c r="C21" s="45"/>
      <c r="D21" s="239"/>
      <c r="E21" s="239"/>
      <c r="F21" s="239"/>
    </row>
    <row r="22" spans="1:6" customFormat="1">
      <c r="B22" s="45"/>
      <c r="C22" s="45"/>
      <c r="D22" s="239"/>
      <c r="E22" s="239"/>
      <c r="F22" s="239"/>
    </row>
    <row r="23" spans="1:6">
      <c r="D23" s="239"/>
      <c r="E23" s="239"/>
      <c r="F23" s="239"/>
    </row>
  </sheetData>
  <mergeCells count="5">
    <mergeCell ref="A1:F1"/>
    <mergeCell ref="A2:F2"/>
    <mergeCell ref="A3:F3"/>
    <mergeCell ref="C16:E16"/>
    <mergeCell ref="D18:F2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F20"/>
  <sheetViews>
    <sheetView topLeftCell="A13"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156</v>
      </c>
      <c r="B3" s="253"/>
      <c r="C3" s="253"/>
      <c r="D3" s="253"/>
      <c r="E3" s="253"/>
      <c r="F3" s="253"/>
    </row>
    <row r="4" spans="1:6">
      <c r="A4" s="22" t="s">
        <v>2</v>
      </c>
      <c r="B4" s="22" t="s">
        <v>3</v>
      </c>
      <c r="C4" s="22" t="s">
        <v>4</v>
      </c>
      <c r="D4" s="22" t="s">
        <v>5</v>
      </c>
      <c r="E4" s="22" t="s">
        <v>6</v>
      </c>
      <c r="F4" s="22" t="s">
        <v>7</v>
      </c>
    </row>
    <row r="5" spans="1:6" ht="75">
      <c r="A5" s="23" t="s">
        <v>69</v>
      </c>
      <c r="B5" s="27" t="s">
        <v>37</v>
      </c>
      <c r="C5" s="28">
        <v>36.24</v>
      </c>
      <c r="D5" s="23" t="s">
        <v>38</v>
      </c>
      <c r="E5" s="28">
        <v>153.84</v>
      </c>
      <c r="F5" s="27">
        <f t="shared" ref="F5:F13" si="0">C5*E5</f>
        <v>5575.1616000000004</v>
      </c>
    </row>
    <row r="6" spans="1:6" ht="105">
      <c r="A6" s="23" t="s">
        <v>70</v>
      </c>
      <c r="B6" s="27" t="s">
        <v>55</v>
      </c>
      <c r="C6" s="28">
        <v>2.86</v>
      </c>
      <c r="D6" s="23" t="s">
        <v>38</v>
      </c>
      <c r="E6" s="28">
        <v>415.58</v>
      </c>
      <c r="F6" s="27">
        <f t="shared" si="0"/>
        <v>1188.5587999999998</v>
      </c>
    </row>
    <row r="7" spans="1:6" ht="90">
      <c r="A7" s="23" t="s">
        <v>71</v>
      </c>
      <c r="B7" s="27" t="s">
        <v>56</v>
      </c>
      <c r="C7" s="28">
        <v>4.7</v>
      </c>
      <c r="D7" s="50" t="s">
        <v>38</v>
      </c>
      <c r="E7" s="28">
        <v>1336.28</v>
      </c>
      <c r="F7" s="27">
        <f t="shared" si="0"/>
        <v>6280.5160000000005</v>
      </c>
    </row>
    <row r="8" spans="1:6" ht="150">
      <c r="A8" s="23" t="s">
        <v>72</v>
      </c>
      <c r="B8" s="27" t="s">
        <v>73</v>
      </c>
      <c r="C8" s="28">
        <v>5</v>
      </c>
      <c r="D8" s="50" t="s">
        <v>38</v>
      </c>
      <c r="E8" s="28">
        <v>4858.76</v>
      </c>
      <c r="F8" s="27">
        <f t="shared" si="0"/>
        <v>24293.800000000003</v>
      </c>
    </row>
    <row r="9" spans="1:6" customFormat="1" ht="75">
      <c r="A9" s="27" t="s">
        <v>148</v>
      </c>
      <c r="B9" s="27" t="s">
        <v>149</v>
      </c>
      <c r="C9" s="27">
        <v>11.46</v>
      </c>
      <c r="D9" s="27" t="s">
        <v>10</v>
      </c>
      <c r="E9" s="27">
        <v>2873.96</v>
      </c>
      <c r="F9" s="27">
        <f t="shared" ref="F9" si="1">ROUND(E9*C9,2)</f>
        <v>32935.58</v>
      </c>
    </row>
    <row r="10" spans="1:6" ht="90">
      <c r="A10" s="26" t="s">
        <v>92</v>
      </c>
      <c r="B10" s="52" t="s">
        <v>93</v>
      </c>
      <c r="C10" s="28">
        <v>133.74</v>
      </c>
      <c r="D10" s="26" t="s">
        <v>76</v>
      </c>
      <c r="E10" s="28">
        <v>293.85000000000002</v>
      </c>
      <c r="F10" s="27">
        <f>C10*E10</f>
        <v>39299.499000000003</v>
      </c>
    </row>
    <row r="11" spans="1:6" ht="105">
      <c r="A11" s="23" t="s">
        <v>94</v>
      </c>
      <c r="B11" s="27" t="s">
        <v>46</v>
      </c>
      <c r="C11" s="28">
        <v>5.73</v>
      </c>
      <c r="D11" s="23" t="s">
        <v>38</v>
      </c>
      <c r="E11" s="28">
        <v>6092.63</v>
      </c>
      <c r="F11" s="27">
        <f t="shared" ref="F11" si="2">C11*E11</f>
        <v>34910.769900000007</v>
      </c>
    </row>
    <row r="12" spans="1:6" ht="120">
      <c r="A12" s="23" t="s">
        <v>133</v>
      </c>
      <c r="B12" s="27" t="s">
        <v>96</v>
      </c>
      <c r="C12" s="28">
        <v>0.2</v>
      </c>
      <c r="D12" s="23" t="s">
        <v>49</v>
      </c>
      <c r="E12" s="28">
        <v>79086.94</v>
      </c>
      <c r="F12" s="27">
        <f t="shared" si="0"/>
        <v>15817.388000000001</v>
      </c>
    </row>
    <row r="13" spans="1:6">
      <c r="A13" s="23" t="s">
        <v>19</v>
      </c>
      <c r="B13" s="27" t="s">
        <v>110</v>
      </c>
      <c r="C13" s="28">
        <v>0.3</v>
      </c>
      <c r="D13" s="23" t="s">
        <v>49</v>
      </c>
      <c r="E13" s="28">
        <v>77259.94</v>
      </c>
      <c r="F13" s="27">
        <f t="shared" si="0"/>
        <v>23177.982</v>
      </c>
    </row>
    <row r="14" spans="1:6">
      <c r="A14" s="50">
        <v>9</v>
      </c>
      <c r="B14" s="53" t="s">
        <v>77</v>
      </c>
      <c r="C14" s="54"/>
      <c r="D14" s="23"/>
      <c r="E14" s="54"/>
      <c r="F14" s="27"/>
    </row>
    <row r="15" spans="1:6">
      <c r="A15" s="50" t="s">
        <v>19</v>
      </c>
      <c r="B15" s="27" t="s">
        <v>78</v>
      </c>
      <c r="C15" s="27">
        <v>13.09</v>
      </c>
      <c r="D15" s="27" t="s">
        <v>38</v>
      </c>
      <c r="E15" s="27">
        <v>893.67</v>
      </c>
      <c r="F15" s="27">
        <f t="shared" ref="F15:F19" si="3">C15*E15</f>
        <v>11698.140299999999</v>
      </c>
    </row>
    <row r="16" spans="1:6">
      <c r="A16" s="50" t="s">
        <v>21</v>
      </c>
      <c r="B16" s="27" t="s">
        <v>79</v>
      </c>
      <c r="C16" s="27">
        <v>2.86</v>
      </c>
      <c r="D16" s="27" t="s">
        <v>38</v>
      </c>
      <c r="E16" s="27">
        <v>363.98</v>
      </c>
      <c r="F16" s="27">
        <f t="shared" si="3"/>
        <v>1040.9828</v>
      </c>
    </row>
    <row r="17" spans="1:6">
      <c r="A17" s="50" t="s">
        <v>23</v>
      </c>
      <c r="B17" s="27" t="s">
        <v>80</v>
      </c>
      <c r="C17" s="27">
        <v>16.16</v>
      </c>
      <c r="D17" s="27" t="s">
        <v>38</v>
      </c>
      <c r="E17" s="27">
        <v>819.59</v>
      </c>
      <c r="F17" s="27">
        <f t="shared" si="3"/>
        <v>13244.574400000001</v>
      </c>
    </row>
    <row r="18" spans="1:6">
      <c r="A18" s="50" t="s">
        <v>25</v>
      </c>
      <c r="B18" s="27" t="s">
        <v>81</v>
      </c>
      <c r="C18" s="27">
        <v>9.2200000000000006</v>
      </c>
      <c r="D18" s="27" t="s">
        <v>38</v>
      </c>
      <c r="E18" s="27">
        <v>496.4</v>
      </c>
      <c r="F18" s="27">
        <f t="shared" si="3"/>
        <v>4576.808</v>
      </c>
    </row>
    <row r="19" spans="1:6">
      <c r="A19" s="50" t="s">
        <v>28</v>
      </c>
      <c r="B19" s="27" t="s">
        <v>82</v>
      </c>
      <c r="C19" s="27">
        <v>36.24</v>
      </c>
      <c r="D19" s="27" t="s">
        <v>38</v>
      </c>
      <c r="E19" s="27">
        <v>177.1</v>
      </c>
      <c r="F19" s="27">
        <f t="shared" si="3"/>
        <v>6418.1040000000003</v>
      </c>
    </row>
    <row r="20" spans="1:6">
      <c r="A20" s="50"/>
      <c r="B20" s="53"/>
      <c r="C20" s="54"/>
      <c r="D20" s="23"/>
      <c r="E20" s="54" t="s">
        <v>83</v>
      </c>
      <c r="F20" s="28">
        <f>SUM(F5:F19)</f>
        <v>220457.86480000001</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157</v>
      </c>
      <c r="B3" s="253"/>
      <c r="C3" s="253"/>
      <c r="D3" s="253"/>
      <c r="E3" s="253"/>
      <c r="F3" s="253"/>
    </row>
    <row r="4" spans="1:6">
      <c r="A4" s="22" t="s">
        <v>2</v>
      </c>
      <c r="B4" s="22" t="s">
        <v>3</v>
      </c>
      <c r="C4" s="22" t="s">
        <v>4</v>
      </c>
      <c r="D4" s="22" t="s">
        <v>5</v>
      </c>
      <c r="E4" s="22" t="s">
        <v>6</v>
      </c>
      <c r="F4" s="22" t="s">
        <v>7</v>
      </c>
    </row>
    <row r="5" spans="1:6" ht="75">
      <c r="A5" s="23" t="s">
        <v>69</v>
      </c>
      <c r="B5" s="27" t="s">
        <v>37</v>
      </c>
      <c r="C5" s="28">
        <v>12.31</v>
      </c>
      <c r="D5" s="23" t="s">
        <v>38</v>
      </c>
      <c r="E5" s="28">
        <v>153.84</v>
      </c>
      <c r="F5" s="27">
        <f t="shared" ref="F5:F13" si="0">C5*E5</f>
        <v>1893.7704000000001</v>
      </c>
    </row>
    <row r="6" spans="1:6" ht="105">
      <c r="A6" s="23" t="s">
        <v>70</v>
      </c>
      <c r="B6" s="27" t="s">
        <v>55</v>
      </c>
      <c r="C6" s="28">
        <v>2.0499999999999998</v>
      </c>
      <c r="D6" s="23" t="s">
        <v>38</v>
      </c>
      <c r="E6" s="28">
        <v>415.58</v>
      </c>
      <c r="F6" s="27">
        <f t="shared" si="0"/>
        <v>851.93899999999985</v>
      </c>
    </row>
    <row r="7" spans="1:6" ht="90">
      <c r="A7" s="23" t="s">
        <v>71</v>
      </c>
      <c r="B7" s="27" t="s">
        <v>56</v>
      </c>
      <c r="C7" s="28">
        <v>3.36</v>
      </c>
      <c r="D7" s="50" t="s">
        <v>38</v>
      </c>
      <c r="E7" s="28">
        <v>1336.28</v>
      </c>
      <c r="F7" s="27">
        <f t="shared" si="0"/>
        <v>4489.9007999999994</v>
      </c>
    </row>
    <row r="8" spans="1:6" ht="150">
      <c r="A8" s="23" t="s">
        <v>72</v>
      </c>
      <c r="B8" s="27" t="s">
        <v>73</v>
      </c>
      <c r="C8" s="28">
        <v>4.0999999999999996</v>
      </c>
      <c r="D8" s="50" t="s">
        <v>38</v>
      </c>
      <c r="E8" s="28">
        <v>4858.76</v>
      </c>
      <c r="F8" s="27">
        <f t="shared" si="0"/>
        <v>19920.915999999997</v>
      </c>
    </row>
    <row r="9" spans="1:6" ht="60">
      <c r="A9" s="23" t="s">
        <v>107</v>
      </c>
      <c r="B9" s="27" t="s">
        <v>44</v>
      </c>
      <c r="C9" s="28">
        <v>6.15</v>
      </c>
      <c r="D9" s="50" t="s">
        <v>38</v>
      </c>
      <c r="E9" s="28">
        <v>5891.97</v>
      </c>
      <c r="F9" s="27">
        <f t="shared" si="0"/>
        <v>36235.615500000007</v>
      </c>
    </row>
    <row r="10" spans="1:6" ht="105">
      <c r="A10" s="23" t="s">
        <v>108</v>
      </c>
      <c r="B10" s="27" t="s">
        <v>46</v>
      </c>
      <c r="C10" s="28">
        <v>4.0999999999999996</v>
      </c>
      <c r="D10" s="23" t="s">
        <v>38</v>
      </c>
      <c r="E10" s="28">
        <v>6092.63</v>
      </c>
      <c r="F10" s="27">
        <f t="shared" si="0"/>
        <v>24979.782999999999</v>
      </c>
    </row>
    <row r="11" spans="1:6" ht="120">
      <c r="A11" s="23" t="s">
        <v>109</v>
      </c>
      <c r="B11" s="27" t="s">
        <v>96</v>
      </c>
      <c r="C11" s="28">
        <v>0.5</v>
      </c>
      <c r="D11" s="23" t="s">
        <v>49</v>
      </c>
      <c r="E11" s="28">
        <v>79086.94</v>
      </c>
      <c r="F11" s="27">
        <f t="shared" si="0"/>
        <v>39543.47</v>
      </c>
    </row>
    <row r="12" spans="1:6">
      <c r="A12" s="23" t="s">
        <v>19</v>
      </c>
      <c r="B12" s="27" t="s">
        <v>110</v>
      </c>
      <c r="C12" s="28">
        <v>0.75</v>
      </c>
      <c r="D12" s="23" t="s">
        <v>49</v>
      </c>
      <c r="E12" s="28">
        <v>77259.94</v>
      </c>
      <c r="F12" s="27">
        <f t="shared" si="0"/>
        <v>57944.955000000002</v>
      </c>
    </row>
    <row r="13" spans="1:6" ht="45">
      <c r="A13" s="23" t="s">
        <v>111</v>
      </c>
      <c r="B13" s="27" t="s">
        <v>75</v>
      </c>
      <c r="C13" s="28">
        <v>94.33</v>
      </c>
      <c r="D13" s="23" t="s">
        <v>76</v>
      </c>
      <c r="E13" s="28">
        <v>184.61</v>
      </c>
      <c r="F13" s="27">
        <f t="shared" si="0"/>
        <v>17414.261300000002</v>
      </c>
    </row>
    <row r="14" spans="1:6">
      <c r="A14" s="50">
        <v>9</v>
      </c>
      <c r="B14" s="53" t="s">
        <v>77</v>
      </c>
      <c r="C14" s="54"/>
      <c r="D14" s="23"/>
      <c r="E14" s="54"/>
      <c r="F14" s="27"/>
    </row>
    <row r="15" spans="1:6">
      <c r="A15" s="50" t="s">
        <v>19</v>
      </c>
      <c r="B15" s="27" t="s">
        <v>78</v>
      </c>
      <c r="C15" s="27">
        <v>6.17</v>
      </c>
      <c r="D15" s="27" t="s">
        <v>38</v>
      </c>
      <c r="E15" s="27">
        <v>893.67</v>
      </c>
      <c r="F15" s="27">
        <f t="shared" ref="F15:F19" si="1">C15*E15</f>
        <v>5513.9438999999993</v>
      </c>
    </row>
    <row r="16" spans="1:6">
      <c r="A16" s="50" t="s">
        <v>21</v>
      </c>
      <c r="B16" s="27" t="s">
        <v>79</v>
      </c>
      <c r="C16" s="27">
        <v>2.0499999999999998</v>
      </c>
      <c r="D16" s="27" t="s">
        <v>38</v>
      </c>
      <c r="E16" s="27">
        <v>363.98</v>
      </c>
      <c r="F16" s="27">
        <f t="shared" si="1"/>
        <v>746.15899999999999</v>
      </c>
    </row>
    <row r="17" spans="1:6">
      <c r="A17" s="50" t="s">
        <v>23</v>
      </c>
      <c r="B17" s="27" t="s">
        <v>80</v>
      </c>
      <c r="C17" s="27">
        <v>3.36</v>
      </c>
      <c r="D17" s="27" t="s">
        <v>38</v>
      </c>
      <c r="E17" s="27">
        <v>819.59</v>
      </c>
      <c r="F17" s="27">
        <f t="shared" si="1"/>
        <v>2753.8224</v>
      </c>
    </row>
    <row r="18" spans="1:6">
      <c r="A18" s="50" t="s">
        <v>25</v>
      </c>
      <c r="B18" s="27" t="s">
        <v>81</v>
      </c>
      <c r="C18" s="27">
        <v>12.34</v>
      </c>
      <c r="D18" s="27" t="s">
        <v>38</v>
      </c>
      <c r="E18" s="27">
        <v>496.4</v>
      </c>
      <c r="F18" s="27">
        <f t="shared" si="1"/>
        <v>6125.576</v>
      </c>
    </row>
    <row r="19" spans="1:6">
      <c r="A19" s="50" t="s">
        <v>28</v>
      </c>
      <c r="B19" s="27" t="s">
        <v>82</v>
      </c>
      <c r="C19" s="27">
        <v>12.31</v>
      </c>
      <c r="D19" s="27" t="s">
        <v>38</v>
      </c>
      <c r="E19" s="27">
        <v>177.1</v>
      </c>
      <c r="F19" s="27">
        <f t="shared" si="1"/>
        <v>2180.1010000000001</v>
      </c>
    </row>
    <row r="20" spans="1:6">
      <c r="A20" s="50"/>
      <c r="B20" s="53"/>
      <c r="C20" s="54"/>
      <c r="D20" s="23"/>
      <c r="E20" s="54" t="s">
        <v>83</v>
      </c>
      <c r="F20" s="28">
        <f>SUM(F5:F19)</f>
        <v>220594.21330000006</v>
      </c>
    </row>
  </sheetData>
  <mergeCells count="3">
    <mergeCell ref="A1:F1"/>
    <mergeCell ref="A2:F2"/>
    <mergeCell ref="A3:F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158</v>
      </c>
      <c r="B3" s="253"/>
      <c r="C3" s="253"/>
      <c r="D3" s="253"/>
      <c r="E3" s="253"/>
      <c r="F3" s="253"/>
    </row>
    <row r="4" spans="1:6">
      <c r="A4" s="22" t="s">
        <v>2</v>
      </c>
      <c r="B4" s="22" t="s">
        <v>3</v>
      </c>
      <c r="C4" s="22" t="s">
        <v>4</v>
      </c>
      <c r="D4" s="22" t="s">
        <v>5</v>
      </c>
      <c r="E4" s="22" t="s">
        <v>6</v>
      </c>
      <c r="F4" s="22" t="s">
        <v>7</v>
      </c>
    </row>
    <row r="5" spans="1:6" ht="75">
      <c r="A5" s="23" t="s">
        <v>69</v>
      </c>
      <c r="B5" s="27" t="s">
        <v>37</v>
      </c>
      <c r="C5" s="28">
        <v>72.13</v>
      </c>
      <c r="D5" s="23" t="s">
        <v>38</v>
      </c>
      <c r="E5" s="28">
        <v>153.84</v>
      </c>
      <c r="F5" s="27">
        <f t="shared" ref="F5:F14" si="0">C5*E5</f>
        <v>11096.4792</v>
      </c>
    </row>
    <row r="6" spans="1:6" ht="105">
      <c r="A6" s="23" t="s">
        <v>70</v>
      </c>
      <c r="B6" s="27" t="s">
        <v>55</v>
      </c>
      <c r="C6" s="28">
        <v>6.37</v>
      </c>
      <c r="D6" s="23" t="s">
        <v>38</v>
      </c>
      <c r="E6" s="28">
        <v>415.58</v>
      </c>
      <c r="F6" s="27">
        <f t="shared" si="0"/>
        <v>2647.2446</v>
      </c>
    </row>
    <row r="7" spans="1:6" ht="90">
      <c r="A7" s="23" t="s">
        <v>71</v>
      </c>
      <c r="B7" s="27" t="s">
        <v>56</v>
      </c>
      <c r="C7" s="28">
        <v>10.45</v>
      </c>
      <c r="D7" s="50" t="s">
        <v>38</v>
      </c>
      <c r="E7" s="28">
        <v>1336.28</v>
      </c>
      <c r="F7" s="27">
        <f t="shared" si="0"/>
        <v>13964.125999999998</v>
      </c>
    </row>
    <row r="8" spans="1:6" ht="150">
      <c r="A8" s="23" t="s">
        <v>72</v>
      </c>
      <c r="B8" s="27" t="s">
        <v>73</v>
      </c>
      <c r="C8" s="28">
        <v>11.12</v>
      </c>
      <c r="D8" s="50" t="s">
        <v>38</v>
      </c>
      <c r="E8" s="28">
        <v>4858.76</v>
      </c>
      <c r="F8" s="27">
        <f t="shared" si="0"/>
        <v>54029.411199999995</v>
      </c>
    </row>
    <row r="9" spans="1:6" customFormat="1" ht="75">
      <c r="A9" s="27" t="s">
        <v>148</v>
      </c>
      <c r="B9" s="27" t="s">
        <v>149</v>
      </c>
      <c r="C9" s="27">
        <v>22.59</v>
      </c>
      <c r="D9" s="27" t="s">
        <v>10</v>
      </c>
      <c r="E9" s="27">
        <v>2873.96</v>
      </c>
      <c r="F9" s="27">
        <f t="shared" ref="F9" si="1">ROUND(E9*C9,2)</f>
        <v>64922.76</v>
      </c>
    </row>
    <row r="10" spans="1:6" ht="90">
      <c r="A10" s="26" t="s">
        <v>92</v>
      </c>
      <c r="B10" s="52" t="s">
        <v>93</v>
      </c>
      <c r="C10" s="28">
        <v>148.6</v>
      </c>
      <c r="D10" s="26" t="s">
        <v>76</v>
      </c>
      <c r="E10" s="28">
        <v>293.85000000000002</v>
      </c>
      <c r="F10" s="27">
        <f>C10*E10</f>
        <v>43666.11</v>
      </c>
    </row>
    <row r="11" spans="1:6" ht="105">
      <c r="A11" s="23" t="s">
        <v>94</v>
      </c>
      <c r="B11" s="27" t="s">
        <v>46</v>
      </c>
      <c r="C11" s="28">
        <v>12.74</v>
      </c>
      <c r="D11" s="23" t="s">
        <v>38</v>
      </c>
      <c r="E11" s="28">
        <v>6092.63</v>
      </c>
      <c r="F11" s="27">
        <f t="shared" ref="F11" si="2">C11*E11</f>
        <v>77620.106200000009</v>
      </c>
    </row>
    <row r="12" spans="1:6" ht="120">
      <c r="A12" s="23" t="s">
        <v>133</v>
      </c>
      <c r="B12" s="27" t="s">
        <v>96</v>
      </c>
      <c r="C12" s="28">
        <v>0.44</v>
      </c>
      <c r="D12" s="23" t="s">
        <v>49</v>
      </c>
      <c r="E12" s="28">
        <v>79086.94</v>
      </c>
      <c r="F12" s="27">
        <f t="shared" si="0"/>
        <v>34798.253600000004</v>
      </c>
    </row>
    <row r="13" spans="1:6">
      <c r="A13" s="23" t="s">
        <v>19</v>
      </c>
      <c r="B13" s="27" t="s">
        <v>110</v>
      </c>
      <c r="C13" s="28">
        <v>0.67</v>
      </c>
      <c r="D13" s="23" t="s">
        <v>49</v>
      </c>
      <c r="E13" s="28">
        <v>77259.94</v>
      </c>
      <c r="F13" s="27">
        <f t="shared" si="0"/>
        <v>51764.159800000001</v>
      </c>
    </row>
    <row r="14" spans="1:6" ht="45">
      <c r="A14" s="23" t="s">
        <v>136</v>
      </c>
      <c r="B14" s="27" t="s">
        <v>75</v>
      </c>
      <c r="C14" s="28">
        <v>45.72</v>
      </c>
      <c r="D14" s="23" t="s">
        <v>76</v>
      </c>
      <c r="E14" s="28">
        <v>184.61</v>
      </c>
      <c r="F14" s="27">
        <f t="shared" si="0"/>
        <v>8440.369200000001</v>
      </c>
    </row>
    <row r="15" spans="1:6">
      <c r="A15" s="50">
        <v>10</v>
      </c>
      <c r="B15" s="53" t="s">
        <v>77</v>
      </c>
      <c r="C15" s="54"/>
      <c r="D15" s="23"/>
      <c r="E15" s="54"/>
      <c r="F15" s="27"/>
    </row>
    <row r="16" spans="1:6">
      <c r="A16" s="50" t="s">
        <v>19</v>
      </c>
      <c r="B16" s="27" t="s">
        <v>78</v>
      </c>
      <c r="C16" s="27">
        <v>21.44</v>
      </c>
      <c r="D16" s="27" t="s">
        <v>38</v>
      </c>
      <c r="E16" s="27">
        <v>893.67</v>
      </c>
      <c r="F16" s="27">
        <f t="shared" ref="F16:F20" si="3">C16*E16</f>
        <v>19160.284800000001</v>
      </c>
    </row>
    <row r="17" spans="1:6">
      <c r="A17" s="50" t="s">
        <v>21</v>
      </c>
      <c r="B17" s="27" t="s">
        <v>79</v>
      </c>
      <c r="C17" s="27">
        <v>6.37</v>
      </c>
      <c r="D17" s="27" t="s">
        <v>38</v>
      </c>
      <c r="E17" s="27">
        <v>363.98</v>
      </c>
      <c r="F17" s="27">
        <f t="shared" si="3"/>
        <v>2318.5526</v>
      </c>
    </row>
    <row r="18" spans="1:6">
      <c r="A18" s="50" t="s">
        <v>23</v>
      </c>
      <c r="B18" s="27" t="s">
        <v>80</v>
      </c>
      <c r="C18" s="27">
        <v>33.04</v>
      </c>
      <c r="D18" s="27" t="s">
        <v>38</v>
      </c>
      <c r="E18" s="27">
        <v>819.59</v>
      </c>
      <c r="F18" s="27">
        <f t="shared" si="3"/>
        <v>27079.2536</v>
      </c>
    </row>
    <row r="19" spans="1:6">
      <c r="A19" s="50" t="s">
        <v>25</v>
      </c>
      <c r="B19" s="27" t="s">
        <v>81</v>
      </c>
      <c r="C19" s="27">
        <v>20.51</v>
      </c>
      <c r="D19" s="27" t="s">
        <v>38</v>
      </c>
      <c r="E19" s="27">
        <v>496.4</v>
      </c>
      <c r="F19" s="27">
        <f t="shared" si="3"/>
        <v>10181.164000000001</v>
      </c>
    </row>
    <row r="20" spans="1:6">
      <c r="A20" s="50" t="s">
        <v>28</v>
      </c>
      <c r="B20" s="27" t="s">
        <v>82</v>
      </c>
      <c r="C20" s="27">
        <v>72.13</v>
      </c>
      <c r="D20" s="27" t="s">
        <v>38</v>
      </c>
      <c r="E20" s="27">
        <v>177.1</v>
      </c>
      <c r="F20" s="27">
        <f t="shared" si="3"/>
        <v>12774.222999999998</v>
      </c>
    </row>
    <row r="21" spans="1:6">
      <c r="A21" s="50"/>
      <c r="B21" s="53"/>
      <c r="C21" s="54"/>
      <c r="D21" s="23"/>
      <c r="E21" s="54" t="s">
        <v>83</v>
      </c>
      <c r="F21" s="28">
        <f>SUM(F5:F20)</f>
        <v>434462.49780000001</v>
      </c>
    </row>
  </sheetData>
  <mergeCells count="3">
    <mergeCell ref="A1:F1"/>
    <mergeCell ref="A2:F2"/>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I25"/>
  <sheetViews>
    <sheetView topLeftCell="A10" workbookViewId="0">
      <selection activeCell="F7" sqref="F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52.5" customHeight="1">
      <c r="A3" s="241" t="s">
        <v>532</v>
      </c>
      <c r="B3" s="242"/>
      <c r="C3" s="242"/>
      <c r="D3" s="242"/>
      <c r="E3" s="242"/>
      <c r="F3" s="243"/>
    </row>
    <row r="4" spans="1:9">
      <c r="A4" s="22" t="s">
        <v>2</v>
      </c>
      <c r="B4" s="22" t="s">
        <v>3</v>
      </c>
      <c r="C4" s="22" t="s">
        <v>4</v>
      </c>
      <c r="D4" s="22" t="s">
        <v>5</v>
      </c>
      <c r="E4" s="22" t="s">
        <v>6</v>
      </c>
      <c r="F4" s="22" t="s">
        <v>7</v>
      </c>
    </row>
    <row r="5" spans="1:9" ht="30">
      <c r="A5" s="23">
        <v>1</v>
      </c>
      <c r="B5" s="24" t="s">
        <v>34</v>
      </c>
      <c r="C5" s="25">
        <v>5</v>
      </c>
      <c r="D5" s="25" t="s">
        <v>35</v>
      </c>
      <c r="E5" s="25">
        <v>330.4</v>
      </c>
      <c r="F5" s="25">
        <f>C5*E5</f>
        <v>1652</v>
      </c>
    </row>
    <row r="6" spans="1:9" ht="75">
      <c r="A6" s="26" t="s">
        <v>130</v>
      </c>
      <c r="B6" s="27" t="s">
        <v>37</v>
      </c>
      <c r="C6" s="28">
        <v>93.46</v>
      </c>
      <c r="D6" s="23" t="s">
        <v>38</v>
      </c>
      <c r="E6" s="28">
        <v>153.84</v>
      </c>
      <c r="F6" s="25">
        <f t="shared" ref="F6:F16" si="0">C6*E6</f>
        <v>14377.886399999999</v>
      </c>
    </row>
    <row r="7" spans="1:9" ht="105">
      <c r="A7" s="26" t="s">
        <v>54</v>
      </c>
      <c r="B7" s="27" t="s">
        <v>55</v>
      </c>
      <c r="C7" s="28">
        <v>23.36</v>
      </c>
      <c r="D7" s="23" t="s">
        <v>38</v>
      </c>
      <c r="E7" s="28">
        <v>415.58</v>
      </c>
      <c r="F7" s="25">
        <f t="shared" si="0"/>
        <v>9707.9488000000001</v>
      </c>
    </row>
    <row r="8" spans="1:9" ht="90">
      <c r="A8" s="26" t="s">
        <v>41</v>
      </c>
      <c r="B8" s="27" t="s">
        <v>56</v>
      </c>
      <c r="C8" s="28">
        <v>38.94</v>
      </c>
      <c r="D8" s="50" t="s">
        <v>38</v>
      </c>
      <c r="E8" s="28">
        <v>1336.28</v>
      </c>
      <c r="F8" s="25">
        <f t="shared" si="0"/>
        <v>52034.743199999997</v>
      </c>
    </row>
    <row r="9" spans="1:9" ht="61.5" customHeight="1">
      <c r="A9" s="23" t="s">
        <v>159</v>
      </c>
      <c r="B9" s="25" t="s">
        <v>75</v>
      </c>
      <c r="C9" s="30">
        <v>30.67</v>
      </c>
      <c r="D9" s="25" t="s">
        <v>76</v>
      </c>
      <c r="E9" s="30">
        <v>184.61</v>
      </c>
      <c r="F9" s="25">
        <f t="shared" si="0"/>
        <v>5661.9887000000008</v>
      </c>
    </row>
    <row r="10" spans="1:9" customFormat="1" ht="127.5">
      <c r="A10" s="15" t="s">
        <v>160</v>
      </c>
      <c r="B10" s="13" t="s">
        <v>16</v>
      </c>
      <c r="C10" s="14">
        <v>46.73</v>
      </c>
      <c r="D10" s="12" t="s">
        <v>17</v>
      </c>
      <c r="E10" s="12">
        <v>4858.76</v>
      </c>
      <c r="F10" s="25">
        <f t="shared" si="0"/>
        <v>227049.8548</v>
      </c>
    </row>
    <row r="11" spans="1:9" s="40" customFormat="1" ht="11.25">
      <c r="A11" s="36">
        <v>7</v>
      </c>
      <c r="B11" s="37" t="s">
        <v>18</v>
      </c>
      <c r="C11" s="36"/>
      <c r="D11" s="38"/>
      <c r="E11" s="39"/>
      <c r="F11" s="57">
        <f t="shared" si="0"/>
        <v>0</v>
      </c>
    </row>
    <row r="12" spans="1:9" customFormat="1" ht="15.75">
      <c r="A12" s="15" t="s">
        <v>19</v>
      </c>
      <c r="B12" s="13" t="s">
        <v>20</v>
      </c>
      <c r="C12" s="12">
        <v>20.09</v>
      </c>
      <c r="D12" s="12" t="s">
        <v>17</v>
      </c>
      <c r="E12" s="12">
        <v>893.67</v>
      </c>
      <c r="F12" s="25">
        <f t="shared" si="0"/>
        <v>17953.830299999998</v>
      </c>
    </row>
    <row r="13" spans="1:9" customFormat="1" ht="15.75">
      <c r="A13" s="15" t="s">
        <v>21</v>
      </c>
      <c r="B13" s="13" t="s">
        <v>161</v>
      </c>
      <c r="C13" s="12">
        <v>23.36</v>
      </c>
      <c r="D13" s="12" t="s">
        <v>17</v>
      </c>
      <c r="E13" s="12">
        <v>378.69</v>
      </c>
      <c r="F13" s="25">
        <f t="shared" si="0"/>
        <v>8846.1983999999993</v>
      </c>
    </row>
    <row r="14" spans="1:9" customFormat="1">
      <c r="A14" s="15" t="s">
        <v>25</v>
      </c>
      <c r="B14" s="13" t="s">
        <v>51</v>
      </c>
      <c r="C14" s="12">
        <v>40.19</v>
      </c>
      <c r="D14" s="12" t="s">
        <v>27</v>
      </c>
      <c r="E14" s="12">
        <v>496.4</v>
      </c>
      <c r="F14" s="25">
        <f t="shared" si="0"/>
        <v>19950.315999999999</v>
      </c>
      <c r="G14" s="18"/>
      <c r="H14" s="18"/>
      <c r="I14" s="18"/>
    </row>
    <row r="15" spans="1:9" customFormat="1" ht="15.75">
      <c r="A15" s="15" t="s">
        <v>23</v>
      </c>
      <c r="B15" s="13" t="s">
        <v>24</v>
      </c>
      <c r="C15" s="12">
        <v>38.94</v>
      </c>
      <c r="D15" s="12" t="s">
        <v>17</v>
      </c>
      <c r="E15" s="12">
        <v>819.59</v>
      </c>
      <c r="F15" s="25">
        <f t="shared" si="0"/>
        <v>31914.834599999998</v>
      </c>
    </row>
    <row r="16" spans="1:9" customFormat="1">
      <c r="A16" s="15" t="s">
        <v>28</v>
      </c>
      <c r="B16" s="13" t="s">
        <v>29</v>
      </c>
      <c r="C16" s="12">
        <v>93.46</v>
      </c>
      <c r="D16" s="12" t="s">
        <v>27</v>
      </c>
      <c r="E16" s="12">
        <v>177.1</v>
      </c>
      <c r="F16" s="25">
        <f t="shared" si="0"/>
        <v>16551.766</v>
      </c>
      <c r="G16" s="18"/>
      <c r="H16" s="18"/>
      <c r="I16" s="18"/>
    </row>
    <row r="17" spans="1:9" customFormat="1">
      <c r="A17" s="15"/>
      <c r="B17" s="13"/>
      <c r="C17" s="244" t="s">
        <v>52</v>
      </c>
      <c r="D17" s="245"/>
      <c r="E17" s="246"/>
      <c r="F17" s="25">
        <f>SUM(F5:F16)</f>
        <v>405701.36719999998</v>
      </c>
      <c r="G17" s="18"/>
      <c r="H17" s="18"/>
      <c r="I17" s="18"/>
    </row>
    <row r="18" spans="1:9">
      <c r="A18" s="41"/>
      <c r="B18" s="42"/>
      <c r="C18" s="42"/>
      <c r="D18" s="42"/>
      <c r="E18" s="42"/>
      <c r="F18" s="42"/>
    </row>
    <row r="19" spans="1:9" customFormat="1">
      <c r="A19" s="43"/>
      <c r="B19" s="44"/>
      <c r="C19" s="43"/>
      <c r="D19" s="239" t="s">
        <v>31</v>
      </c>
      <c r="E19" s="239"/>
      <c r="F19" s="239"/>
    </row>
    <row r="20" spans="1:9" customFormat="1" ht="15" customHeight="1">
      <c r="B20" s="45"/>
      <c r="C20" s="45"/>
      <c r="D20" s="239"/>
      <c r="E20" s="239"/>
      <c r="F20" s="239"/>
    </row>
    <row r="21" spans="1:9" customFormat="1" ht="15" customHeight="1">
      <c r="B21" s="45"/>
      <c r="C21" s="45"/>
      <c r="D21" s="239"/>
      <c r="E21" s="239"/>
      <c r="F21" s="239"/>
    </row>
    <row r="22" spans="1:9" customFormat="1" ht="15" customHeight="1">
      <c r="B22" s="45"/>
      <c r="C22" s="45"/>
      <c r="D22" s="239"/>
      <c r="E22" s="239"/>
      <c r="F22" s="239"/>
    </row>
    <row r="23" spans="1:9" customFormat="1" ht="15" customHeight="1">
      <c r="B23" s="45"/>
      <c r="C23" s="45"/>
      <c r="D23" s="239"/>
      <c r="E23" s="239"/>
      <c r="F23" s="239"/>
    </row>
    <row r="24" spans="1:9" ht="14.25" customHeight="1">
      <c r="D24" s="239"/>
      <c r="E24" s="239"/>
      <c r="F24" s="239"/>
    </row>
    <row r="25" spans="1:9" ht="9.75" customHeight="1"/>
  </sheetData>
  <mergeCells count="5">
    <mergeCell ref="A1:F1"/>
    <mergeCell ref="A2:F2"/>
    <mergeCell ref="A3:F3"/>
    <mergeCell ref="C17:E17"/>
    <mergeCell ref="D19:F24"/>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17"/>
  <sheetViews>
    <sheetView topLeftCell="A10" workbookViewId="0">
      <selection activeCell="A3" sqref="A3:F3"/>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162</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5</v>
      </c>
      <c r="D5" s="23" t="s">
        <v>35</v>
      </c>
      <c r="E5" s="27">
        <v>330.4</v>
      </c>
      <c r="F5" s="27">
        <f>C5*E5</f>
        <v>1652</v>
      </c>
    </row>
    <row r="6" spans="1:6" ht="75">
      <c r="A6" s="26" t="s">
        <v>130</v>
      </c>
      <c r="B6" s="27" t="s">
        <v>37</v>
      </c>
      <c r="C6" s="28">
        <v>47.44</v>
      </c>
      <c r="D6" s="23" t="s">
        <v>38</v>
      </c>
      <c r="E6" s="28">
        <v>153.84</v>
      </c>
      <c r="F6" s="27">
        <f t="shared" ref="F6:F16" si="0">C6*E6</f>
        <v>7298.1696000000002</v>
      </c>
    </row>
    <row r="7" spans="1:6" ht="105">
      <c r="A7" s="26" t="s">
        <v>54</v>
      </c>
      <c r="B7" s="27" t="s">
        <v>55</v>
      </c>
      <c r="C7" s="28">
        <v>17.7</v>
      </c>
      <c r="D7" s="23" t="s">
        <v>38</v>
      </c>
      <c r="E7" s="28">
        <v>415.58</v>
      </c>
      <c r="F7" s="27">
        <f t="shared" si="0"/>
        <v>7355.7659999999996</v>
      </c>
    </row>
    <row r="8" spans="1:6" ht="90">
      <c r="A8" s="26" t="s">
        <v>41</v>
      </c>
      <c r="B8" s="27" t="s">
        <v>56</v>
      </c>
      <c r="C8" s="28">
        <v>29.74</v>
      </c>
      <c r="D8" s="50" t="s">
        <v>38</v>
      </c>
      <c r="E8" s="28">
        <v>1336.28</v>
      </c>
      <c r="F8" s="27">
        <f t="shared" si="0"/>
        <v>39740.967199999999</v>
      </c>
    </row>
    <row r="9" spans="1:6" ht="45">
      <c r="A9" s="26" t="s">
        <v>74</v>
      </c>
      <c r="B9" s="52" t="s">
        <v>75</v>
      </c>
      <c r="C9" s="28">
        <v>23.24</v>
      </c>
      <c r="D9" s="26" t="s">
        <v>76</v>
      </c>
      <c r="E9" s="28">
        <v>184.61</v>
      </c>
      <c r="F9" s="27">
        <f t="shared" si="0"/>
        <v>4290.3364000000001</v>
      </c>
    </row>
    <row r="10" spans="1:6" ht="150">
      <c r="A10" s="26" t="s">
        <v>163</v>
      </c>
      <c r="B10" s="27" t="s">
        <v>73</v>
      </c>
      <c r="C10" s="28">
        <v>35.4</v>
      </c>
      <c r="D10" s="50" t="s">
        <v>38</v>
      </c>
      <c r="E10" s="28">
        <v>4858.76</v>
      </c>
      <c r="F10" s="27">
        <f t="shared" si="0"/>
        <v>172000.10399999999</v>
      </c>
    </row>
    <row r="11" spans="1:6">
      <c r="A11" s="50">
        <v>7</v>
      </c>
      <c r="B11" s="53" t="s">
        <v>77</v>
      </c>
      <c r="C11" s="54"/>
      <c r="D11" s="23"/>
      <c r="E11" s="54"/>
      <c r="F11" s="27"/>
    </row>
    <row r="12" spans="1:6">
      <c r="A12" s="50" t="s">
        <v>19</v>
      </c>
      <c r="B12" s="27" t="s">
        <v>164</v>
      </c>
      <c r="C12" s="27">
        <v>15.22</v>
      </c>
      <c r="D12" s="27" t="s">
        <v>10</v>
      </c>
      <c r="E12" s="27">
        <v>790.67</v>
      </c>
      <c r="F12" s="27">
        <f t="shared" si="0"/>
        <v>12033.9974</v>
      </c>
    </row>
    <row r="13" spans="1:6">
      <c r="A13" s="50" t="s">
        <v>21</v>
      </c>
      <c r="B13" s="27" t="s">
        <v>165</v>
      </c>
      <c r="C13" s="27">
        <v>17.7</v>
      </c>
      <c r="D13" s="27" t="s">
        <v>10</v>
      </c>
      <c r="E13" s="27">
        <v>437.55</v>
      </c>
      <c r="F13" s="27">
        <f t="shared" si="0"/>
        <v>7744.6350000000002</v>
      </c>
    </row>
    <row r="14" spans="1:6">
      <c r="A14" s="50" t="s">
        <v>23</v>
      </c>
      <c r="B14" s="27" t="s">
        <v>166</v>
      </c>
      <c r="C14" s="27">
        <v>30.44</v>
      </c>
      <c r="D14" s="27" t="s">
        <v>10</v>
      </c>
      <c r="E14" s="27">
        <v>393.4</v>
      </c>
      <c r="F14" s="27">
        <f t="shared" si="0"/>
        <v>11975.096</v>
      </c>
    </row>
    <row r="15" spans="1:6">
      <c r="A15" s="50" t="s">
        <v>25</v>
      </c>
      <c r="B15" s="27" t="s">
        <v>167</v>
      </c>
      <c r="C15" s="27">
        <v>29.74</v>
      </c>
      <c r="D15" s="27" t="s">
        <v>10</v>
      </c>
      <c r="E15" s="27">
        <v>712.09</v>
      </c>
      <c r="F15" s="27">
        <f t="shared" si="0"/>
        <v>21177.5566</v>
      </c>
    </row>
    <row r="16" spans="1:6">
      <c r="A16" s="50" t="s">
        <v>28</v>
      </c>
      <c r="B16" s="27" t="s">
        <v>168</v>
      </c>
      <c r="C16" s="27">
        <v>47.44</v>
      </c>
      <c r="D16" s="27" t="s">
        <v>10</v>
      </c>
      <c r="E16" s="27">
        <v>177.1</v>
      </c>
      <c r="F16" s="27">
        <f t="shared" si="0"/>
        <v>8401.6239999999998</v>
      </c>
    </row>
    <row r="17" spans="1:6">
      <c r="A17" s="50"/>
      <c r="B17" s="53"/>
      <c r="C17" s="54"/>
      <c r="D17" s="23"/>
      <c r="E17" s="54" t="s">
        <v>83</v>
      </c>
      <c r="F17" s="28">
        <f>SUM(F5:F16)</f>
        <v>293670.25220000005</v>
      </c>
    </row>
  </sheetData>
  <mergeCells count="3">
    <mergeCell ref="A1:F1"/>
    <mergeCell ref="A2:F2"/>
    <mergeCell ref="A3:F3"/>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F20"/>
  <sheetViews>
    <sheetView topLeftCell="A16" workbookViewId="0">
      <selection activeCell="F21" sqref="F21"/>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169</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4</v>
      </c>
      <c r="D5" s="23" t="s">
        <v>35</v>
      </c>
      <c r="E5" s="27">
        <v>330.4</v>
      </c>
      <c r="F5" s="27">
        <f>C5*E5</f>
        <v>1321.6</v>
      </c>
    </row>
    <row r="6" spans="1:6" ht="75">
      <c r="A6" s="26" t="s">
        <v>130</v>
      </c>
      <c r="B6" s="27" t="s">
        <v>37</v>
      </c>
      <c r="C6" s="28">
        <v>47.64</v>
      </c>
      <c r="D6" s="23" t="s">
        <v>38</v>
      </c>
      <c r="E6" s="28">
        <v>153.84</v>
      </c>
      <c r="F6" s="27">
        <f t="shared" ref="F6:F19" si="0">C6*E6</f>
        <v>7328.9376000000002</v>
      </c>
    </row>
    <row r="7" spans="1:6" ht="105">
      <c r="A7" s="26" t="s">
        <v>54</v>
      </c>
      <c r="B7" s="27" t="s">
        <v>55</v>
      </c>
      <c r="C7" s="28">
        <v>4.46</v>
      </c>
      <c r="D7" s="23" t="s">
        <v>38</v>
      </c>
      <c r="E7" s="28">
        <v>415.58</v>
      </c>
      <c r="F7" s="27">
        <f t="shared" si="0"/>
        <v>1853.4867999999999</v>
      </c>
    </row>
    <row r="8" spans="1:6" ht="90">
      <c r="A8" s="26" t="s">
        <v>41</v>
      </c>
      <c r="B8" s="27" t="s">
        <v>56</v>
      </c>
      <c r="C8" s="28">
        <v>7.49</v>
      </c>
      <c r="D8" s="50" t="s">
        <v>38</v>
      </c>
      <c r="E8" s="28">
        <v>1336.28</v>
      </c>
      <c r="F8" s="27">
        <f t="shared" si="0"/>
        <v>10008.7372</v>
      </c>
    </row>
    <row r="9" spans="1:6" ht="45">
      <c r="A9" s="26" t="s">
        <v>74</v>
      </c>
      <c r="B9" s="52" t="s">
        <v>75</v>
      </c>
      <c r="C9" s="28">
        <v>322.02999999999997</v>
      </c>
      <c r="D9" s="26" t="s">
        <v>76</v>
      </c>
      <c r="E9" s="28">
        <v>184.61</v>
      </c>
      <c r="F9" s="27">
        <f t="shared" si="0"/>
        <v>59449.958299999998</v>
      </c>
    </row>
    <row r="10" spans="1:6" ht="60">
      <c r="A10" s="26" t="s">
        <v>132</v>
      </c>
      <c r="B10" s="27" t="s">
        <v>44</v>
      </c>
      <c r="C10" s="28">
        <v>22.3</v>
      </c>
      <c r="D10" s="50" t="s">
        <v>38</v>
      </c>
      <c r="E10" s="28">
        <v>5891.97</v>
      </c>
      <c r="F10" s="27">
        <f t="shared" si="0"/>
        <v>131390.93100000001</v>
      </c>
    </row>
    <row r="11" spans="1:6" ht="105">
      <c r="A11" s="26" t="s">
        <v>94</v>
      </c>
      <c r="B11" s="27" t="s">
        <v>46</v>
      </c>
      <c r="C11" s="28">
        <v>8.92</v>
      </c>
      <c r="D11" s="23" t="s">
        <v>38</v>
      </c>
      <c r="E11" s="28">
        <v>6092.63</v>
      </c>
      <c r="F11" s="27">
        <f t="shared" si="0"/>
        <v>54346.259599999998</v>
      </c>
    </row>
    <row r="12" spans="1:6" ht="120">
      <c r="A12" s="23" t="s">
        <v>170</v>
      </c>
      <c r="B12" s="27" t="s">
        <v>171</v>
      </c>
      <c r="C12" s="75">
        <v>0.56299999999999994</v>
      </c>
      <c r="D12" s="23" t="s">
        <v>49</v>
      </c>
      <c r="E12" s="28">
        <v>77259.94</v>
      </c>
      <c r="F12" s="27">
        <f t="shared" si="0"/>
        <v>43497.346219999999</v>
      </c>
    </row>
    <row r="13" spans="1:6" ht="120">
      <c r="A13" s="23" t="s">
        <v>172</v>
      </c>
      <c r="B13" s="27" t="s">
        <v>96</v>
      </c>
      <c r="C13" s="28">
        <v>1.827</v>
      </c>
      <c r="D13" s="23" t="s">
        <v>49</v>
      </c>
      <c r="E13" s="28">
        <v>79086.94</v>
      </c>
      <c r="F13" s="27">
        <f t="shared" si="0"/>
        <v>144491.83937999999</v>
      </c>
    </row>
    <row r="14" spans="1:6">
      <c r="A14" s="50">
        <v>10</v>
      </c>
      <c r="B14" s="53" t="s">
        <v>77</v>
      </c>
      <c r="C14" s="54"/>
      <c r="D14" s="23"/>
      <c r="E14" s="54"/>
      <c r="F14" s="27"/>
    </row>
    <row r="15" spans="1:6">
      <c r="A15" s="50" t="s">
        <v>19</v>
      </c>
      <c r="B15" s="27" t="s">
        <v>164</v>
      </c>
      <c r="C15" s="27">
        <v>13.43</v>
      </c>
      <c r="D15" s="27" t="s">
        <v>10</v>
      </c>
      <c r="E15" s="27">
        <v>790.67</v>
      </c>
      <c r="F15" s="27">
        <f t="shared" si="0"/>
        <v>10618.6981</v>
      </c>
    </row>
    <row r="16" spans="1:6">
      <c r="A16" s="50" t="s">
        <v>21</v>
      </c>
      <c r="B16" s="27" t="s">
        <v>165</v>
      </c>
      <c r="C16" s="27">
        <v>4.46</v>
      </c>
      <c r="D16" s="27" t="s">
        <v>10</v>
      </c>
      <c r="E16" s="27">
        <v>437.55</v>
      </c>
      <c r="F16" s="27">
        <f t="shared" si="0"/>
        <v>1951.473</v>
      </c>
    </row>
    <row r="17" spans="1:6">
      <c r="A17" s="50" t="s">
        <v>23</v>
      </c>
      <c r="B17" s="27" t="s">
        <v>166</v>
      </c>
      <c r="C17" s="27">
        <v>26.65</v>
      </c>
      <c r="D17" s="27" t="s">
        <v>10</v>
      </c>
      <c r="E17" s="27">
        <v>393.4</v>
      </c>
      <c r="F17" s="27">
        <f t="shared" si="0"/>
        <v>10484.109999999999</v>
      </c>
    </row>
    <row r="18" spans="1:6">
      <c r="A18" s="50" t="s">
        <v>25</v>
      </c>
      <c r="B18" s="27" t="s">
        <v>167</v>
      </c>
      <c r="C18" s="27">
        <v>7.49</v>
      </c>
      <c r="D18" s="27" t="s">
        <v>10</v>
      </c>
      <c r="E18" s="27">
        <v>712.09</v>
      </c>
      <c r="F18" s="27">
        <f t="shared" si="0"/>
        <v>5333.5541000000003</v>
      </c>
    </row>
    <row r="19" spans="1:6">
      <c r="A19" s="50" t="s">
        <v>28</v>
      </c>
      <c r="B19" s="27" t="s">
        <v>168</v>
      </c>
      <c r="C19" s="27">
        <v>47.64</v>
      </c>
      <c r="D19" s="27" t="s">
        <v>10</v>
      </c>
      <c r="E19" s="27">
        <v>177.1</v>
      </c>
      <c r="F19" s="27">
        <f t="shared" si="0"/>
        <v>8437.0439999999999</v>
      </c>
    </row>
    <row r="20" spans="1:6">
      <c r="A20" s="50"/>
      <c r="B20" s="53"/>
      <c r="C20" s="54"/>
      <c r="D20" s="23"/>
      <c r="E20" s="54" t="s">
        <v>83</v>
      </c>
      <c r="F20" s="28">
        <f>SUM(F5:F19)</f>
        <v>490513.97529999993</v>
      </c>
    </row>
  </sheetData>
  <mergeCells count="3">
    <mergeCell ref="A1:F1"/>
    <mergeCell ref="A2:F2"/>
    <mergeCell ref="A3:F3"/>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F17"/>
  <sheetViews>
    <sheetView topLeftCell="A10" workbookViewId="0">
      <selection activeCell="F17" sqref="F17"/>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173</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5</v>
      </c>
      <c r="D5" s="23" t="s">
        <v>35</v>
      </c>
      <c r="E5" s="27">
        <v>330.4</v>
      </c>
      <c r="F5" s="27">
        <f>C5*E5</f>
        <v>1652</v>
      </c>
    </row>
    <row r="6" spans="1:6" ht="75">
      <c r="A6" s="26" t="s">
        <v>130</v>
      </c>
      <c r="B6" s="27" t="s">
        <v>37</v>
      </c>
      <c r="C6" s="28">
        <v>48.39</v>
      </c>
      <c r="D6" s="23" t="s">
        <v>38</v>
      </c>
      <c r="E6" s="28">
        <v>153.84</v>
      </c>
      <c r="F6" s="27">
        <f t="shared" ref="F6:F16" si="0">C6*E6</f>
        <v>7444.3176000000003</v>
      </c>
    </row>
    <row r="7" spans="1:6" ht="105">
      <c r="A7" s="26" t="s">
        <v>54</v>
      </c>
      <c r="B7" s="27" t="s">
        <v>55</v>
      </c>
      <c r="C7" s="28">
        <v>18.05</v>
      </c>
      <c r="D7" s="23" t="s">
        <v>38</v>
      </c>
      <c r="E7" s="28">
        <v>415.58</v>
      </c>
      <c r="F7" s="27">
        <f t="shared" si="0"/>
        <v>7501.2190000000001</v>
      </c>
    </row>
    <row r="8" spans="1:6" ht="90">
      <c r="A8" s="26" t="s">
        <v>41</v>
      </c>
      <c r="B8" s="27" t="s">
        <v>56</v>
      </c>
      <c r="C8" s="28">
        <v>30.09</v>
      </c>
      <c r="D8" s="50" t="s">
        <v>38</v>
      </c>
      <c r="E8" s="28">
        <v>1336.28</v>
      </c>
      <c r="F8" s="27">
        <f t="shared" si="0"/>
        <v>40208.665199999996</v>
      </c>
    </row>
    <row r="9" spans="1:6" ht="45">
      <c r="A9" s="26" t="s">
        <v>74</v>
      </c>
      <c r="B9" s="52" t="s">
        <v>75</v>
      </c>
      <c r="C9" s="28">
        <v>27.89</v>
      </c>
      <c r="D9" s="26" t="s">
        <v>76</v>
      </c>
      <c r="E9" s="28">
        <v>184.61</v>
      </c>
      <c r="F9" s="27">
        <f t="shared" si="0"/>
        <v>5148.7729000000008</v>
      </c>
    </row>
    <row r="10" spans="1:6" ht="150">
      <c r="A10" s="26" t="s">
        <v>163</v>
      </c>
      <c r="B10" s="27" t="s">
        <v>73</v>
      </c>
      <c r="C10" s="28">
        <v>36.11</v>
      </c>
      <c r="D10" s="50" t="s">
        <v>38</v>
      </c>
      <c r="E10" s="28">
        <v>4858.76</v>
      </c>
      <c r="F10" s="27">
        <f t="shared" si="0"/>
        <v>175449.8236</v>
      </c>
    </row>
    <row r="11" spans="1:6">
      <c r="A11" s="50">
        <v>7</v>
      </c>
      <c r="B11" s="53" t="s">
        <v>77</v>
      </c>
      <c r="C11" s="54"/>
      <c r="D11" s="23"/>
      <c r="E11" s="54"/>
      <c r="F11" s="27"/>
    </row>
    <row r="12" spans="1:6">
      <c r="A12" s="50" t="s">
        <v>19</v>
      </c>
      <c r="B12" s="27" t="s">
        <v>164</v>
      </c>
      <c r="C12" s="27">
        <v>15.53</v>
      </c>
      <c r="D12" s="27" t="s">
        <v>10</v>
      </c>
      <c r="E12" s="27">
        <v>790.67</v>
      </c>
      <c r="F12" s="27">
        <f t="shared" si="0"/>
        <v>12279.105099999999</v>
      </c>
    </row>
    <row r="13" spans="1:6">
      <c r="A13" s="50" t="s">
        <v>21</v>
      </c>
      <c r="B13" s="27" t="s">
        <v>165</v>
      </c>
      <c r="C13" s="27">
        <v>18.05</v>
      </c>
      <c r="D13" s="27" t="s">
        <v>10</v>
      </c>
      <c r="E13" s="27">
        <v>437.55</v>
      </c>
      <c r="F13" s="27">
        <f t="shared" si="0"/>
        <v>7897.7775000000001</v>
      </c>
    </row>
    <row r="14" spans="1:6">
      <c r="A14" s="50" t="s">
        <v>23</v>
      </c>
      <c r="B14" s="27" t="s">
        <v>166</v>
      </c>
      <c r="C14" s="27">
        <v>31.05</v>
      </c>
      <c r="D14" s="27" t="s">
        <v>10</v>
      </c>
      <c r="E14" s="27">
        <v>393.4</v>
      </c>
      <c r="F14" s="27">
        <f t="shared" si="0"/>
        <v>12215.07</v>
      </c>
    </row>
    <row r="15" spans="1:6">
      <c r="A15" s="50" t="s">
        <v>25</v>
      </c>
      <c r="B15" s="27" t="s">
        <v>167</v>
      </c>
      <c r="C15" s="27">
        <v>30.09</v>
      </c>
      <c r="D15" s="27" t="s">
        <v>10</v>
      </c>
      <c r="E15" s="27">
        <v>712.09</v>
      </c>
      <c r="F15" s="27">
        <f t="shared" si="0"/>
        <v>21426.788100000002</v>
      </c>
    </row>
    <row r="16" spans="1:6">
      <c r="A16" s="50" t="s">
        <v>28</v>
      </c>
      <c r="B16" s="27" t="s">
        <v>168</v>
      </c>
      <c r="C16" s="27">
        <v>48.39</v>
      </c>
      <c r="D16" s="27" t="s">
        <v>10</v>
      </c>
      <c r="E16" s="27">
        <v>177.1</v>
      </c>
      <c r="F16" s="27">
        <f t="shared" si="0"/>
        <v>8569.8690000000006</v>
      </c>
    </row>
    <row r="17" spans="1:6">
      <c r="A17" s="50"/>
      <c r="B17" s="53"/>
      <c r="C17" s="54"/>
      <c r="D17" s="23"/>
      <c r="E17" s="54" t="s">
        <v>83</v>
      </c>
      <c r="F17" s="28">
        <f>SUM(F5:F16)</f>
        <v>299793.408</v>
      </c>
    </row>
  </sheetData>
  <mergeCells count="3">
    <mergeCell ref="A1:F1"/>
    <mergeCell ref="A2:F2"/>
    <mergeCell ref="A3:F3"/>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F11"/>
  <sheetViews>
    <sheetView topLeftCell="A10" workbookViewId="0">
      <selection activeCell="C5" sqref="C5"/>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174</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4</v>
      </c>
      <c r="D5" s="23" t="s">
        <v>35</v>
      </c>
      <c r="E5" s="27">
        <v>330.4</v>
      </c>
      <c r="F5" s="27">
        <f>C5*E5</f>
        <v>1321.6</v>
      </c>
    </row>
    <row r="6" spans="1:6" ht="45">
      <c r="A6" s="26" t="s">
        <v>175</v>
      </c>
      <c r="B6" s="52" t="s">
        <v>75</v>
      </c>
      <c r="C6" s="28">
        <v>83.65</v>
      </c>
      <c r="D6" s="26" t="s">
        <v>76</v>
      </c>
      <c r="E6" s="28">
        <v>184.61</v>
      </c>
      <c r="F6" s="27">
        <f t="shared" ref="F6:F10" si="0">C6*E6</f>
        <v>15442.626500000002</v>
      </c>
    </row>
    <row r="7" spans="1:6" ht="150">
      <c r="A7" s="26" t="s">
        <v>176</v>
      </c>
      <c r="B7" s="27" t="s">
        <v>73</v>
      </c>
      <c r="C7" s="28">
        <v>127.44</v>
      </c>
      <c r="D7" s="50" t="s">
        <v>38</v>
      </c>
      <c r="E7" s="28">
        <v>4858.76</v>
      </c>
      <c r="F7" s="27">
        <f t="shared" si="0"/>
        <v>619200.37439999997</v>
      </c>
    </row>
    <row r="8" spans="1:6">
      <c r="A8" s="50">
        <v>4</v>
      </c>
      <c r="B8" s="53" t="s">
        <v>77</v>
      </c>
      <c r="C8" s="54"/>
      <c r="D8" s="23"/>
      <c r="E8" s="54"/>
      <c r="F8" s="27"/>
    </row>
    <row r="9" spans="1:6">
      <c r="A9" s="50" t="s">
        <v>19</v>
      </c>
      <c r="B9" s="27" t="s">
        <v>164</v>
      </c>
      <c r="C9" s="27">
        <v>54.8</v>
      </c>
      <c r="D9" s="27" t="s">
        <v>10</v>
      </c>
      <c r="E9" s="27">
        <v>790.67</v>
      </c>
      <c r="F9" s="27">
        <f t="shared" si="0"/>
        <v>43328.715999999993</v>
      </c>
    </row>
    <row r="10" spans="1:6">
      <c r="A10" s="50" t="s">
        <v>21</v>
      </c>
      <c r="B10" s="27" t="s">
        <v>166</v>
      </c>
      <c r="C10" s="27">
        <v>109.6</v>
      </c>
      <c r="D10" s="27" t="s">
        <v>10</v>
      </c>
      <c r="E10" s="27">
        <v>393.4</v>
      </c>
      <c r="F10" s="27">
        <f t="shared" si="0"/>
        <v>43116.639999999992</v>
      </c>
    </row>
    <row r="11" spans="1:6">
      <c r="A11" s="50"/>
      <c r="B11" s="53"/>
      <c r="C11" s="54"/>
      <c r="D11" s="23"/>
      <c r="E11" s="54" t="s">
        <v>83</v>
      </c>
      <c r="F11" s="28">
        <f>SUM(F5:F10)</f>
        <v>722409.95689999999</v>
      </c>
    </row>
  </sheetData>
  <mergeCells count="3">
    <mergeCell ref="A1:F1"/>
    <mergeCell ref="A2:F2"/>
    <mergeCell ref="A3:F3"/>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F17"/>
  <sheetViews>
    <sheetView topLeftCell="A13" workbookViewId="0">
      <selection activeCell="F17" sqref="F17"/>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177</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12</v>
      </c>
      <c r="D5" s="23" t="s">
        <v>35</v>
      </c>
      <c r="E5" s="27">
        <v>330.4</v>
      </c>
      <c r="F5" s="27">
        <f>C5*E5</f>
        <v>3964.7999999999997</v>
      </c>
    </row>
    <row r="6" spans="1:6" ht="75">
      <c r="A6" s="26" t="s">
        <v>130</v>
      </c>
      <c r="B6" s="27" t="s">
        <v>37</v>
      </c>
      <c r="C6" s="28">
        <v>91.57</v>
      </c>
      <c r="D6" s="23" t="s">
        <v>38</v>
      </c>
      <c r="E6" s="28">
        <v>153.84</v>
      </c>
      <c r="F6" s="27">
        <f t="shared" ref="F6:F16" si="0">C6*E6</f>
        <v>14087.128799999999</v>
      </c>
    </row>
    <row r="7" spans="1:6" ht="105">
      <c r="A7" s="26" t="s">
        <v>54</v>
      </c>
      <c r="B7" s="27" t="s">
        <v>55</v>
      </c>
      <c r="C7" s="28">
        <v>34.340000000000003</v>
      </c>
      <c r="D7" s="23" t="s">
        <v>38</v>
      </c>
      <c r="E7" s="28">
        <v>415.58</v>
      </c>
      <c r="F7" s="27">
        <f t="shared" si="0"/>
        <v>14271.0172</v>
      </c>
    </row>
    <row r="8" spans="1:6" ht="90">
      <c r="A8" s="26" t="s">
        <v>41</v>
      </c>
      <c r="B8" s="27" t="s">
        <v>56</v>
      </c>
      <c r="C8" s="28">
        <v>57.23</v>
      </c>
      <c r="D8" s="50" t="s">
        <v>38</v>
      </c>
      <c r="E8" s="28">
        <v>1336.28</v>
      </c>
      <c r="F8" s="27">
        <f t="shared" si="0"/>
        <v>76475.304399999994</v>
      </c>
    </row>
    <row r="9" spans="1:6" ht="45">
      <c r="A9" s="26" t="s">
        <v>74</v>
      </c>
      <c r="B9" s="52" t="s">
        <v>75</v>
      </c>
      <c r="C9" s="28">
        <v>47.4</v>
      </c>
      <c r="D9" s="26" t="s">
        <v>76</v>
      </c>
      <c r="E9" s="28">
        <v>184.61</v>
      </c>
      <c r="F9" s="27">
        <f t="shared" si="0"/>
        <v>8750.514000000001</v>
      </c>
    </row>
    <row r="10" spans="1:6" ht="150">
      <c r="A10" s="26" t="s">
        <v>163</v>
      </c>
      <c r="B10" s="27" t="s">
        <v>73</v>
      </c>
      <c r="C10" s="28">
        <v>68.680000000000007</v>
      </c>
      <c r="D10" s="50" t="s">
        <v>38</v>
      </c>
      <c r="E10" s="28">
        <v>4858.76</v>
      </c>
      <c r="F10" s="27">
        <f t="shared" si="0"/>
        <v>333699.63680000004</v>
      </c>
    </row>
    <row r="11" spans="1:6">
      <c r="A11" s="50">
        <v>7</v>
      </c>
      <c r="B11" s="53" t="s">
        <v>77</v>
      </c>
      <c r="C11" s="54"/>
      <c r="D11" s="23"/>
      <c r="E11" s="54"/>
      <c r="F11" s="27"/>
    </row>
    <row r="12" spans="1:6">
      <c r="A12" s="50" t="s">
        <v>19</v>
      </c>
      <c r="B12" s="27" t="s">
        <v>164</v>
      </c>
      <c r="C12" s="27">
        <v>29.53</v>
      </c>
      <c r="D12" s="27" t="s">
        <v>10</v>
      </c>
      <c r="E12" s="27">
        <v>790.67</v>
      </c>
      <c r="F12" s="27">
        <f t="shared" si="0"/>
        <v>23348.485099999998</v>
      </c>
    </row>
    <row r="13" spans="1:6">
      <c r="A13" s="50" t="s">
        <v>21</v>
      </c>
      <c r="B13" s="27" t="s">
        <v>165</v>
      </c>
      <c r="C13" s="27">
        <v>34.340000000000003</v>
      </c>
      <c r="D13" s="27" t="s">
        <v>10</v>
      </c>
      <c r="E13" s="27">
        <v>437.55</v>
      </c>
      <c r="F13" s="27">
        <f t="shared" si="0"/>
        <v>15025.467000000002</v>
      </c>
    </row>
    <row r="14" spans="1:6">
      <c r="A14" s="50" t="s">
        <v>23</v>
      </c>
      <c r="B14" s="27" t="s">
        <v>166</v>
      </c>
      <c r="C14" s="27">
        <v>59.06</v>
      </c>
      <c r="D14" s="27" t="s">
        <v>10</v>
      </c>
      <c r="E14" s="27">
        <v>393.4</v>
      </c>
      <c r="F14" s="27">
        <f t="shared" si="0"/>
        <v>23234.203999999998</v>
      </c>
    </row>
    <row r="15" spans="1:6">
      <c r="A15" s="50" t="s">
        <v>25</v>
      </c>
      <c r="B15" s="27" t="s">
        <v>167</v>
      </c>
      <c r="C15" s="27">
        <v>57.23</v>
      </c>
      <c r="D15" s="27" t="s">
        <v>10</v>
      </c>
      <c r="E15" s="27">
        <v>712.09</v>
      </c>
      <c r="F15" s="27">
        <f t="shared" si="0"/>
        <v>40752.9107</v>
      </c>
    </row>
    <row r="16" spans="1:6">
      <c r="A16" s="50" t="s">
        <v>28</v>
      </c>
      <c r="B16" s="27" t="s">
        <v>168</v>
      </c>
      <c r="C16" s="27">
        <v>91.57</v>
      </c>
      <c r="D16" s="27" t="s">
        <v>10</v>
      </c>
      <c r="E16" s="27">
        <v>177.1</v>
      </c>
      <c r="F16" s="27">
        <f t="shared" si="0"/>
        <v>16217.046999999999</v>
      </c>
    </row>
    <row r="17" spans="1:6">
      <c r="A17" s="50"/>
      <c r="B17" s="53"/>
      <c r="C17" s="54"/>
      <c r="D17" s="23"/>
      <c r="E17" s="54" t="s">
        <v>83</v>
      </c>
      <c r="F17" s="28">
        <f>SUM(F5:F16)</f>
        <v>569826.51500000001</v>
      </c>
    </row>
  </sheetData>
  <mergeCells count="3">
    <mergeCell ref="A1:F1"/>
    <mergeCell ref="A2:F2"/>
    <mergeCell ref="A3:F3"/>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F17"/>
  <sheetViews>
    <sheetView topLeftCell="A13" workbookViewId="0">
      <selection activeCell="F17" sqref="F17"/>
    </sheetView>
  </sheetViews>
  <sheetFormatPr defaultRowHeight="15"/>
  <cols>
    <col min="1" max="1" width="9.140625" style="46"/>
    <col min="2" max="2" width="42.2851562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60.75" customHeight="1">
      <c r="A3" s="253" t="s">
        <v>178</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5</v>
      </c>
      <c r="D5" s="23" t="s">
        <v>35</v>
      </c>
      <c r="E5" s="27">
        <v>330.4</v>
      </c>
      <c r="F5" s="27">
        <f>C5*E5</f>
        <v>1652</v>
      </c>
    </row>
    <row r="6" spans="1:6" ht="75">
      <c r="A6" s="26" t="s">
        <v>130</v>
      </c>
      <c r="B6" s="27" t="s">
        <v>37</v>
      </c>
      <c r="C6" s="28">
        <v>24.67</v>
      </c>
      <c r="D6" s="23" t="s">
        <v>38</v>
      </c>
      <c r="E6" s="28">
        <v>153.84</v>
      </c>
      <c r="F6" s="27">
        <f t="shared" ref="F6:F16" si="0">C6*E6</f>
        <v>3795.2328000000002</v>
      </c>
    </row>
    <row r="7" spans="1:6" ht="105">
      <c r="A7" s="26" t="s">
        <v>54</v>
      </c>
      <c r="B7" s="27" t="s">
        <v>55</v>
      </c>
      <c r="C7" s="28">
        <v>9.1999999999999993</v>
      </c>
      <c r="D7" s="23" t="s">
        <v>38</v>
      </c>
      <c r="E7" s="28">
        <v>415.58</v>
      </c>
      <c r="F7" s="27">
        <f t="shared" si="0"/>
        <v>3823.3359999999998</v>
      </c>
    </row>
    <row r="8" spans="1:6" ht="90">
      <c r="A8" s="26" t="s">
        <v>41</v>
      </c>
      <c r="B8" s="27" t="s">
        <v>56</v>
      </c>
      <c r="C8" s="28">
        <v>15.46</v>
      </c>
      <c r="D8" s="50" t="s">
        <v>38</v>
      </c>
      <c r="E8" s="28">
        <v>1336.28</v>
      </c>
      <c r="F8" s="27">
        <f t="shared" si="0"/>
        <v>20658.888800000001</v>
      </c>
    </row>
    <row r="9" spans="1:6" ht="45">
      <c r="A9" s="26" t="s">
        <v>74</v>
      </c>
      <c r="B9" s="52" t="s">
        <v>75</v>
      </c>
      <c r="C9" s="28">
        <v>7.9</v>
      </c>
      <c r="D9" s="26" t="s">
        <v>76</v>
      </c>
      <c r="E9" s="28">
        <v>184.61</v>
      </c>
      <c r="F9" s="27">
        <f t="shared" si="0"/>
        <v>1458.4190000000001</v>
      </c>
    </row>
    <row r="10" spans="1:6" ht="150">
      <c r="A10" s="26" t="s">
        <v>163</v>
      </c>
      <c r="B10" s="27" t="s">
        <v>73</v>
      </c>
      <c r="C10" s="28">
        <v>18.41</v>
      </c>
      <c r="D10" s="50" t="s">
        <v>38</v>
      </c>
      <c r="E10" s="28">
        <v>4858.76</v>
      </c>
      <c r="F10" s="27">
        <f t="shared" si="0"/>
        <v>89449.771600000007</v>
      </c>
    </row>
    <row r="11" spans="1:6">
      <c r="A11" s="50">
        <v>7</v>
      </c>
      <c r="B11" s="53" t="s">
        <v>77</v>
      </c>
      <c r="C11" s="54"/>
      <c r="D11" s="23"/>
      <c r="E11" s="54"/>
      <c r="F11" s="27"/>
    </row>
    <row r="12" spans="1:6">
      <c r="A12" s="50" t="s">
        <v>19</v>
      </c>
      <c r="B12" s="27" t="s">
        <v>164</v>
      </c>
      <c r="C12" s="27">
        <v>7.92</v>
      </c>
      <c r="D12" s="27" t="s">
        <v>10</v>
      </c>
      <c r="E12" s="27">
        <v>790.67</v>
      </c>
      <c r="F12" s="27">
        <f t="shared" si="0"/>
        <v>6262.1063999999997</v>
      </c>
    </row>
    <row r="13" spans="1:6">
      <c r="A13" s="50" t="s">
        <v>21</v>
      </c>
      <c r="B13" s="27" t="s">
        <v>165</v>
      </c>
      <c r="C13" s="27">
        <v>9.1999999999999993</v>
      </c>
      <c r="D13" s="27" t="s">
        <v>10</v>
      </c>
      <c r="E13" s="27">
        <v>437.55</v>
      </c>
      <c r="F13" s="27">
        <f t="shared" si="0"/>
        <v>4025.4599999999996</v>
      </c>
    </row>
    <row r="14" spans="1:6">
      <c r="A14" s="50" t="s">
        <v>23</v>
      </c>
      <c r="B14" s="27" t="s">
        <v>166</v>
      </c>
      <c r="C14" s="27">
        <v>15.83</v>
      </c>
      <c r="D14" s="27" t="s">
        <v>10</v>
      </c>
      <c r="E14" s="27">
        <v>393.4</v>
      </c>
      <c r="F14" s="27">
        <f t="shared" si="0"/>
        <v>6227.5219999999999</v>
      </c>
    </row>
    <row r="15" spans="1:6">
      <c r="A15" s="50" t="s">
        <v>25</v>
      </c>
      <c r="B15" s="27" t="s">
        <v>167</v>
      </c>
      <c r="C15" s="27">
        <v>15.46</v>
      </c>
      <c r="D15" s="27" t="s">
        <v>10</v>
      </c>
      <c r="E15" s="27">
        <v>712.09</v>
      </c>
      <c r="F15" s="27">
        <f t="shared" si="0"/>
        <v>11008.911400000001</v>
      </c>
    </row>
    <row r="16" spans="1:6">
      <c r="A16" s="50" t="s">
        <v>28</v>
      </c>
      <c r="B16" s="27" t="s">
        <v>168</v>
      </c>
      <c r="C16" s="27">
        <v>24.67</v>
      </c>
      <c r="D16" s="27" t="s">
        <v>10</v>
      </c>
      <c r="E16" s="27">
        <v>177.1</v>
      </c>
      <c r="F16" s="27">
        <f t="shared" si="0"/>
        <v>4369.0569999999998</v>
      </c>
    </row>
    <row r="17" spans="1:6">
      <c r="A17" s="50"/>
      <c r="B17" s="53"/>
      <c r="C17" s="54"/>
      <c r="D17" s="23"/>
      <c r="E17" s="54" t="s">
        <v>83</v>
      </c>
      <c r="F17" s="28">
        <f>SUM(F5:F16)</f>
        <v>152730.70500000002</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24"/>
  <sheetViews>
    <sheetView workbookViewId="0">
      <selection sqref="A1:XFD104857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44.25" customHeight="1">
      <c r="A3" s="241" t="s">
        <v>522</v>
      </c>
      <c r="B3" s="242"/>
      <c r="C3" s="242"/>
      <c r="D3" s="242"/>
      <c r="E3" s="242"/>
      <c r="F3" s="243"/>
    </row>
    <row r="4" spans="1:9">
      <c r="A4" s="22" t="s">
        <v>2</v>
      </c>
      <c r="B4" s="22" t="s">
        <v>3</v>
      </c>
      <c r="C4" s="22" t="s">
        <v>4</v>
      </c>
      <c r="D4" s="22" t="s">
        <v>5</v>
      </c>
      <c r="E4" s="22" t="s">
        <v>6</v>
      </c>
      <c r="F4" s="22" t="s">
        <v>7</v>
      </c>
    </row>
    <row r="5" spans="1:9" ht="30">
      <c r="A5" s="23">
        <v>1</v>
      </c>
      <c r="B5" s="24" t="s">
        <v>34</v>
      </c>
      <c r="C5" s="25">
        <v>7</v>
      </c>
      <c r="D5" s="25" t="s">
        <v>35</v>
      </c>
      <c r="E5" s="25">
        <v>330.4</v>
      </c>
      <c r="F5" s="25">
        <f>C5*E5</f>
        <v>2312.7999999999997</v>
      </c>
    </row>
    <row r="6" spans="1:9" ht="75">
      <c r="A6" s="26" t="s">
        <v>36</v>
      </c>
      <c r="B6" s="93" t="s">
        <v>37</v>
      </c>
      <c r="C6" s="28">
        <v>185.09</v>
      </c>
      <c r="D6" s="23" t="s">
        <v>38</v>
      </c>
      <c r="E6" s="28">
        <v>153.84</v>
      </c>
      <c r="F6" s="25">
        <f t="shared" ref="F6:F16" si="0">C6*E6</f>
        <v>28474.245600000002</v>
      </c>
    </row>
    <row r="7" spans="1:9" ht="105">
      <c r="A7" s="26" t="s">
        <v>54</v>
      </c>
      <c r="B7" s="93" t="s">
        <v>55</v>
      </c>
      <c r="C7" s="28">
        <v>43.13</v>
      </c>
      <c r="D7" s="23" t="s">
        <v>38</v>
      </c>
      <c r="E7" s="28">
        <v>415.58</v>
      </c>
      <c r="F7" s="25">
        <f t="shared" si="0"/>
        <v>17923.965400000001</v>
      </c>
    </row>
    <row r="8" spans="1:9" ht="90">
      <c r="A8" s="26" t="s">
        <v>41</v>
      </c>
      <c r="B8" s="93" t="s">
        <v>56</v>
      </c>
      <c r="C8" s="28">
        <v>71.89</v>
      </c>
      <c r="D8" s="50" t="s">
        <v>38</v>
      </c>
      <c r="E8" s="28">
        <v>1336.28</v>
      </c>
      <c r="F8" s="25">
        <f t="shared" si="0"/>
        <v>96065.169200000004</v>
      </c>
    </row>
    <row r="9" spans="1:9" customFormat="1" ht="127.5">
      <c r="A9" s="219" t="s">
        <v>57</v>
      </c>
      <c r="B9" s="13" t="s">
        <v>16</v>
      </c>
      <c r="C9" s="14">
        <v>74.12</v>
      </c>
      <c r="D9" s="12" t="s">
        <v>17</v>
      </c>
      <c r="E9" s="12">
        <v>4858.76</v>
      </c>
      <c r="F9" s="25">
        <f t="shared" si="0"/>
        <v>360131.29120000004</v>
      </c>
    </row>
    <row r="10" spans="1:9" ht="88.5" customHeight="1">
      <c r="A10" s="219" t="s">
        <v>57</v>
      </c>
      <c r="B10" s="13" t="s">
        <v>87</v>
      </c>
      <c r="C10" s="14">
        <v>48.6</v>
      </c>
      <c r="D10" s="12" t="s">
        <v>88</v>
      </c>
      <c r="E10" s="12">
        <v>184.61</v>
      </c>
      <c r="F10" s="25">
        <f t="shared" si="0"/>
        <v>8972.0460000000003</v>
      </c>
    </row>
    <row r="11" spans="1:9" s="40" customFormat="1">
      <c r="A11" s="36">
        <v>6</v>
      </c>
      <c r="B11" s="37" t="s">
        <v>18</v>
      </c>
      <c r="C11" s="36"/>
      <c r="D11" s="38"/>
      <c r="E11" s="39"/>
      <c r="F11" s="25">
        <f t="shared" si="0"/>
        <v>0</v>
      </c>
    </row>
    <row r="12" spans="1:9" customFormat="1" ht="15.75">
      <c r="A12" s="219" t="s">
        <v>19</v>
      </c>
      <c r="B12" s="13" t="s">
        <v>20</v>
      </c>
      <c r="C12" s="12">
        <v>31.87</v>
      </c>
      <c r="D12" s="12" t="s">
        <v>17</v>
      </c>
      <c r="E12" s="12">
        <v>893.67</v>
      </c>
      <c r="F12" s="25">
        <f t="shared" si="0"/>
        <v>28481.262899999998</v>
      </c>
    </row>
    <row r="13" spans="1:9" customFormat="1" ht="15.75">
      <c r="A13" s="219" t="s">
        <v>21</v>
      </c>
      <c r="B13" s="13" t="s">
        <v>22</v>
      </c>
      <c r="C13" s="12">
        <v>43.13</v>
      </c>
      <c r="D13" s="12" t="s">
        <v>17</v>
      </c>
      <c r="E13" s="12">
        <v>363.98</v>
      </c>
      <c r="F13" s="25">
        <f t="shared" si="0"/>
        <v>15698.457400000001</v>
      </c>
    </row>
    <row r="14" spans="1:9" customFormat="1" ht="15.75">
      <c r="A14" s="219" t="s">
        <v>23</v>
      </c>
      <c r="B14" s="13" t="s">
        <v>24</v>
      </c>
      <c r="C14" s="12">
        <v>71.89</v>
      </c>
      <c r="D14" s="12" t="s">
        <v>17</v>
      </c>
      <c r="E14" s="12">
        <v>819.59</v>
      </c>
      <c r="F14" s="25">
        <f t="shared" si="0"/>
        <v>58920.325100000002</v>
      </c>
    </row>
    <row r="15" spans="1:9" customFormat="1">
      <c r="A15" s="219" t="s">
        <v>25</v>
      </c>
      <c r="B15" s="13" t="s">
        <v>51</v>
      </c>
      <c r="C15" s="12">
        <v>63.74</v>
      </c>
      <c r="D15" s="12" t="s">
        <v>27</v>
      </c>
      <c r="E15" s="12">
        <v>496.4</v>
      </c>
      <c r="F15" s="25">
        <f t="shared" si="0"/>
        <v>31640.536</v>
      </c>
      <c r="G15" s="18"/>
      <c r="H15" s="18"/>
      <c r="I15" s="18"/>
    </row>
    <row r="16" spans="1:9" customFormat="1">
      <c r="A16" s="219" t="s">
        <v>28</v>
      </c>
      <c r="B16" s="13" t="s">
        <v>29</v>
      </c>
      <c r="C16" s="12">
        <v>185.09</v>
      </c>
      <c r="D16" s="12" t="s">
        <v>27</v>
      </c>
      <c r="E16" s="12">
        <v>177.1</v>
      </c>
      <c r="F16" s="25">
        <f t="shared" si="0"/>
        <v>32779.438999999998</v>
      </c>
      <c r="G16" s="18"/>
      <c r="H16" s="18"/>
      <c r="I16" s="18"/>
    </row>
    <row r="17" spans="1:9" customFormat="1">
      <c r="A17" s="219"/>
      <c r="B17" s="13"/>
      <c r="C17" s="244" t="s">
        <v>52</v>
      </c>
      <c r="D17" s="245"/>
      <c r="E17" s="246"/>
      <c r="F17" s="25">
        <f>SUM(F5:F16)</f>
        <v>681399.53779999993</v>
      </c>
      <c r="G17" s="18"/>
      <c r="H17" s="18"/>
      <c r="I17" s="18"/>
    </row>
    <row r="18" spans="1:9">
      <c r="A18" s="41"/>
      <c r="B18" s="42"/>
      <c r="C18" s="42"/>
      <c r="D18" s="42"/>
      <c r="E18" s="42"/>
      <c r="F18" s="42"/>
    </row>
    <row r="19" spans="1:9" customFormat="1">
      <c r="A19" s="43"/>
      <c r="B19" s="44"/>
      <c r="C19" s="43"/>
      <c r="D19" s="239" t="s">
        <v>31</v>
      </c>
      <c r="E19" s="239"/>
      <c r="F19" s="239"/>
    </row>
    <row r="20" spans="1:9" customFormat="1">
      <c r="B20" s="45"/>
      <c r="C20" s="45"/>
      <c r="D20" s="239"/>
      <c r="E20" s="239"/>
      <c r="F20" s="239"/>
    </row>
    <row r="21" spans="1:9" customFormat="1">
      <c r="B21" s="45"/>
      <c r="C21" s="45"/>
      <c r="D21" s="239"/>
      <c r="E21" s="239"/>
      <c r="F21" s="239"/>
    </row>
    <row r="22" spans="1:9" customFormat="1">
      <c r="B22" s="45"/>
      <c r="C22" s="45"/>
      <c r="D22" s="239"/>
      <c r="E22" s="239"/>
      <c r="F22" s="239"/>
    </row>
    <row r="23" spans="1:9" customFormat="1">
      <c r="B23" s="45"/>
      <c r="C23" s="45"/>
      <c r="D23" s="239"/>
      <c r="E23" s="239"/>
      <c r="F23" s="239"/>
    </row>
    <row r="24" spans="1:9">
      <c r="D24" s="239"/>
      <c r="E24" s="239"/>
      <c r="F24" s="239"/>
    </row>
  </sheetData>
  <mergeCells count="5">
    <mergeCell ref="A1:F1"/>
    <mergeCell ref="A2:F2"/>
    <mergeCell ref="A3:F3"/>
    <mergeCell ref="C17:E17"/>
    <mergeCell ref="D19:F2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179</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8</v>
      </c>
      <c r="D5" s="23" t="s">
        <v>35</v>
      </c>
      <c r="E5" s="27">
        <v>330.4</v>
      </c>
      <c r="F5" s="27">
        <f>C5*E5</f>
        <v>2643.2</v>
      </c>
    </row>
    <row r="6" spans="1:6" ht="75">
      <c r="A6" s="26" t="s">
        <v>130</v>
      </c>
      <c r="B6" s="27" t="s">
        <v>37</v>
      </c>
      <c r="C6" s="28">
        <v>35.65</v>
      </c>
      <c r="D6" s="23" t="s">
        <v>38</v>
      </c>
      <c r="E6" s="28">
        <v>153.84</v>
      </c>
      <c r="F6" s="27">
        <f t="shared" ref="F6:F10" si="0">C6*E6</f>
        <v>5484.3959999999997</v>
      </c>
    </row>
    <row r="7" spans="1:6" ht="105">
      <c r="A7" s="26" t="s">
        <v>54</v>
      </c>
      <c r="B7" s="27" t="s">
        <v>55</v>
      </c>
      <c r="C7" s="28">
        <v>13.37</v>
      </c>
      <c r="D7" s="23" t="s">
        <v>38</v>
      </c>
      <c r="E7" s="28">
        <v>415.58</v>
      </c>
      <c r="F7" s="27">
        <f t="shared" si="0"/>
        <v>5556.3045999999995</v>
      </c>
    </row>
    <row r="8" spans="1:6" ht="90">
      <c r="A8" s="26" t="s">
        <v>41</v>
      </c>
      <c r="B8" s="27" t="s">
        <v>56</v>
      </c>
      <c r="C8" s="28">
        <v>22.28</v>
      </c>
      <c r="D8" s="50" t="s">
        <v>38</v>
      </c>
      <c r="E8" s="28">
        <v>1336.28</v>
      </c>
      <c r="F8" s="27">
        <f t="shared" si="0"/>
        <v>29772.3184</v>
      </c>
    </row>
    <row r="9" spans="1:6" ht="150">
      <c r="A9" s="26" t="s">
        <v>131</v>
      </c>
      <c r="B9" s="27" t="s">
        <v>73</v>
      </c>
      <c r="C9" s="28">
        <v>26.73</v>
      </c>
      <c r="D9" s="50" t="s">
        <v>38</v>
      </c>
      <c r="E9" s="28">
        <v>4858.76</v>
      </c>
      <c r="F9" s="27">
        <f t="shared" si="0"/>
        <v>129874.6548</v>
      </c>
    </row>
    <row r="10" spans="1:6" ht="45">
      <c r="A10" s="26" t="s">
        <v>106</v>
      </c>
      <c r="B10" s="52" t="s">
        <v>75</v>
      </c>
      <c r="C10" s="28">
        <v>21.93</v>
      </c>
      <c r="D10" s="26" t="s">
        <v>76</v>
      </c>
      <c r="E10" s="28">
        <v>184.61</v>
      </c>
      <c r="F10" s="27">
        <f t="shared" si="0"/>
        <v>4048.4973000000005</v>
      </c>
    </row>
    <row r="11" spans="1:6">
      <c r="A11" s="50">
        <v>7</v>
      </c>
      <c r="B11" s="53" t="s">
        <v>77</v>
      </c>
      <c r="C11" s="54"/>
      <c r="D11" s="23"/>
      <c r="E11" s="54"/>
      <c r="F11" s="27"/>
    </row>
    <row r="12" spans="1:6">
      <c r="A12" s="50" t="s">
        <v>19</v>
      </c>
      <c r="B12" s="27" t="s">
        <v>180</v>
      </c>
      <c r="C12" s="27">
        <v>11.49</v>
      </c>
      <c r="D12" s="27" t="s">
        <v>38</v>
      </c>
      <c r="E12" s="27">
        <v>790.67</v>
      </c>
      <c r="F12" s="27">
        <f t="shared" ref="F12:F16" si="1">C12*E12</f>
        <v>9084.7983000000004</v>
      </c>
    </row>
    <row r="13" spans="1:6">
      <c r="A13" s="50" t="s">
        <v>21</v>
      </c>
      <c r="B13" s="27" t="s">
        <v>181</v>
      </c>
      <c r="C13" s="27">
        <v>13.37</v>
      </c>
      <c r="D13" s="27" t="s">
        <v>38</v>
      </c>
      <c r="E13" s="27">
        <v>437.55</v>
      </c>
      <c r="F13" s="27">
        <f t="shared" si="1"/>
        <v>5850.0434999999998</v>
      </c>
    </row>
    <row r="14" spans="1:6">
      <c r="A14" s="50" t="s">
        <v>23</v>
      </c>
      <c r="B14" s="27" t="s">
        <v>182</v>
      </c>
      <c r="C14" s="27">
        <v>22.28</v>
      </c>
      <c r="D14" s="27" t="s">
        <v>38</v>
      </c>
      <c r="E14" s="27">
        <v>712.09</v>
      </c>
      <c r="F14" s="27">
        <f t="shared" si="1"/>
        <v>15865.365200000002</v>
      </c>
    </row>
    <row r="15" spans="1:6">
      <c r="A15" s="50" t="s">
        <v>25</v>
      </c>
      <c r="B15" s="27" t="s">
        <v>183</v>
      </c>
      <c r="C15" s="27">
        <v>22.99</v>
      </c>
      <c r="D15" s="27" t="s">
        <v>38</v>
      </c>
      <c r="E15" s="27">
        <v>393.4</v>
      </c>
      <c r="F15" s="27">
        <f t="shared" si="1"/>
        <v>9044.2659999999996</v>
      </c>
    </row>
    <row r="16" spans="1:6">
      <c r="A16" s="50" t="s">
        <v>28</v>
      </c>
      <c r="B16" s="27" t="s">
        <v>82</v>
      </c>
      <c r="C16" s="27">
        <v>35.65</v>
      </c>
      <c r="D16" s="27" t="s">
        <v>38</v>
      </c>
      <c r="E16" s="27">
        <v>177.1</v>
      </c>
      <c r="F16" s="27">
        <f t="shared" si="1"/>
        <v>6313.6149999999998</v>
      </c>
    </row>
    <row r="17" spans="1:8">
      <c r="A17" s="50"/>
      <c r="B17" s="53"/>
      <c r="C17" s="54"/>
      <c r="D17" s="23"/>
      <c r="E17" s="54" t="s">
        <v>83</v>
      </c>
      <c r="F17" s="28">
        <f>SUM(F5:F16)</f>
        <v>223537.45909999998</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184</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15</v>
      </c>
      <c r="D5" s="23" t="s">
        <v>35</v>
      </c>
      <c r="E5" s="27">
        <v>330.4</v>
      </c>
      <c r="F5" s="27">
        <f>C5*E5</f>
        <v>4956</v>
      </c>
    </row>
    <row r="6" spans="1:6" ht="75">
      <c r="A6" s="26" t="s">
        <v>130</v>
      </c>
      <c r="B6" s="27" t="s">
        <v>37</v>
      </c>
      <c r="C6" s="28">
        <v>81.260000000000005</v>
      </c>
      <c r="D6" s="23" t="s">
        <v>38</v>
      </c>
      <c r="E6" s="28">
        <v>153.84</v>
      </c>
      <c r="F6" s="27">
        <f t="shared" ref="F6:F10" si="0">C6*E6</f>
        <v>12501.038400000001</v>
      </c>
    </row>
    <row r="7" spans="1:6" ht="105">
      <c r="A7" s="26" t="s">
        <v>54</v>
      </c>
      <c r="B7" s="27" t="s">
        <v>55</v>
      </c>
      <c r="C7" s="28">
        <v>30.47</v>
      </c>
      <c r="D7" s="23" t="s">
        <v>38</v>
      </c>
      <c r="E7" s="28">
        <v>415.58</v>
      </c>
      <c r="F7" s="27">
        <f t="shared" si="0"/>
        <v>12662.722599999999</v>
      </c>
    </row>
    <row r="8" spans="1:6" ht="90">
      <c r="A8" s="26" t="s">
        <v>41</v>
      </c>
      <c r="B8" s="27" t="s">
        <v>56</v>
      </c>
      <c r="C8" s="28">
        <v>50.79</v>
      </c>
      <c r="D8" s="50" t="s">
        <v>38</v>
      </c>
      <c r="E8" s="28">
        <v>1336.28</v>
      </c>
      <c r="F8" s="27">
        <f t="shared" si="0"/>
        <v>67869.661200000002</v>
      </c>
    </row>
    <row r="9" spans="1:6" ht="150">
      <c r="A9" s="26" t="s">
        <v>131</v>
      </c>
      <c r="B9" s="27" t="s">
        <v>73</v>
      </c>
      <c r="C9" s="28">
        <v>60.95</v>
      </c>
      <c r="D9" s="50" t="s">
        <v>38</v>
      </c>
      <c r="E9" s="28">
        <v>4858.76</v>
      </c>
      <c r="F9" s="27">
        <f t="shared" si="0"/>
        <v>296141.42200000002</v>
      </c>
    </row>
    <row r="10" spans="1:6" ht="45">
      <c r="A10" s="26" t="s">
        <v>106</v>
      </c>
      <c r="B10" s="52" t="s">
        <v>75</v>
      </c>
      <c r="C10" s="28">
        <v>50</v>
      </c>
      <c r="D10" s="26" t="s">
        <v>76</v>
      </c>
      <c r="E10" s="28">
        <v>184.61</v>
      </c>
      <c r="F10" s="27">
        <f t="shared" si="0"/>
        <v>9230.5</v>
      </c>
    </row>
    <row r="11" spans="1:6">
      <c r="A11" s="50">
        <v>7</v>
      </c>
      <c r="B11" s="53" t="s">
        <v>77</v>
      </c>
      <c r="C11" s="54"/>
      <c r="D11" s="23"/>
      <c r="E11" s="54"/>
      <c r="F11" s="27"/>
    </row>
    <row r="12" spans="1:6">
      <c r="A12" s="50" t="s">
        <v>19</v>
      </c>
      <c r="B12" s="27" t="s">
        <v>180</v>
      </c>
      <c r="C12" s="27">
        <v>26.21</v>
      </c>
      <c r="D12" s="27" t="s">
        <v>38</v>
      </c>
      <c r="E12" s="27">
        <v>790.67</v>
      </c>
      <c r="F12" s="27">
        <f t="shared" ref="F12:F16" si="1">C12*E12</f>
        <v>20723.4607</v>
      </c>
    </row>
    <row r="13" spans="1:6">
      <c r="A13" s="50" t="s">
        <v>21</v>
      </c>
      <c r="B13" s="27" t="s">
        <v>181</v>
      </c>
      <c r="C13" s="27">
        <v>30.47</v>
      </c>
      <c r="D13" s="27" t="s">
        <v>38</v>
      </c>
      <c r="E13" s="27">
        <v>437.55</v>
      </c>
      <c r="F13" s="27">
        <f t="shared" si="1"/>
        <v>13332.148499999999</v>
      </c>
    </row>
    <row r="14" spans="1:6">
      <c r="A14" s="50" t="s">
        <v>23</v>
      </c>
      <c r="B14" s="27" t="s">
        <v>182</v>
      </c>
      <c r="C14" s="27">
        <v>50.79</v>
      </c>
      <c r="D14" s="27" t="s">
        <v>38</v>
      </c>
      <c r="E14" s="27">
        <v>712.09</v>
      </c>
      <c r="F14" s="27">
        <f t="shared" si="1"/>
        <v>36167.051100000004</v>
      </c>
    </row>
    <row r="15" spans="1:6">
      <c r="A15" s="50" t="s">
        <v>25</v>
      </c>
      <c r="B15" s="27" t="s">
        <v>183</v>
      </c>
      <c r="C15" s="27">
        <v>52.42</v>
      </c>
      <c r="D15" s="27" t="s">
        <v>38</v>
      </c>
      <c r="E15" s="27">
        <v>393.4</v>
      </c>
      <c r="F15" s="27">
        <f t="shared" si="1"/>
        <v>20622.027999999998</v>
      </c>
    </row>
    <row r="16" spans="1:6">
      <c r="A16" s="50" t="s">
        <v>28</v>
      </c>
      <c r="B16" s="27" t="s">
        <v>82</v>
      </c>
      <c r="C16" s="27">
        <v>81.260000000000005</v>
      </c>
      <c r="D16" s="27" t="s">
        <v>38</v>
      </c>
      <c r="E16" s="27">
        <v>177.1</v>
      </c>
      <c r="F16" s="27">
        <f t="shared" si="1"/>
        <v>14391.146000000001</v>
      </c>
    </row>
    <row r="17" spans="1:8">
      <c r="A17" s="50"/>
      <c r="B17" s="53"/>
      <c r="C17" s="54"/>
      <c r="D17" s="23"/>
      <c r="E17" s="54" t="s">
        <v>83</v>
      </c>
      <c r="F17" s="28">
        <f>SUM(F5:F16)</f>
        <v>508597.17850000004</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5.285156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3" t="s">
        <v>185</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8</v>
      </c>
      <c r="D5" s="23" t="s">
        <v>35</v>
      </c>
      <c r="E5" s="27">
        <v>330.4</v>
      </c>
      <c r="F5" s="27">
        <f>C5*E5</f>
        <v>2643.2</v>
      </c>
    </row>
    <row r="6" spans="1:6" ht="75">
      <c r="A6" s="23" t="s">
        <v>130</v>
      </c>
      <c r="B6" s="27" t="s">
        <v>37</v>
      </c>
      <c r="C6" s="28">
        <v>22.28</v>
      </c>
      <c r="D6" s="23" t="s">
        <v>38</v>
      </c>
      <c r="E6" s="28">
        <v>153.84</v>
      </c>
      <c r="F6" s="27">
        <f t="shared" ref="F6:F14" si="0">C6*E6</f>
        <v>3427.5552000000002</v>
      </c>
    </row>
    <row r="7" spans="1:6" ht="105">
      <c r="A7" s="23" t="s">
        <v>54</v>
      </c>
      <c r="B7" s="27" t="s">
        <v>55</v>
      </c>
      <c r="C7" s="28">
        <v>5.05</v>
      </c>
      <c r="D7" s="23" t="s">
        <v>38</v>
      </c>
      <c r="E7" s="28">
        <v>415.58</v>
      </c>
      <c r="F7" s="27">
        <f t="shared" si="0"/>
        <v>2098.6789999999996</v>
      </c>
    </row>
    <row r="8" spans="1:6" ht="90">
      <c r="A8" s="23" t="s">
        <v>41</v>
      </c>
      <c r="B8" s="27" t="s">
        <v>56</v>
      </c>
      <c r="C8" s="28">
        <v>8.42</v>
      </c>
      <c r="D8" s="50" t="s">
        <v>38</v>
      </c>
      <c r="E8" s="28">
        <v>1336.28</v>
      </c>
      <c r="F8" s="27">
        <f t="shared" si="0"/>
        <v>11251.4776</v>
      </c>
    </row>
    <row r="9" spans="1:6" ht="150">
      <c r="A9" s="23" t="s">
        <v>131</v>
      </c>
      <c r="B9" s="27" t="s">
        <v>73</v>
      </c>
      <c r="C9" s="28">
        <v>45.31</v>
      </c>
      <c r="D9" s="50" t="s">
        <v>38</v>
      </c>
      <c r="E9" s="28">
        <v>4858.76</v>
      </c>
      <c r="F9" s="27">
        <f t="shared" si="0"/>
        <v>220150.41560000001</v>
      </c>
    </row>
    <row r="10" spans="1:6" ht="60">
      <c r="A10" s="23" t="s">
        <v>132</v>
      </c>
      <c r="B10" s="27" t="s">
        <v>44</v>
      </c>
      <c r="C10" s="28">
        <v>6.61</v>
      </c>
      <c r="D10" s="50" t="s">
        <v>38</v>
      </c>
      <c r="E10" s="28">
        <v>5891.97</v>
      </c>
      <c r="F10" s="27">
        <f t="shared" si="0"/>
        <v>38945.921700000006</v>
      </c>
    </row>
    <row r="11" spans="1:6" ht="105">
      <c r="A11" s="23" t="s">
        <v>94</v>
      </c>
      <c r="B11" s="27" t="s">
        <v>46</v>
      </c>
      <c r="C11" s="28">
        <v>2.2000000000000002</v>
      </c>
      <c r="D11" s="23" t="s">
        <v>38</v>
      </c>
      <c r="E11" s="28">
        <v>6092.63</v>
      </c>
      <c r="F11" s="27">
        <f t="shared" si="0"/>
        <v>13403.786000000002</v>
      </c>
    </row>
    <row r="12" spans="1:6" ht="120">
      <c r="A12" s="23" t="s">
        <v>133</v>
      </c>
      <c r="B12" s="27" t="s">
        <v>96</v>
      </c>
      <c r="C12" s="28">
        <v>0.24299999999999999</v>
      </c>
      <c r="D12" s="23" t="s">
        <v>49</v>
      </c>
      <c r="E12" s="28">
        <v>79086.94</v>
      </c>
      <c r="F12" s="27">
        <f t="shared" si="0"/>
        <v>19218.126420000001</v>
      </c>
    </row>
    <row r="13" spans="1:6">
      <c r="A13" s="23" t="s">
        <v>19</v>
      </c>
      <c r="B13" s="27" t="s">
        <v>110</v>
      </c>
      <c r="C13" s="28">
        <v>0.56599999999999995</v>
      </c>
      <c r="D13" s="23" t="s">
        <v>49</v>
      </c>
      <c r="E13" s="28">
        <v>77259.94</v>
      </c>
      <c r="F13" s="27">
        <f t="shared" si="0"/>
        <v>43729.126039999996</v>
      </c>
    </row>
    <row r="14" spans="1:6" ht="45">
      <c r="A14" s="23" t="s">
        <v>136</v>
      </c>
      <c r="B14" s="27" t="s">
        <v>75</v>
      </c>
      <c r="C14" s="28">
        <v>123.92</v>
      </c>
      <c r="D14" s="23" t="s">
        <v>76</v>
      </c>
      <c r="E14" s="28">
        <v>184.61</v>
      </c>
      <c r="F14" s="27">
        <f t="shared" si="0"/>
        <v>22876.871200000001</v>
      </c>
    </row>
    <row r="15" spans="1:6">
      <c r="A15" s="50">
        <v>10</v>
      </c>
      <c r="B15" s="53" t="s">
        <v>77</v>
      </c>
      <c r="C15" s="54"/>
      <c r="D15" s="23"/>
      <c r="E15" s="54"/>
      <c r="F15" s="27"/>
    </row>
    <row r="16" spans="1:6">
      <c r="A16" s="50" t="s">
        <v>19</v>
      </c>
      <c r="B16" s="27" t="s">
        <v>180</v>
      </c>
      <c r="C16" s="27">
        <v>23.27</v>
      </c>
      <c r="D16" s="27" t="s">
        <v>38</v>
      </c>
      <c r="E16" s="27">
        <v>790.67</v>
      </c>
      <c r="F16" s="27">
        <f t="shared" ref="F16:F20" si="1">C16*E16</f>
        <v>18398.890899999999</v>
      </c>
    </row>
    <row r="17" spans="1:6">
      <c r="A17" s="50" t="s">
        <v>21</v>
      </c>
      <c r="B17" s="27" t="s">
        <v>181</v>
      </c>
      <c r="C17" s="27">
        <v>5.05</v>
      </c>
      <c r="D17" s="27" t="s">
        <v>38</v>
      </c>
      <c r="E17" s="27">
        <v>437.55</v>
      </c>
      <c r="F17" s="27">
        <f t="shared" si="1"/>
        <v>2209.6275000000001</v>
      </c>
    </row>
    <row r="18" spans="1:6">
      <c r="A18" s="50" t="s">
        <v>23</v>
      </c>
      <c r="B18" s="27" t="s">
        <v>182</v>
      </c>
      <c r="C18" s="27">
        <v>8.42</v>
      </c>
      <c r="D18" s="27" t="s">
        <v>38</v>
      </c>
      <c r="E18" s="27">
        <v>712.09</v>
      </c>
      <c r="F18" s="27">
        <f t="shared" si="1"/>
        <v>5995.7978000000003</v>
      </c>
    </row>
    <row r="19" spans="1:6">
      <c r="A19" s="50" t="s">
        <v>25</v>
      </c>
      <c r="B19" s="27" t="s">
        <v>183</v>
      </c>
      <c r="C19" s="27">
        <v>46.55</v>
      </c>
      <c r="D19" s="27" t="s">
        <v>38</v>
      </c>
      <c r="E19" s="27">
        <v>393.4</v>
      </c>
      <c r="F19" s="27">
        <f t="shared" si="1"/>
        <v>18312.769999999997</v>
      </c>
    </row>
    <row r="20" spans="1:6">
      <c r="A20" s="50" t="s">
        <v>28</v>
      </c>
      <c r="B20" s="27" t="s">
        <v>82</v>
      </c>
      <c r="C20" s="27">
        <v>22.28</v>
      </c>
      <c r="D20" s="27" t="s">
        <v>38</v>
      </c>
      <c r="E20" s="27">
        <v>177.1</v>
      </c>
      <c r="F20" s="27">
        <f t="shared" si="1"/>
        <v>3945.788</v>
      </c>
    </row>
    <row r="21" spans="1:6">
      <c r="A21" s="50"/>
      <c r="B21" s="53"/>
      <c r="C21" s="54"/>
      <c r="D21" s="23"/>
      <c r="E21" s="54" t="s">
        <v>83</v>
      </c>
      <c r="F21" s="28">
        <f>SUM(F5:F20)</f>
        <v>426608.03296000004</v>
      </c>
    </row>
  </sheetData>
  <mergeCells count="3">
    <mergeCell ref="A1:F1"/>
    <mergeCell ref="A2:F2"/>
    <mergeCell ref="A3:F3"/>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20"/>
  <sheetViews>
    <sheetView topLeftCell="A13" workbookViewId="0">
      <selection activeCell="F17" sqref="F1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3" t="s">
        <v>186</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1</v>
      </c>
      <c r="D5" s="23" t="s">
        <v>35</v>
      </c>
      <c r="E5" s="27">
        <v>330.4</v>
      </c>
      <c r="F5" s="27">
        <f>C5*E5</f>
        <v>330.4</v>
      </c>
    </row>
    <row r="6" spans="1:6" ht="75">
      <c r="A6" s="26" t="s">
        <v>130</v>
      </c>
      <c r="B6" s="27" t="s">
        <v>37</v>
      </c>
      <c r="C6" s="28">
        <v>45.31</v>
      </c>
      <c r="D6" s="23" t="s">
        <v>38</v>
      </c>
      <c r="E6" s="28">
        <v>153.84</v>
      </c>
      <c r="F6" s="27">
        <f t="shared" ref="F6:F10" si="0">C6*E6</f>
        <v>6970.4904000000006</v>
      </c>
    </row>
    <row r="7" spans="1:6" ht="105">
      <c r="A7" s="26" t="s">
        <v>54</v>
      </c>
      <c r="B7" s="27" t="s">
        <v>55</v>
      </c>
      <c r="C7" s="28">
        <v>16.989999999999998</v>
      </c>
      <c r="D7" s="23" t="s">
        <v>38</v>
      </c>
      <c r="E7" s="28">
        <v>415.58</v>
      </c>
      <c r="F7" s="27">
        <f t="shared" si="0"/>
        <v>7060.7041999999992</v>
      </c>
    </row>
    <row r="8" spans="1:6" ht="90">
      <c r="A8" s="26" t="s">
        <v>41</v>
      </c>
      <c r="B8" s="27" t="s">
        <v>56</v>
      </c>
      <c r="C8" s="28">
        <v>28.32</v>
      </c>
      <c r="D8" s="50" t="s">
        <v>38</v>
      </c>
      <c r="E8" s="28">
        <v>1336.28</v>
      </c>
      <c r="F8" s="27">
        <f t="shared" si="0"/>
        <v>37843.4496</v>
      </c>
    </row>
    <row r="9" spans="1:6" ht="150">
      <c r="A9" s="26" t="s">
        <v>131</v>
      </c>
      <c r="B9" s="27" t="s">
        <v>73</v>
      </c>
      <c r="C9" s="28">
        <v>33.979999999999997</v>
      </c>
      <c r="D9" s="50" t="s">
        <v>38</v>
      </c>
      <c r="E9" s="28">
        <v>4858.76</v>
      </c>
      <c r="F9" s="27">
        <f t="shared" si="0"/>
        <v>165100.6648</v>
      </c>
    </row>
    <row r="10" spans="1:6" ht="45">
      <c r="A10" s="26" t="s">
        <v>106</v>
      </c>
      <c r="B10" s="52" t="s">
        <v>75</v>
      </c>
      <c r="C10" s="28">
        <v>27.88</v>
      </c>
      <c r="D10" s="26" t="s">
        <v>76</v>
      </c>
      <c r="E10" s="28">
        <v>184.61</v>
      </c>
      <c r="F10" s="27">
        <f t="shared" si="0"/>
        <v>5146.9268000000002</v>
      </c>
    </row>
    <row r="11" spans="1:6">
      <c r="A11" s="50">
        <v>7</v>
      </c>
      <c r="B11" s="53" t="s">
        <v>77</v>
      </c>
      <c r="C11" s="54"/>
      <c r="D11" s="23"/>
      <c r="E11" s="54"/>
      <c r="F11" s="27"/>
    </row>
    <row r="12" spans="1:6">
      <c r="A12" s="50" t="s">
        <v>19</v>
      </c>
      <c r="B12" s="27" t="s">
        <v>180</v>
      </c>
      <c r="C12" s="27">
        <v>14.61</v>
      </c>
      <c r="D12" s="27" t="s">
        <v>38</v>
      </c>
      <c r="E12" s="27">
        <v>790.67</v>
      </c>
      <c r="F12" s="27">
        <f t="shared" ref="F12:F16" si="1">C12*E12</f>
        <v>11551.688699999999</v>
      </c>
    </row>
    <row r="13" spans="1:6">
      <c r="A13" s="50" t="s">
        <v>21</v>
      </c>
      <c r="B13" s="27" t="s">
        <v>181</v>
      </c>
      <c r="C13" s="27">
        <v>16.989999999999998</v>
      </c>
      <c r="D13" s="27" t="s">
        <v>38</v>
      </c>
      <c r="E13" s="27">
        <v>437.55</v>
      </c>
      <c r="F13" s="27">
        <f t="shared" si="1"/>
        <v>7433.9744999999994</v>
      </c>
    </row>
    <row r="14" spans="1:6">
      <c r="A14" s="50" t="s">
        <v>23</v>
      </c>
      <c r="B14" s="27" t="s">
        <v>182</v>
      </c>
      <c r="C14" s="27">
        <v>28.32</v>
      </c>
      <c r="D14" s="27" t="s">
        <v>38</v>
      </c>
      <c r="E14" s="27">
        <v>712.09</v>
      </c>
      <c r="F14" s="27">
        <f t="shared" si="1"/>
        <v>20166.388800000001</v>
      </c>
    </row>
    <row r="15" spans="1:6">
      <c r="A15" s="50" t="s">
        <v>25</v>
      </c>
      <c r="B15" s="27" t="s">
        <v>183</v>
      </c>
      <c r="C15" s="27">
        <v>29.22</v>
      </c>
      <c r="D15" s="27" t="s">
        <v>38</v>
      </c>
      <c r="E15" s="27">
        <v>393.4</v>
      </c>
      <c r="F15" s="27">
        <f t="shared" si="1"/>
        <v>11495.147999999999</v>
      </c>
    </row>
    <row r="16" spans="1:6">
      <c r="A16" s="50" t="s">
        <v>28</v>
      </c>
      <c r="B16" s="27" t="s">
        <v>82</v>
      </c>
      <c r="C16" s="27">
        <v>45.31</v>
      </c>
      <c r="D16" s="27" t="s">
        <v>38</v>
      </c>
      <c r="E16" s="27">
        <v>177.1</v>
      </c>
      <c r="F16" s="27">
        <f t="shared" si="1"/>
        <v>8024.4009999999998</v>
      </c>
    </row>
    <row r="17" spans="1:8">
      <c r="A17" s="50"/>
      <c r="B17" s="53"/>
      <c r="C17" s="54"/>
      <c r="D17" s="23"/>
      <c r="E17" s="54" t="s">
        <v>83</v>
      </c>
      <c r="F17" s="28">
        <f>SUM(F5:F16)</f>
        <v>281124.23680000001</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48" customHeight="1">
      <c r="A3" s="264" t="s">
        <v>187</v>
      </c>
      <c r="B3" s="264"/>
      <c r="C3" s="264"/>
      <c r="D3" s="264"/>
      <c r="E3" s="264"/>
      <c r="F3" s="264"/>
    </row>
    <row r="4" spans="1:6">
      <c r="A4" s="22" t="s">
        <v>2</v>
      </c>
      <c r="B4" s="22" t="s">
        <v>3</v>
      </c>
      <c r="C4" s="22" t="s">
        <v>4</v>
      </c>
      <c r="D4" s="22" t="s">
        <v>5</v>
      </c>
      <c r="E4" s="22" t="s">
        <v>6</v>
      </c>
      <c r="F4" s="22" t="s">
        <v>7</v>
      </c>
    </row>
    <row r="5" spans="1:6" s="47" customFormat="1" ht="30">
      <c r="A5" s="26">
        <v>1</v>
      </c>
      <c r="B5" s="27" t="s">
        <v>34</v>
      </c>
      <c r="C5" s="27">
        <v>15</v>
      </c>
      <c r="D5" s="23" t="s">
        <v>35</v>
      </c>
      <c r="E5" s="27">
        <v>330.4</v>
      </c>
      <c r="F5" s="27">
        <f>C5*E5</f>
        <v>4956</v>
      </c>
    </row>
    <row r="6" spans="1:6" ht="30">
      <c r="A6" s="27" t="s">
        <v>188</v>
      </c>
      <c r="B6" s="27" t="s">
        <v>189</v>
      </c>
      <c r="C6" s="27">
        <v>17.600000000000001</v>
      </c>
      <c r="D6" s="27" t="s">
        <v>10</v>
      </c>
      <c r="E6" s="27">
        <v>497.98</v>
      </c>
      <c r="F6" s="27">
        <f>+C6*E6</f>
        <v>8764.4480000000003</v>
      </c>
    </row>
    <row r="7" spans="1:6" ht="30">
      <c r="A7" s="27" t="s">
        <v>190</v>
      </c>
      <c r="B7" s="27" t="s">
        <v>191</v>
      </c>
      <c r="C7" s="27">
        <v>13.83</v>
      </c>
      <c r="D7" s="27" t="s">
        <v>10</v>
      </c>
      <c r="E7" s="27">
        <v>878.79</v>
      </c>
      <c r="F7" s="27">
        <f t="shared" ref="F7" si="0">+C7*E7</f>
        <v>12153.6657</v>
      </c>
    </row>
    <row r="8" spans="1:6" ht="75">
      <c r="A8" s="26" t="s">
        <v>192</v>
      </c>
      <c r="B8" s="27" t="s">
        <v>37</v>
      </c>
      <c r="C8" s="28">
        <v>90.94</v>
      </c>
      <c r="D8" s="23" t="s">
        <v>38</v>
      </c>
      <c r="E8" s="28">
        <v>153.84</v>
      </c>
      <c r="F8" s="27">
        <f t="shared" ref="F8:F14" si="1">C8*E8</f>
        <v>13990.2096</v>
      </c>
    </row>
    <row r="9" spans="1:6" ht="105">
      <c r="A9" s="26" t="s">
        <v>193</v>
      </c>
      <c r="B9" s="27" t="s">
        <v>55</v>
      </c>
      <c r="C9" s="28">
        <v>10.48</v>
      </c>
      <c r="D9" s="23" t="s">
        <v>38</v>
      </c>
      <c r="E9" s="28">
        <v>415.58</v>
      </c>
      <c r="F9" s="27">
        <f t="shared" si="1"/>
        <v>4355.2784000000001</v>
      </c>
    </row>
    <row r="10" spans="1:6" ht="90">
      <c r="A10" s="26" t="s">
        <v>194</v>
      </c>
      <c r="B10" s="27" t="s">
        <v>56</v>
      </c>
      <c r="C10" s="28">
        <v>17.600000000000001</v>
      </c>
      <c r="D10" s="50" t="s">
        <v>38</v>
      </c>
      <c r="E10" s="28">
        <v>1336.28</v>
      </c>
      <c r="F10" s="27">
        <f t="shared" si="1"/>
        <v>23518.528000000002</v>
      </c>
    </row>
    <row r="11" spans="1:6" ht="45">
      <c r="A11" s="26" t="s">
        <v>106</v>
      </c>
      <c r="B11" s="52" t="s">
        <v>75</v>
      </c>
      <c r="C11" s="28">
        <v>257.08999999999997</v>
      </c>
      <c r="D11" s="26" t="s">
        <v>76</v>
      </c>
      <c r="E11" s="28">
        <v>184.61</v>
      </c>
      <c r="F11" s="27">
        <f>C11*E11</f>
        <v>47461.384899999997</v>
      </c>
    </row>
    <row r="12" spans="1:6" ht="60">
      <c r="A12" s="26" t="s">
        <v>195</v>
      </c>
      <c r="B12" s="27" t="s">
        <v>44</v>
      </c>
      <c r="C12" s="28">
        <v>41.91</v>
      </c>
      <c r="D12" s="50" t="s">
        <v>38</v>
      </c>
      <c r="E12" s="28">
        <v>5891.97</v>
      </c>
      <c r="F12" s="27">
        <f t="shared" si="1"/>
        <v>246932.4627</v>
      </c>
    </row>
    <row r="13" spans="1:6" ht="105">
      <c r="A13" s="26" t="s">
        <v>196</v>
      </c>
      <c r="B13" s="27" t="s">
        <v>46</v>
      </c>
      <c r="C13" s="28">
        <v>20.95</v>
      </c>
      <c r="D13" s="23" t="s">
        <v>38</v>
      </c>
      <c r="E13" s="28">
        <v>6092.63</v>
      </c>
      <c r="F13" s="27">
        <f t="shared" si="1"/>
        <v>127640.59849999999</v>
      </c>
    </row>
    <row r="14" spans="1:6" ht="120">
      <c r="A14" s="26" t="s">
        <v>197</v>
      </c>
      <c r="B14" s="52" t="s">
        <v>48</v>
      </c>
      <c r="C14" s="28">
        <v>5.18</v>
      </c>
      <c r="D14" s="26" t="s">
        <v>49</v>
      </c>
      <c r="E14" s="28">
        <v>77259.94</v>
      </c>
      <c r="F14" s="27">
        <f t="shared" si="1"/>
        <v>400206.48920000001</v>
      </c>
    </row>
    <row r="15" spans="1:6">
      <c r="A15" s="50">
        <v>10</v>
      </c>
      <c r="B15" s="53" t="s">
        <v>77</v>
      </c>
      <c r="C15" s="54"/>
      <c r="D15" s="23"/>
      <c r="E15" s="54"/>
      <c r="F15" s="27"/>
    </row>
    <row r="16" spans="1:6">
      <c r="A16" s="50" t="s">
        <v>19</v>
      </c>
      <c r="B16" s="27" t="s">
        <v>78</v>
      </c>
      <c r="C16" s="27">
        <v>27.03</v>
      </c>
      <c r="D16" s="27" t="s">
        <v>38</v>
      </c>
      <c r="E16" s="27">
        <v>893.67</v>
      </c>
      <c r="F16" s="27">
        <f t="shared" ref="F16:F20" si="2">C16*E16</f>
        <v>24155.900099999999</v>
      </c>
    </row>
    <row r="17" spans="1:6">
      <c r="A17" s="50" t="s">
        <v>21</v>
      </c>
      <c r="B17" s="27" t="s">
        <v>198</v>
      </c>
      <c r="C17" s="27">
        <v>10.48</v>
      </c>
      <c r="D17" s="27" t="s">
        <v>38</v>
      </c>
      <c r="E17" s="27">
        <v>363.98</v>
      </c>
      <c r="F17" s="27">
        <f t="shared" si="2"/>
        <v>3814.5104000000006</v>
      </c>
    </row>
    <row r="18" spans="1:6">
      <c r="A18" s="50" t="s">
        <v>23</v>
      </c>
      <c r="B18" s="27" t="s">
        <v>80</v>
      </c>
      <c r="C18" s="27">
        <v>17.600000000000001</v>
      </c>
      <c r="D18" s="27" t="s">
        <v>38</v>
      </c>
      <c r="E18" s="27">
        <v>819.59</v>
      </c>
      <c r="F18" s="27">
        <f t="shared" si="2"/>
        <v>14424.784000000001</v>
      </c>
    </row>
    <row r="19" spans="1:6">
      <c r="A19" s="50" t="s">
        <v>25</v>
      </c>
      <c r="B19" s="27" t="s">
        <v>81</v>
      </c>
      <c r="C19" s="27">
        <v>54.06</v>
      </c>
      <c r="D19" s="27" t="s">
        <v>38</v>
      </c>
      <c r="E19" s="27">
        <v>496.97</v>
      </c>
      <c r="F19" s="27">
        <f t="shared" si="2"/>
        <v>26866.198200000003</v>
      </c>
    </row>
    <row r="20" spans="1:6">
      <c r="A20" s="50" t="s">
        <v>28</v>
      </c>
      <c r="B20" s="27" t="s">
        <v>82</v>
      </c>
      <c r="C20" s="27">
        <v>90.94</v>
      </c>
      <c r="D20" s="27" t="s">
        <v>38</v>
      </c>
      <c r="E20" s="27">
        <v>177.1</v>
      </c>
      <c r="F20" s="27">
        <f t="shared" si="2"/>
        <v>16105.473999999998</v>
      </c>
    </row>
    <row r="21" spans="1:6">
      <c r="A21" s="50"/>
      <c r="B21" s="53"/>
      <c r="C21" s="54"/>
      <c r="D21" s="23"/>
      <c r="E21" s="54" t="s">
        <v>83</v>
      </c>
      <c r="F21" s="28">
        <f>SUM(F5:F20)</f>
        <v>975345.93169999996</v>
      </c>
    </row>
  </sheetData>
  <mergeCells count="3">
    <mergeCell ref="A1:F1"/>
    <mergeCell ref="A2:F2"/>
    <mergeCell ref="A3:F3"/>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F22"/>
  <sheetViews>
    <sheetView topLeftCell="A19" workbookViewId="0">
      <selection activeCell="A22" sqref="A22:E22"/>
    </sheetView>
  </sheetViews>
  <sheetFormatPr defaultRowHeight="15"/>
  <cols>
    <col min="1" max="1" width="8.42578125" style="88" customWidth="1"/>
    <col min="2" max="2" width="48.42578125" style="89" customWidth="1"/>
    <col min="3" max="3" width="11.140625" style="90" customWidth="1"/>
    <col min="4" max="4" width="8.5703125" style="90" customWidth="1"/>
    <col min="5" max="5" width="8.5703125" style="55" customWidth="1"/>
    <col min="6" max="6" width="11.5703125" style="55" customWidth="1"/>
  </cols>
  <sheetData>
    <row r="1" spans="1:6" ht="26.25">
      <c r="A1" s="265" t="s">
        <v>199</v>
      </c>
      <c r="B1" s="265"/>
      <c r="C1" s="265"/>
      <c r="D1" s="265"/>
      <c r="E1" s="265"/>
      <c r="F1" s="265"/>
    </row>
    <row r="2" spans="1:6" ht="23.25">
      <c r="A2" s="266" t="s">
        <v>200</v>
      </c>
      <c r="B2" s="266"/>
      <c r="C2" s="266"/>
      <c r="D2" s="266"/>
      <c r="E2" s="266"/>
      <c r="F2" s="266"/>
    </row>
    <row r="3" spans="1:6" ht="44.25" customHeight="1">
      <c r="A3" s="267" t="s">
        <v>201</v>
      </c>
      <c r="B3" s="268"/>
      <c r="C3" s="268"/>
      <c r="D3" s="268"/>
      <c r="E3" s="268"/>
      <c r="F3" s="269"/>
    </row>
    <row r="4" spans="1:6" s="74" customFormat="1" ht="34.5" customHeight="1">
      <c r="A4" s="23" t="s">
        <v>202</v>
      </c>
      <c r="B4" s="27" t="s">
        <v>203</v>
      </c>
      <c r="C4" s="27" t="s">
        <v>204</v>
      </c>
      <c r="D4" s="23" t="s">
        <v>5</v>
      </c>
      <c r="E4" s="27" t="s">
        <v>205</v>
      </c>
      <c r="F4" s="27" t="s">
        <v>206</v>
      </c>
    </row>
    <row r="5" spans="1:6" s="74" customFormat="1" ht="63">
      <c r="A5" s="23" t="s">
        <v>128</v>
      </c>
      <c r="B5" s="76" t="s">
        <v>129</v>
      </c>
      <c r="C5" s="27">
        <v>0.68</v>
      </c>
      <c r="D5" s="23" t="s">
        <v>38</v>
      </c>
      <c r="E5" s="27">
        <v>1832.28</v>
      </c>
      <c r="F5" s="27">
        <f t="shared" ref="F5:F13" si="0">ROUND(E5*C5,2)</f>
        <v>1245.95</v>
      </c>
    </row>
    <row r="6" spans="1:6" s="74" customFormat="1" ht="78.75">
      <c r="A6" s="23" t="s">
        <v>207</v>
      </c>
      <c r="B6" s="76" t="s">
        <v>208</v>
      </c>
      <c r="C6" s="27">
        <v>1.42</v>
      </c>
      <c r="D6" s="23" t="s">
        <v>38</v>
      </c>
      <c r="E6" s="27">
        <v>878.79</v>
      </c>
      <c r="F6" s="27">
        <f t="shared" si="0"/>
        <v>1247.8800000000001</v>
      </c>
    </row>
    <row r="7" spans="1:6" s="74" customFormat="1" ht="97.5" customHeight="1">
      <c r="A7" s="77" t="s">
        <v>209</v>
      </c>
      <c r="B7" s="77" t="s">
        <v>37</v>
      </c>
      <c r="C7" s="78">
        <v>13.494760691022373</v>
      </c>
      <c r="D7" s="77" t="s">
        <v>38</v>
      </c>
      <c r="E7" s="79">
        <v>153.84</v>
      </c>
      <c r="F7" s="27">
        <f t="shared" si="0"/>
        <v>2076.0300000000002</v>
      </c>
    </row>
    <row r="8" spans="1:6" s="74" customFormat="1" ht="90">
      <c r="A8" s="77" t="s">
        <v>210</v>
      </c>
      <c r="B8" s="77" t="s">
        <v>12</v>
      </c>
      <c r="C8" s="79">
        <v>1.0124610591900312</v>
      </c>
      <c r="D8" s="77" t="s">
        <v>38</v>
      </c>
      <c r="E8" s="79">
        <v>415.58</v>
      </c>
      <c r="F8" s="27">
        <f t="shared" si="0"/>
        <v>420.76</v>
      </c>
    </row>
    <row r="9" spans="1:6" s="74" customFormat="1" ht="75">
      <c r="A9" s="77" t="s">
        <v>211</v>
      </c>
      <c r="B9" s="77" t="s">
        <v>14</v>
      </c>
      <c r="C9" s="79">
        <v>1.6874350986500521</v>
      </c>
      <c r="D9" s="77" t="s">
        <v>38</v>
      </c>
      <c r="E9" s="79">
        <v>1336.28</v>
      </c>
      <c r="F9" s="27">
        <f t="shared" si="0"/>
        <v>2254.89</v>
      </c>
    </row>
    <row r="10" spans="1:6" s="74" customFormat="1" ht="120">
      <c r="A10" s="77" t="s">
        <v>212</v>
      </c>
      <c r="B10" s="77" t="s">
        <v>213</v>
      </c>
      <c r="C10" s="79">
        <v>4.9718364328509388</v>
      </c>
      <c r="D10" s="77" t="s">
        <v>38</v>
      </c>
      <c r="E10" s="79">
        <v>5810.71</v>
      </c>
      <c r="F10" s="27">
        <f t="shared" si="0"/>
        <v>28889.9</v>
      </c>
    </row>
    <row r="11" spans="1:6" s="74" customFormat="1" ht="150">
      <c r="A11" s="77" t="s">
        <v>214</v>
      </c>
      <c r="B11" s="77" t="s">
        <v>215</v>
      </c>
      <c r="C11" s="79">
        <v>75</v>
      </c>
      <c r="D11" s="77" t="s">
        <v>216</v>
      </c>
      <c r="E11" s="79">
        <v>104.62</v>
      </c>
      <c r="F11" s="27">
        <f t="shared" si="0"/>
        <v>7846.5</v>
      </c>
    </row>
    <row r="12" spans="1:6" s="74" customFormat="1" ht="63.75" customHeight="1">
      <c r="A12" s="77" t="s">
        <v>217</v>
      </c>
      <c r="B12" s="77" t="s">
        <v>218</v>
      </c>
      <c r="C12" s="79">
        <v>3.1719059756442931</v>
      </c>
      <c r="D12" s="77" t="s">
        <v>38</v>
      </c>
      <c r="E12" s="79">
        <v>6092.63</v>
      </c>
      <c r="F12" s="27">
        <f t="shared" si="0"/>
        <v>19325.25</v>
      </c>
    </row>
    <row r="13" spans="1:6" s="74" customFormat="1" ht="105">
      <c r="A13" s="77" t="s">
        <v>219</v>
      </c>
      <c r="B13" s="77" t="s">
        <v>48</v>
      </c>
      <c r="C13" s="79">
        <v>0.65149939267961854</v>
      </c>
      <c r="D13" s="77" t="s">
        <v>49</v>
      </c>
      <c r="E13" s="79">
        <v>77259.94</v>
      </c>
      <c r="F13" s="27">
        <f t="shared" si="0"/>
        <v>50334.8</v>
      </c>
    </row>
    <row r="14" spans="1:6" s="74" customFormat="1" ht="30">
      <c r="A14" s="77" t="s">
        <v>99</v>
      </c>
      <c r="B14" s="77" t="s">
        <v>220</v>
      </c>
      <c r="C14" s="78"/>
      <c r="D14" s="77"/>
      <c r="E14" s="80"/>
      <c r="F14" s="27"/>
    </row>
    <row r="15" spans="1:6" s="74" customFormat="1" ht="30">
      <c r="A15" s="77"/>
      <c r="B15" s="77" t="s">
        <v>221</v>
      </c>
      <c r="C15" s="78">
        <v>31.962513011019201</v>
      </c>
      <c r="D15" s="77" t="s">
        <v>76</v>
      </c>
      <c r="E15" s="81">
        <v>184.61</v>
      </c>
      <c r="F15" s="27">
        <f>ROUND(E15*C15,2)</f>
        <v>5900.6</v>
      </c>
    </row>
    <row r="16" spans="1:6" ht="32.25" customHeight="1">
      <c r="A16" s="23">
        <v>12</v>
      </c>
      <c r="B16" s="82" t="s">
        <v>77</v>
      </c>
      <c r="C16" s="82"/>
      <c r="D16" s="82"/>
      <c r="E16" s="82"/>
      <c r="F16" s="27"/>
    </row>
    <row r="17" spans="1:6" ht="30.75" customHeight="1">
      <c r="A17" s="83" t="s">
        <v>222</v>
      </c>
      <c r="B17" s="84" t="s">
        <v>223</v>
      </c>
      <c r="C17" s="85">
        <v>2.1378896661259037</v>
      </c>
      <c r="D17" s="77" t="s">
        <v>38</v>
      </c>
      <c r="E17" s="85">
        <v>893.67</v>
      </c>
      <c r="F17" s="27">
        <f>ROUND(E17*C17,2)</f>
        <v>1910.57</v>
      </c>
    </row>
    <row r="18" spans="1:6" ht="30.75" customHeight="1">
      <c r="A18" s="83" t="s">
        <v>224</v>
      </c>
      <c r="B18" s="84" t="s">
        <v>225</v>
      </c>
      <c r="C18" s="85">
        <v>1.0124610591900312</v>
      </c>
      <c r="D18" s="77" t="s">
        <v>38</v>
      </c>
      <c r="E18" s="85">
        <v>378.69</v>
      </c>
      <c r="F18" s="27">
        <f>ROUND(E18*C18,2)</f>
        <v>383.41</v>
      </c>
    </row>
    <row r="19" spans="1:6" ht="30.75" customHeight="1">
      <c r="A19" s="83" t="s">
        <v>226</v>
      </c>
      <c r="B19" s="84" t="s">
        <v>227</v>
      </c>
      <c r="C19" s="85">
        <v>1.6874350986500521</v>
      </c>
      <c r="D19" s="77" t="s">
        <v>38</v>
      </c>
      <c r="E19" s="85">
        <v>819.59</v>
      </c>
      <c r="F19" s="27">
        <f>ROUND(E19*C19,2)</f>
        <v>1383</v>
      </c>
    </row>
    <row r="20" spans="1:6" ht="33.75" customHeight="1">
      <c r="A20" s="83" t="s">
        <v>228</v>
      </c>
      <c r="B20" s="84" t="s">
        <v>229</v>
      </c>
      <c r="C20" s="85">
        <v>4.2757793322518074</v>
      </c>
      <c r="D20" s="77" t="s">
        <v>38</v>
      </c>
      <c r="E20" s="85">
        <v>496.4</v>
      </c>
      <c r="F20" s="27">
        <f>ROUND(E20*C20,2)</f>
        <v>2122.5</v>
      </c>
    </row>
    <row r="21" spans="1:6" ht="33" customHeight="1">
      <c r="A21" s="83" t="s">
        <v>230</v>
      </c>
      <c r="B21" s="84" t="s">
        <v>231</v>
      </c>
      <c r="C21" s="85">
        <v>13.494760691022373</v>
      </c>
      <c r="D21" s="77" t="s">
        <v>38</v>
      </c>
      <c r="E21" s="85">
        <v>177.1</v>
      </c>
      <c r="F21" s="27">
        <f>ROUND(E21*C21,2)</f>
        <v>2389.92</v>
      </c>
    </row>
    <row r="22" spans="1:6" ht="31.5" customHeight="1">
      <c r="A22" s="270" t="s">
        <v>30</v>
      </c>
      <c r="B22" s="271"/>
      <c r="C22" s="271"/>
      <c r="D22" s="271"/>
      <c r="E22" s="272"/>
      <c r="F22" s="87">
        <f>SUM(F5:G21)</f>
        <v>127731.96000000002</v>
      </c>
    </row>
  </sheetData>
  <mergeCells count="4">
    <mergeCell ref="A1:F1"/>
    <mergeCell ref="A2:F2"/>
    <mergeCell ref="A3:F3"/>
    <mergeCell ref="A22:E22"/>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M21"/>
  <sheetViews>
    <sheetView topLeftCell="A13" workbookViewId="0">
      <selection activeCell="H16" sqref="H16"/>
    </sheetView>
  </sheetViews>
  <sheetFormatPr defaultRowHeight="15"/>
  <cols>
    <col min="1" max="1" width="6.140625" customWidth="1"/>
    <col min="2" max="2" width="30.85546875" customWidth="1"/>
    <col min="3" max="5" width="10.5703125" customWidth="1"/>
    <col min="6" max="6" width="10.28515625" customWidth="1"/>
    <col min="7" max="7" width="10.7109375" customWidth="1"/>
    <col min="8" max="8" width="19" bestFit="1" customWidth="1"/>
  </cols>
  <sheetData>
    <row r="1" spans="1:10" ht="22.5">
      <c r="A1" s="1"/>
      <c r="B1" s="234" t="s">
        <v>0</v>
      </c>
      <c r="C1" s="234"/>
      <c r="D1" s="234"/>
      <c r="E1" s="234"/>
      <c r="F1" s="234"/>
      <c r="G1" s="234"/>
      <c r="H1" s="234"/>
    </row>
    <row r="2" spans="1:10" ht="44.25" customHeight="1">
      <c r="A2" s="235" t="s">
        <v>232</v>
      </c>
      <c r="B2" s="236"/>
      <c r="C2" s="236"/>
      <c r="D2" s="236"/>
      <c r="E2" s="236"/>
      <c r="F2" s="236"/>
      <c r="G2" s="236"/>
      <c r="H2" s="237"/>
    </row>
    <row r="3" spans="1:10" ht="32.25" customHeight="1">
      <c r="A3" s="2" t="s">
        <v>2</v>
      </c>
      <c r="B3" s="2" t="s">
        <v>3</v>
      </c>
      <c r="C3" s="2" t="s">
        <v>4</v>
      </c>
      <c r="D3" s="2" t="s">
        <v>4</v>
      </c>
      <c r="E3" s="2" t="s">
        <v>233</v>
      </c>
      <c r="F3" s="2" t="s">
        <v>5</v>
      </c>
      <c r="G3" s="2" t="s">
        <v>6</v>
      </c>
      <c r="H3" s="2" t="s">
        <v>7</v>
      </c>
    </row>
    <row r="4" spans="1:10" ht="27">
      <c r="A4" s="3">
        <v>1</v>
      </c>
      <c r="B4" s="4" t="s">
        <v>234</v>
      </c>
      <c r="C4" s="5">
        <v>5</v>
      </c>
      <c r="D4" s="5">
        <v>2</v>
      </c>
      <c r="E4" s="5">
        <f>C4+D4</f>
        <v>7</v>
      </c>
      <c r="F4" s="5" t="s">
        <v>35</v>
      </c>
      <c r="G4" s="5">
        <v>345.26</v>
      </c>
      <c r="H4" s="91">
        <f>E4*G4</f>
        <v>2416.8199999999997</v>
      </c>
    </row>
    <row r="5" spans="1:10" ht="178.5" customHeight="1">
      <c r="A5" s="3" t="s">
        <v>8</v>
      </c>
      <c r="B5" s="4" t="s">
        <v>9</v>
      </c>
      <c r="C5" s="5">
        <v>106.39</v>
      </c>
      <c r="D5" s="5">
        <v>31.8</v>
      </c>
      <c r="E5" s="5">
        <f t="shared" ref="E5:E15" si="0">C5+D5</f>
        <v>138.19</v>
      </c>
      <c r="F5" s="6" t="s">
        <v>10</v>
      </c>
      <c r="G5" s="5">
        <v>153.84</v>
      </c>
      <c r="H5" s="91">
        <f t="shared" ref="H5:H14" si="1">E5*G5</f>
        <v>21259.149600000001</v>
      </c>
    </row>
    <row r="6" spans="1:10" ht="114.75">
      <c r="A6" s="8" t="s">
        <v>11</v>
      </c>
      <c r="B6" s="9" t="s">
        <v>12</v>
      </c>
      <c r="C6" s="2">
        <v>22.8</v>
      </c>
      <c r="D6" s="2">
        <v>19.079999999999998</v>
      </c>
      <c r="E6" s="5">
        <f t="shared" si="0"/>
        <v>41.879999999999995</v>
      </c>
      <c r="F6" s="6" t="s">
        <v>10</v>
      </c>
      <c r="G6" s="5">
        <v>415.58</v>
      </c>
      <c r="H6" s="91">
        <f t="shared" si="1"/>
        <v>17404.490399999999</v>
      </c>
    </row>
    <row r="7" spans="1:10" ht="101.25" customHeight="1">
      <c r="A7" s="10" t="s">
        <v>13</v>
      </c>
      <c r="B7" s="9" t="s">
        <v>14</v>
      </c>
      <c r="C7" s="11">
        <v>38</v>
      </c>
      <c r="D7" s="11">
        <v>31.8</v>
      </c>
      <c r="E7" s="5">
        <f t="shared" si="0"/>
        <v>69.8</v>
      </c>
      <c r="F7" s="6" t="s">
        <v>10</v>
      </c>
      <c r="G7" s="5">
        <v>1336.28</v>
      </c>
      <c r="H7" s="91">
        <f t="shared" si="1"/>
        <v>93272.343999999997</v>
      </c>
    </row>
    <row r="8" spans="1:10" ht="153.75" customHeight="1">
      <c r="A8" s="12" t="s">
        <v>15</v>
      </c>
      <c r="B8" s="13" t="s">
        <v>16</v>
      </c>
      <c r="C8" s="14">
        <v>45.6</v>
      </c>
      <c r="D8" s="14">
        <v>38.159999999999997</v>
      </c>
      <c r="E8" s="5">
        <f t="shared" si="0"/>
        <v>83.759999999999991</v>
      </c>
      <c r="F8" s="12" t="s">
        <v>17</v>
      </c>
      <c r="G8" s="12">
        <v>4858.76</v>
      </c>
      <c r="H8" s="91">
        <f t="shared" si="1"/>
        <v>406969.73759999999</v>
      </c>
    </row>
    <row r="9" spans="1:10" s="21" customFormat="1" ht="88.5" customHeight="1">
      <c r="A9" s="92" t="s">
        <v>57</v>
      </c>
      <c r="B9" s="13" t="s">
        <v>87</v>
      </c>
      <c r="C9" s="14">
        <v>14.962999999999999</v>
      </c>
      <c r="D9" s="14">
        <v>22.77</v>
      </c>
      <c r="E9" s="5">
        <f t="shared" si="0"/>
        <v>37.732999999999997</v>
      </c>
      <c r="F9" s="12" t="s">
        <v>88</v>
      </c>
      <c r="G9" s="12">
        <v>184.61</v>
      </c>
      <c r="H9" s="91">
        <f t="shared" si="1"/>
        <v>6965.8891299999996</v>
      </c>
    </row>
    <row r="10" spans="1:10" ht="18.75">
      <c r="A10" s="15">
        <v>5</v>
      </c>
      <c r="B10" s="16" t="s">
        <v>18</v>
      </c>
      <c r="C10" s="12"/>
      <c r="D10" s="12"/>
      <c r="E10" s="5">
        <f t="shared" si="0"/>
        <v>0</v>
      </c>
      <c r="F10" s="14"/>
      <c r="G10" s="17"/>
      <c r="H10" s="91">
        <f t="shared" si="1"/>
        <v>0</v>
      </c>
    </row>
    <row r="11" spans="1:10" ht="15.75">
      <c r="A11" s="15" t="s">
        <v>19</v>
      </c>
      <c r="B11" s="13" t="s">
        <v>20</v>
      </c>
      <c r="C11" s="12">
        <v>19.61</v>
      </c>
      <c r="D11" s="12">
        <v>16.41</v>
      </c>
      <c r="E11" s="5">
        <f t="shared" si="0"/>
        <v>36.019999999999996</v>
      </c>
      <c r="F11" s="12" t="s">
        <v>17</v>
      </c>
      <c r="G11" s="12">
        <v>893.67</v>
      </c>
      <c r="H11" s="91">
        <f t="shared" si="1"/>
        <v>32189.993399999996</v>
      </c>
    </row>
    <row r="12" spans="1:10" ht="15.75">
      <c r="A12" s="15" t="s">
        <v>21</v>
      </c>
      <c r="B12" s="13" t="s">
        <v>161</v>
      </c>
      <c r="C12" s="12">
        <v>22.8</v>
      </c>
      <c r="D12" s="12">
        <v>19.079999999999998</v>
      </c>
      <c r="E12" s="5">
        <f t="shared" si="0"/>
        <v>41.879999999999995</v>
      </c>
      <c r="F12" s="12" t="s">
        <v>17</v>
      </c>
      <c r="G12" s="12">
        <v>378.69</v>
      </c>
      <c r="H12" s="91">
        <f t="shared" si="1"/>
        <v>15859.537199999999</v>
      </c>
    </row>
    <row r="13" spans="1:10" ht="15.75">
      <c r="A13" s="15" t="s">
        <v>23</v>
      </c>
      <c r="B13" s="13" t="s">
        <v>24</v>
      </c>
      <c r="C13" s="12">
        <v>38</v>
      </c>
      <c r="D13" s="12">
        <v>31.8</v>
      </c>
      <c r="E13" s="5">
        <f t="shared" si="0"/>
        <v>69.8</v>
      </c>
      <c r="F13" s="12" t="s">
        <v>17</v>
      </c>
      <c r="G13" s="12">
        <v>819.59</v>
      </c>
      <c r="H13" s="91">
        <f t="shared" si="1"/>
        <v>57207.381999999998</v>
      </c>
    </row>
    <row r="14" spans="1:10">
      <c r="A14" s="15" t="s">
        <v>25</v>
      </c>
      <c r="B14" s="13" t="s">
        <v>26</v>
      </c>
      <c r="C14" s="12">
        <v>39.21</v>
      </c>
      <c r="D14" s="12">
        <v>32.82</v>
      </c>
      <c r="E14" s="5">
        <f t="shared" si="0"/>
        <v>72.03</v>
      </c>
      <c r="F14" s="12" t="s">
        <v>27</v>
      </c>
      <c r="G14" s="12">
        <v>469.4</v>
      </c>
      <c r="H14" s="91">
        <f t="shared" si="1"/>
        <v>33810.881999999998</v>
      </c>
      <c r="I14" s="18"/>
      <c r="J14" s="18"/>
    </row>
    <row r="15" spans="1:10">
      <c r="A15" s="15" t="s">
        <v>28</v>
      </c>
      <c r="B15" s="13" t="s">
        <v>29</v>
      </c>
      <c r="C15" s="12">
        <v>106.9</v>
      </c>
      <c r="D15" s="12">
        <v>31.8</v>
      </c>
      <c r="E15" s="5">
        <f t="shared" si="0"/>
        <v>138.70000000000002</v>
      </c>
      <c r="F15" s="12" t="s">
        <v>27</v>
      </c>
      <c r="G15" s="12">
        <v>177.1</v>
      </c>
      <c r="H15" s="91">
        <f>E15*G15</f>
        <v>24563.77</v>
      </c>
      <c r="I15" s="18"/>
      <c r="J15" s="18"/>
    </row>
    <row r="16" spans="1:10">
      <c r="A16" s="15"/>
      <c r="B16" s="244" t="s">
        <v>83</v>
      </c>
      <c r="C16" s="245"/>
      <c r="D16" s="245"/>
      <c r="E16" s="245"/>
      <c r="F16" s="245"/>
      <c r="G16" s="246"/>
      <c r="H16" s="17">
        <f>SUM(H4:H15)</f>
        <v>711919.99533000006</v>
      </c>
      <c r="I16" s="18"/>
      <c r="J16" s="18"/>
    </row>
    <row r="17" spans="1:13" ht="31.5" customHeight="1">
      <c r="A17" s="251"/>
      <c r="B17" s="251"/>
      <c r="C17" s="71"/>
      <c r="D17" s="71"/>
      <c r="E17" s="71"/>
      <c r="F17" s="71"/>
      <c r="G17" s="273" t="s">
        <v>125</v>
      </c>
      <c r="H17" s="273"/>
      <c r="I17" s="72"/>
      <c r="J17" s="72"/>
      <c r="K17" s="72"/>
      <c r="L17" s="72"/>
      <c r="M17" s="72"/>
    </row>
    <row r="18" spans="1:13" ht="15.75" customHeight="1">
      <c r="F18" s="73"/>
      <c r="G18" s="273"/>
      <c r="H18" s="273"/>
      <c r="I18" s="72"/>
      <c r="J18" s="72"/>
      <c r="K18" s="72"/>
      <c r="L18" s="72"/>
      <c r="M18" s="72"/>
    </row>
    <row r="19" spans="1:13" ht="15.75" customHeight="1">
      <c r="F19" s="73"/>
      <c r="G19" s="273"/>
      <c r="H19" s="273"/>
      <c r="I19" s="72"/>
      <c r="J19" s="72"/>
      <c r="K19" s="72"/>
      <c r="L19" s="72"/>
      <c r="M19" s="72"/>
    </row>
    <row r="20" spans="1:13">
      <c r="F20" s="239"/>
      <c r="G20" s="239"/>
      <c r="H20" s="239"/>
    </row>
    <row r="21" spans="1:13">
      <c r="F21" s="239"/>
      <c r="G21" s="239"/>
      <c r="H21" s="239"/>
    </row>
  </sheetData>
  <mergeCells count="6">
    <mergeCell ref="F20:H21"/>
    <mergeCell ref="B1:H1"/>
    <mergeCell ref="A2:H2"/>
    <mergeCell ref="B16:G16"/>
    <mergeCell ref="A17:B17"/>
    <mergeCell ref="G17:H19"/>
  </mergeCell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N53"/>
  <sheetViews>
    <sheetView workbookViewId="0">
      <selection activeCell="A2" sqref="A2:F2"/>
    </sheetView>
  </sheetViews>
  <sheetFormatPr defaultRowHeight="15"/>
  <cols>
    <col min="1" max="1" width="9" style="210" customWidth="1"/>
    <col min="2" max="2" width="41" style="95" customWidth="1"/>
    <col min="3" max="3" width="11.7109375" customWidth="1"/>
    <col min="4" max="4" width="5.28515625" customWidth="1"/>
    <col min="5" max="5" width="11.7109375" customWidth="1"/>
    <col min="6" max="6" width="20.7109375" customWidth="1"/>
  </cols>
  <sheetData>
    <row r="1" spans="1:6" ht="28.5">
      <c r="A1" s="274" t="s">
        <v>418</v>
      </c>
      <c r="B1" s="275"/>
      <c r="C1" s="275"/>
      <c r="D1" s="275"/>
      <c r="E1" s="275"/>
      <c r="F1" s="275"/>
    </row>
    <row r="2" spans="1:6" ht="54.75" customHeight="1">
      <c r="A2" s="276" t="s">
        <v>533</v>
      </c>
      <c r="B2" s="276"/>
      <c r="C2" s="276"/>
      <c r="D2" s="276"/>
      <c r="E2" s="276"/>
      <c r="F2" s="276"/>
    </row>
    <row r="3" spans="1:6" s="157" customFormat="1" ht="30">
      <c r="A3" s="183" t="s">
        <v>420</v>
      </c>
      <c r="B3" s="184" t="s">
        <v>421</v>
      </c>
      <c r="C3" s="181" t="s">
        <v>204</v>
      </c>
      <c r="D3" s="181" t="s">
        <v>5</v>
      </c>
      <c r="E3" s="53" t="s">
        <v>422</v>
      </c>
      <c r="F3" s="53" t="s">
        <v>423</v>
      </c>
    </row>
    <row r="4" spans="1:6" ht="51">
      <c r="A4" s="183" t="s">
        <v>523</v>
      </c>
      <c r="B4" s="185" t="s">
        <v>427</v>
      </c>
      <c r="C4" s="181">
        <v>1.98</v>
      </c>
      <c r="D4" s="181" t="s">
        <v>10</v>
      </c>
      <c r="E4" s="53">
        <v>1832.28</v>
      </c>
      <c r="F4" s="53">
        <f>C4*E4</f>
        <v>3627.9144000000001</v>
      </c>
    </row>
    <row r="5" spans="1:6" s="157" customFormat="1" ht="28.5">
      <c r="A5" s="135" t="s">
        <v>343</v>
      </c>
      <c r="B5" s="156" t="s">
        <v>189</v>
      </c>
      <c r="C5" s="156">
        <v>10.29</v>
      </c>
      <c r="D5" s="156" t="s">
        <v>10</v>
      </c>
      <c r="E5" s="156">
        <v>497.98</v>
      </c>
      <c r="F5" s="53">
        <f t="shared" ref="F5:F22" si="0">C5*E5</f>
        <v>5124.2141999999994</v>
      </c>
    </row>
    <row r="6" spans="1:6" ht="127.5">
      <c r="A6" s="183" t="s">
        <v>428</v>
      </c>
      <c r="B6" s="186" t="s">
        <v>429</v>
      </c>
      <c r="C6" s="187">
        <v>55.43</v>
      </c>
      <c r="D6" s="181" t="s">
        <v>10</v>
      </c>
      <c r="E6" s="53">
        <v>153.84</v>
      </c>
      <c r="F6" s="53">
        <f t="shared" si="0"/>
        <v>8527.351200000001</v>
      </c>
    </row>
    <row r="7" spans="1:6" ht="89.25">
      <c r="A7" s="183" t="s">
        <v>430</v>
      </c>
      <c r="B7" s="188" t="s">
        <v>431</v>
      </c>
      <c r="C7" s="187">
        <v>5.49</v>
      </c>
      <c r="D7" s="187" t="s">
        <v>432</v>
      </c>
      <c r="E7" s="187">
        <v>415.58</v>
      </c>
      <c r="F7" s="53">
        <f t="shared" si="0"/>
        <v>2281.5342000000001</v>
      </c>
    </row>
    <row r="8" spans="1:6" ht="77.25">
      <c r="A8" s="183" t="s">
        <v>433</v>
      </c>
      <c r="B8" s="189" t="s">
        <v>434</v>
      </c>
      <c r="C8" s="187">
        <v>9.15</v>
      </c>
      <c r="D8" s="187" t="s">
        <v>432</v>
      </c>
      <c r="E8" s="187">
        <v>1336.28</v>
      </c>
      <c r="F8" s="53">
        <f t="shared" si="0"/>
        <v>12226.962</v>
      </c>
    </row>
    <row r="9" spans="1:6" ht="127.5">
      <c r="A9" s="12" t="s">
        <v>160</v>
      </c>
      <c r="B9" s="13" t="s">
        <v>16</v>
      </c>
      <c r="C9" s="14">
        <v>12.56</v>
      </c>
      <c r="D9" s="12" t="s">
        <v>17</v>
      </c>
      <c r="E9" s="12">
        <v>4858.76</v>
      </c>
      <c r="F9" s="53">
        <f t="shared" si="0"/>
        <v>61026.025600000008</v>
      </c>
    </row>
    <row r="10" spans="1:6" ht="26.25">
      <c r="A10" s="183" t="s">
        <v>524</v>
      </c>
      <c r="B10" s="190" t="s">
        <v>436</v>
      </c>
      <c r="C10" s="187">
        <v>3.07</v>
      </c>
      <c r="D10" s="187" t="s">
        <v>10</v>
      </c>
      <c r="E10" s="187">
        <v>4492.3599999999997</v>
      </c>
      <c r="F10" s="53">
        <f t="shared" si="0"/>
        <v>13791.545199999999</v>
      </c>
    </row>
    <row r="11" spans="1:6" ht="51">
      <c r="A11" s="191" t="s">
        <v>525</v>
      </c>
      <c r="B11" s="192" t="s">
        <v>306</v>
      </c>
      <c r="C11" s="187">
        <v>9.91</v>
      </c>
      <c r="D11" s="187" t="s">
        <v>10</v>
      </c>
      <c r="E11" s="187">
        <v>2873.96</v>
      </c>
      <c r="F11" s="53">
        <f t="shared" si="0"/>
        <v>28480.943600000002</v>
      </c>
    </row>
    <row r="12" spans="1:6" s="21" customFormat="1" ht="90">
      <c r="A12" s="26" t="s">
        <v>526</v>
      </c>
      <c r="B12" s="52" t="s">
        <v>93</v>
      </c>
      <c r="C12" s="28">
        <v>55.76</v>
      </c>
      <c r="D12" s="26" t="s">
        <v>76</v>
      </c>
      <c r="E12" s="28">
        <v>288.27</v>
      </c>
      <c r="F12" s="53">
        <f t="shared" si="0"/>
        <v>16073.935199999998</v>
      </c>
    </row>
    <row r="13" spans="1:6" ht="90">
      <c r="A13" s="193" t="s">
        <v>527</v>
      </c>
      <c r="B13" s="194" t="s">
        <v>440</v>
      </c>
      <c r="C13" s="195">
        <v>11</v>
      </c>
      <c r="D13" s="195" t="s">
        <v>10</v>
      </c>
      <c r="E13" s="157">
        <v>6092.63</v>
      </c>
      <c r="F13" s="53">
        <f t="shared" si="0"/>
        <v>67018.930000000008</v>
      </c>
    </row>
    <row r="14" spans="1:6" ht="89.25">
      <c r="A14" s="183" t="s">
        <v>443</v>
      </c>
      <c r="B14" s="196" t="s">
        <v>444</v>
      </c>
      <c r="C14" s="187">
        <v>2.1</v>
      </c>
      <c r="D14" s="187" t="s">
        <v>49</v>
      </c>
      <c r="E14" s="187">
        <v>77259.94</v>
      </c>
      <c r="F14" s="53">
        <f t="shared" si="0"/>
        <v>162245.87400000001</v>
      </c>
    </row>
    <row r="15" spans="1:6" ht="25.5">
      <c r="A15" s="193" t="s">
        <v>528</v>
      </c>
      <c r="B15" s="196" t="s">
        <v>442</v>
      </c>
      <c r="C15" s="187">
        <v>144.68</v>
      </c>
      <c r="D15" s="187" t="s">
        <v>253</v>
      </c>
      <c r="E15" s="220">
        <v>184.61</v>
      </c>
      <c r="F15" s="53">
        <f t="shared" si="0"/>
        <v>26709.374800000005</v>
      </c>
    </row>
    <row r="16" spans="1:6" ht="25.5">
      <c r="A16" s="193"/>
      <c r="B16" s="196" t="s">
        <v>529</v>
      </c>
      <c r="C16" s="187">
        <v>24</v>
      </c>
      <c r="D16" s="221" t="s">
        <v>412</v>
      </c>
      <c r="E16" s="221">
        <v>10500</v>
      </c>
      <c r="F16" s="53">
        <f t="shared" si="0"/>
        <v>252000</v>
      </c>
    </row>
    <row r="17" spans="1:14" s="21" customFormat="1">
      <c r="A17" s="50">
        <v>13</v>
      </c>
      <c r="B17" s="53" t="s">
        <v>77</v>
      </c>
      <c r="C17" s="181"/>
      <c r="D17" s="23"/>
      <c r="E17" s="181"/>
      <c r="F17" s="53">
        <f t="shared" si="0"/>
        <v>0</v>
      </c>
    </row>
    <row r="18" spans="1:14" s="21" customFormat="1">
      <c r="A18" s="50" t="s">
        <v>19</v>
      </c>
      <c r="B18" s="93" t="s">
        <v>241</v>
      </c>
      <c r="C18" s="93">
        <v>17.2</v>
      </c>
      <c r="D18" s="93" t="s">
        <v>38</v>
      </c>
      <c r="E18" s="93">
        <v>864.24</v>
      </c>
      <c r="F18" s="53">
        <f t="shared" si="0"/>
        <v>14864.928</v>
      </c>
    </row>
    <row r="19" spans="1:14" s="21" customFormat="1">
      <c r="A19" s="50" t="s">
        <v>21</v>
      </c>
      <c r="B19" s="93" t="s">
        <v>242</v>
      </c>
      <c r="C19" s="93">
        <v>5.49</v>
      </c>
      <c r="D19" s="93" t="s">
        <v>38</v>
      </c>
      <c r="E19" s="93">
        <v>408.12</v>
      </c>
      <c r="F19" s="53">
        <f t="shared" si="0"/>
        <v>2240.5788000000002</v>
      </c>
    </row>
    <row r="20" spans="1:14" s="21" customFormat="1">
      <c r="A20" s="50" t="s">
        <v>23</v>
      </c>
      <c r="B20" s="93" t="s">
        <v>243</v>
      </c>
      <c r="C20" s="93">
        <v>19.059999999999999</v>
      </c>
      <c r="D20" s="93" t="s">
        <v>38</v>
      </c>
      <c r="E20" s="93">
        <v>788.88</v>
      </c>
      <c r="F20" s="53">
        <f t="shared" si="0"/>
        <v>15036.052799999999</v>
      </c>
    </row>
    <row r="21" spans="1:14" s="21" customFormat="1">
      <c r="A21" s="50" t="s">
        <v>25</v>
      </c>
      <c r="B21" s="93" t="s">
        <v>244</v>
      </c>
      <c r="C21" s="93">
        <v>23.04</v>
      </c>
      <c r="D21" s="93" t="s">
        <v>38</v>
      </c>
      <c r="E21" s="93">
        <v>466.97</v>
      </c>
      <c r="F21" s="53">
        <f t="shared" si="0"/>
        <v>10758.988800000001</v>
      </c>
    </row>
    <row r="22" spans="1:14" s="21" customFormat="1">
      <c r="A22" s="50" t="s">
        <v>28</v>
      </c>
      <c r="B22" s="93" t="s">
        <v>82</v>
      </c>
      <c r="C22" s="93">
        <v>55.44</v>
      </c>
      <c r="D22" s="93" t="s">
        <v>38</v>
      </c>
      <c r="E22" s="93">
        <v>177.1</v>
      </c>
      <c r="F22" s="53">
        <f t="shared" si="0"/>
        <v>9818.4239999999991</v>
      </c>
    </row>
    <row r="23" spans="1:14" s="21" customFormat="1">
      <c r="A23" s="50"/>
      <c r="B23" s="93"/>
      <c r="C23" s="93"/>
      <c r="D23" s="277" t="s">
        <v>52</v>
      </c>
      <c r="E23" s="277"/>
      <c r="F23" s="93">
        <f>SUM(F4:F22)</f>
        <v>711853.57680000004</v>
      </c>
    </row>
    <row r="24" spans="1:14" ht="31.5" customHeight="1">
      <c r="A24" s="239"/>
      <c r="B24" s="239"/>
      <c r="C24" s="239"/>
      <c r="D24" s="252" t="s">
        <v>125</v>
      </c>
      <c r="E24" s="252"/>
      <c r="F24" s="252"/>
      <c r="G24" s="164"/>
      <c r="H24" s="164"/>
      <c r="I24" s="72"/>
      <c r="J24" s="72"/>
      <c r="K24" s="72"/>
      <c r="L24" s="72"/>
      <c r="M24" s="72"/>
      <c r="N24" s="72"/>
    </row>
    <row r="25" spans="1:14" ht="15.75" customHeight="1">
      <c r="A25" s="239"/>
      <c r="B25" s="239"/>
      <c r="C25" s="239"/>
      <c r="D25" s="252"/>
      <c r="E25" s="252"/>
      <c r="F25" s="252"/>
      <c r="G25" s="164"/>
      <c r="H25" s="164"/>
      <c r="I25" s="72"/>
      <c r="J25" s="72"/>
      <c r="K25" s="72"/>
      <c r="L25" s="72"/>
      <c r="M25" s="72"/>
      <c r="N25" s="72"/>
    </row>
    <row r="26" spans="1:14" ht="15.75" customHeight="1">
      <c r="A26" s="239"/>
      <c r="B26" s="239"/>
      <c r="C26" s="239"/>
      <c r="D26" s="252"/>
      <c r="E26" s="252"/>
      <c r="F26" s="252"/>
      <c r="G26" s="164"/>
      <c r="H26" s="164"/>
      <c r="I26" s="72"/>
      <c r="J26" s="72"/>
      <c r="K26" s="72"/>
      <c r="L26" s="72"/>
      <c r="M26" s="72"/>
      <c r="N26" s="72"/>
    </row>
    <row r="27" spans="1:14">
      <c r="A27" s="239"/>
      <c r="B27" s="239"/>
      <c r="C27" s="239"/>
      <c r="D27" s="73"/>
    </row>
    <row r="28" spans="1:14" ht="15.75" customHeight="1">
      <c r="A28" s="239"/>
      <c r="B28" s="239"/>
      <c r="C28" s="239"/>
      <c r="D28" s="73"/>
    </row>
    <row r="29" spans="1:14">
      <c r="A29" s="239"/>
      <c r="B29" s="239"/>
      <c r="C29" s="239"/>
      <c r="D29" s="209"/>
      <c r="E29" s="209"/>
      <c r="F29" s="209"/>
    </row>
    <row r="30" spans="1:14">
      <c r="C30" s="209"/>
      <c r="D30" s="209"/>
      <c r="E30" s="209"/>
      <c r="F30" s="209"/>
    </row>
    <row r="31" spans="1:14">
      <c r="C31" s="209"/>
      <c r="D31" s="209"/>
      <c r="E31" s="209"/>
      <c r="F31" s="209"/>
    </row>
    <row r="32" spans="1:14">
      <c r="C32" s="209"/>
      <c r="D32" s="209"/>
      <c r="E32" s="209"/>
      <c r="F32" s="209"/>
    </row>
    <row r="33" spans="3:6">
      <c r="C33" s="209"/>
      <c r="D33" s="209"/>
      <c r="E33" s="209"/>
      <c r="F33" s="209"/>
    </row>
    <row r="34" spans="3:6">
      <c r="C34" s="209"/>
      <c r="D34" s="209"/>
      <c r="E34" s="209"/>
      <c r="F34" s="209"/>
    </row>
    <row r="35" spans="3:6">
      <c r="C35" s="209"/>
      <c r="D35" s="209"/>
      <c r="E35" s="209"/>
      <c r="F35" s="209"/>
    </row>
    <row r="36" spans="3:6">
      <c r="C36" s="209"/>
      <c r="D36" s="209"/>
      <c r="E36" s="209"/>
      <c r="F36" s="209"/>
    </row>
    <row r="37" spans="3:6">
      <c r="C37" s="209"/>
      <c r="D37" s="209"/>
      <c r="E37" s="209"/>
      <c r="F37" s="209"/>
    </row>
    <row r="38" spans="3:6">
      <c r="C38" s="209"/>
      <c r="D38" s="209"/>
      <c r="E38" s="209"/>
      <c r="F38" s="209"/>
    </row>
    <row r="39" spans="3:6">
      <c r="C39" s="209"/>
      <c r="D39" s="209"/>
      <c r="E39" s="209"/>
      <c r="F39" s="209"/>
    </row>
    <row r="40" spans="3:6">
      <c r="C40" s="209"/>
      <c r="D40" s="209"/>
      <c r="E40" s="209"/>
      <c r="F40" s="209"/>
    </row>
    <row r="41" spans="3:6">
      <c r="C41" s="209"/>
      <c r="D41" s="209"/>
      <c r="E41" s="209"/>
      <c r="F41" s="209"/>
    </row>
    <row r="42" spans="3:6">
      <c r="C42" s="209"/>
      <c r="D42" s="209"/>
      <c r="E42" s="209"/>
      <c r="F42" s="209"/>
    </row>
    <row r="43" spans="3:6">
      <c r="C43" s="209"/>
      <c r="D43" s="209"/>
      <c r="E43" s="209"/>
      <c r="F43" s="209"/>
    </row>
    <row r="44" spans="3:6">
      <c r="C44" s="209"/>
      <c r="D44" s="209"/>
      <c r="E44" s="209"/>
      <c r="F44" s="209"/>
    </row>
    <row r="45" spans="3:6">
      <c r="C45" s="209"/>
      <c r="D45" s="209"/>
      <c r="E45" s="209"/>
      <c r="F45" s="209"/>
    </row>
    <row r="46" spans="3:6">
      <c r="C46" s="209"/>
      <c r="D46" s="209"/>
      <c r="E46" s="209"/>
      <c r="F46" s="209"/>
    </row>
    <row r="47" spans="3:6">
      <c r="C47" s="209"/>
      <c r="D47" s="209"/>
      <c r="E47" s="209"/>
      <c r="F47" s="209"/>
    </row>
    <row r="48" spans="3:6">
      <c r="C48" s="209"/>
      <c r="D48" s="209"/>
      <c r="E48" s="209"/>
      <c r="F48" s="209"/>
    </row>
    <row r="49" spans="3:6">
      <c r="C49" s="209"/>
      <c r="D49" s="209"/>
      <c r="E49" s="209"/>
      <c r="F49" s="209"/>
    </row>
    <row r="50" spans="3:6">
      <c r="C50" s="209"/>
      <c r="D50" s="209"/>
      <c r="E50" s="209"/>
      <c r="F50" s="209"/>
    </row>
    <row r="51" spans="3:6">
      <c r="C51" s="209"/>
      <c r="D51" s="209"/>
      <c r="E51" s="209"/>
      <c r="F51" s="209"/>
    </row>
    <row r="52" spans="3:6">
      <c r="C52" s="209"/>
      <c r="D52" s="209"/>
      <c r="E52" s="209"/>
      <c r="F52" s="209"/>
    </row>
    <row r="53" spans="3:6">
      <c r="C53" s="209"/>
      <c r="D53" s="209"/>
      <c r="E53" s="209"/>
      <c r="F53" s="209"/>
    </row>
  </sheetData>
  <mergeCells count="5">
    <mergeCell ref="A1:F1"/>
    <mergeCell ref="A2:F2"/>
    <mergeCell ref="D23:E23"/>
    <mergeCell ref="A24:C29"/>
    <mergeCell ref="D24:F26"/>
  </mergeCell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19"/>
  <sheetViews>
    <sheetView topLeftCell="A10"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5" t="s">
        <v>235</v>
      </c>
      <c r="B3" s="256"/>
      <c r="C3" s="256"/>
      <c r="D3" s="256"/>
      <c r="E3" s="256"/>
      <c r="F3" s="257"/>
    </row>
    <row r="4" spans="1:6">
      <c r="A4" s="22" t="s">
        <v>2</v>
      </c>
      <c r="B4" s="22" t="s">
        <v>3</v>
      </c>
      <c r="C4" s="22" t="s">
        <v>4</v>
      </c>
      <c r="D4" s="22" t="s">
        <v>5</v>
      </c>
      <c r="E4" s="22" t="s">
        <v>6</v>
      </c>
      <c r="F4" s="22" t="s">
        <v>7</v>
      </c>
    </row>
    <row r="5" spans="1:6" ht="75">
      <c r="A5" s="26" t="s">
        <v>69</v>
      </c>
      <c r="B5" s="27" t="s">
        <v>37</v>
      </c>
      <c r="C5" s="28">
        <v>150.77000000000001</v>
      </c>
      <c r="D5" s="23" t="s">
        <v>38</v>
      </c>
      <c r="E5" s="28">
        <v>153.84</v>
      </c>
      <c r="F5" s="27">
        <f t="shared" ref="F5:F15" si="0">C5*E5</f>
        <v>23194.456800000004</v>
      </c>
    </row>
    <row r="6" spans="1:6" ht="105">
      <c r="A6" s="26" t="s">
        <v>70</v>
      </c>
      <c r="B6" s="27" t="s">
        <v>55</v>
      </c>
      <c r="C6" s="28">
        <v>37.15</v>
      </c>
      <c r="D6" s="23" t="s">
        <v>38</v>
      </c>
      <c r="E6" s="28">
        <v>415.58</v>
      </c>
      <c r="F6" s="27">
        <f t="shared" si="0"/>
        <v>15438.796999999999</v>
      </c>
    </row>
    <row r="7" spans="1:6" ht="90">
      <c r="A7" s="26" t="s">
        <v>71</v>
      </c>
      <c r="B7" s="27" t="s">
        <v>56</v>
      </c>
      <c r="C7" s="28">
        <v>61.92</v>
      </c>
      <c r="D7" s="50" t="s">
        <v>38</v>
      </c>
      <c r="E7" s="28">
        <v>1336.28</v>
      </c>
      <c r="F7" s="27">
        <f t="shared" si="0"/>
        <v>82742.457599999994</v>
      </c>
    </row>
    <row r="8" spans="1:6" ht="150">
      <c r="A8" s="26" t="s">
        <v>72</v>
      </c>
      <c r="B8" s="27" t="s">
        <v>73</v>
      </c>
      <c r="C8" s="28">
        <v>84.97</v>
      </c>
      <c r="D8" s="50" t="s">
        <v>38</v>
      </c>
      <c r="E8" s="28">
        <v>4858.76</v>
      </c>
      <c r="F8" s="27">
        <f t="shared" si="0"/>
        <v>412848.83720000001</v>
      </c>
    </row>
    <row r="9" spans="1:6" ht="45">
      <c r="A9" s="26" t="s">
        <v>74</v>
      </c>
      <c r="B9" s="52" t="s">
        <v>75</v>
      </c>
      <c r="C9" s="28">
        <v>33.46</v>
      </c>
      <c r="D9" s="26" t="s">
        <v>76</v>
      </c>
      <c r="E9" s="28">
        <v>184.61</v>
      </c>
      <c r="F9" s="27">
        <f t="shared" si="0"/>
        <v>6177.0506000000005</v>
      </c>
    </row>
    <row r="10" spans="1:6">
      <c r="A10" s="50">
        <v>6</v>
      </c>
      <c r="B10" s="53" t="s">
        <v>77</v>
      </c>
      <c r="C10" s="54"/>
      <c r="D10" s="23"/>
      <c r="E10" s="54"/>
      <c r="F10" s="27"/>
    </row>
    <row r="11" spans="1:6">
      <c r="A11" s="50" t="s">
        <v>19</v>
      </c>
      <c r="B11" s="27" t="s">
        <v>236</v>
      </c>
      <c r="C11" s="53">
        <v>36.47</v>
      </c>
      <c r="D11" s="27" t="s">
        <v>38</v>
      </c>
      <c r="E11" s="27">
        <v>864.24</v>
      </c>
      <c r="F11" s="27">
        <f t="shared" ref="F11" si="1">C11*E11</f>
        <v>31518.8328</v>
      </c>
    </row>
    <row r="12" spans="1:6">
      <c r="A12" s="50" t="s">
        <v>21</v>
      </c>
      <c r="B12" s="27" t="s">
        <v>237</v>
      </c>
      <c r="C12" s="53">
        <v>37.15</v>
      </c>
      <c r="D12" s="27" t="s">
        <v>38</v>
      </c>
      <c r="E12" s="27">
        <v>408.24</v>
      </c>
      <c r="F12" s="27">
        <f t="shared" si="0"/>
        <v>15166.116</v>
      </c>
    </row>
    <row r="13" spans="1:6">
      <c r="A13" s="50" t="s">
        <v>23</v>
      </c>
      <c r="B13" s="27" t="s">
        <v>238</v>
      </c>
      <c r="C13" s="53">
        <v>61.92</v>
      </c>
      <c r="D13" s="27" t="s">
        <v>38</v>
      </c>
      <c r="E13" s="27">
        <v>788.88</v>
      </c>
      <c r="F13" s="27">
        <f t="shared" si="0"/>
        <v>48847.4496</v>
      </c>
    </row>
    <row r="14" spans="1:6">
      <c r="A14" s="50" t="s">
        <v>25</v>
      </c>
      <c r="B14" s="27" t="s">
        <v>239</v>
      </c>
      <c r="C14" s="53">
        <v>72.94</v>
      </c>
      <c r="D14" s="27" t="s">
        <v>38</v>
      </c>
      <c r="E14" s="27">
        <v>466.97</v>
      </c>
      <c r="F14" s="27">
        <f t="shared" si="0"/>
        <v>34060.791799999999</v>
      </c>
    </row>
    <row r="15" spans="1:6">
      <c r="A15" s="50" t="s">
        <v>28</v>
      </c>
      <c r="B15" s="27" t="s">
        <v>168</v>
      </c>
      <c r="C15" s="53">
        <v>150.77000000000001</v>
      </c>
      <c r="D15" s="27" t="s">
        <v>38</v>
      </c>
      <c r="E15" s="27">
        <v>177.1</v>
      </c>
      <c r="F15" s="27">
        <f t="shared" si="0"/>
        <v>26701.367000000002</v>
      </c>
    </row>
    <row r="16" spans="1:6">
      <c r="A16" s="50"/>
      <c r="B16" s="53"/>
      <c r="C16" s="54"/>
      <c r="D16" s="23"/>
      <c r="E16" s="54" t="s">
        <v>83</v>
      </c>
      <c r="F16" s="28">
        <f>SUM(F5:F15)</f>
        <v>696696.15639999998</v>
      </c>
    </row>
    <row r="19" spans="2:8" s="55" customFormat="1" ht="50.25" customHeight="1">
      <c r="B19" s="254" t="s">
        <v>84</v>
      </c>
      <c r="C19" s="254"/>
      <c r="D19" s="254"/>
      <c r="E19" s="254"/>
      <c r="F19" s="254"/>
      <c r="H19" s="56"/>
    </row>
  </sheetData>
  <mergeCells count="4">
    <mergeCell ref="A1:F1"/>
    <mergeCell ref="A2:F2"/>
    <mergeCell ref="A3:F3"/>
    <mergeCell ref="B19:F19"/>
  </mergeCell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2.5" customHeight="1">
      <c r="A3" s="241" t="s">
        <v>240</v>
      </c>
      <c r="B3" s="242"/>
      <c r="C3" s="242"/>
      <c r="D3" s="242"/>
      <c r="E3" s="242"/>
      <c r="F3" s="243"/>
    </row>
    <row r="4" spans="1:6">
      <c r="A4" s="22" t="s">
        <v>2</v>
      </c>
      <c r="B4" s="22" t="s">
        <v>3</v>
      </c>
      <c r="C4" s="22" t="s">
        <v>4</v>
      </c>
      <c r="D4" s="22" t="s">
        <v>5</v>
      </c>
      <c r="E4" s="22" t="s">
        <v>6</v>
      </c>
      <c r="F4" s="22" t="s">
        <v>7</v>
      </c>
    </row>
    <row r="5" spans="1:6" ht="75">
      <c r="A5" s="26" t="s">
        <v>86</v>
      </c>
      <c r="B5" s="27" t="s">
        <v>37</v>
      </c>
      <c r="C5" s="28">
        <v>71.7</v>
      </c>
      <c r="D5" s="23" t="s">
        <v>38</v>
      </c>
      <c r="E5" s="28">
        <v>153.84</v>
      </c>
      <c r="F5" s="25">
        <f t="shared" ref="F5:F15" si="0">C5*E5</f>
        <v>11030.328000000001</v>
      </c>
    </row>
    <row r="6" spans="1:6" ht="105">
      <c r="A6" s="26" t="s">
        <v>70</v>
      </c>
      <c r="B6" s="27" t="s">
        <v>55</v>
      </c>
      <c r="C6" s="28">
        <v>28.54</v>
      </c>
      <c r="D6" s="23" t="s">
        <v>38</v>
      </c>
      <c r="E6" s="28">
        <v>415.58</v>
      </c>
      <c r="F6" s="25">
        <f t="shared" si="0"/>
        <v>11860.653199999999</v>
      </c>
    </row>
    <row r="7" spans="1:6" ht="90">
      <c r="A7" s="26" t="s">
        <v>71</v>
      </c>
      <c r="B7" s="27" t="s">
        <v>56</v>
      </c>
      <c r="C7" s="28">
        <v>47.56</v>
      </c>
      <c r="D7" s="50" t="s">
        <v>38</v>
      </c>
      <c r="E7" s="28">
        <v>1336.28</v>
      </c>
      <c r="F7" s="25">
        <f t="shared" si="0"/>
        <v>63553.476800000004</v>
      </c>
    </row>
    <row r="8" spans="1:6" customFormat="1" ht="127.5">
      <c r="A8" s="15" t="s">
        <v>15</v>
      </c>
      <c r="B8" s="13" t="s">
        <v>16</v>
      </c>
      <c r="C8" s="14">
        <v>43.9</v>
      </c>
      <c r="D8" s="12" t="s">
        <v>17</v>
      </c>
      <c r="E8" s="12">
        <v>4858.76</v>
      </c>
      <c r="F8" s="25">
        <f t="shared" si="0"/>
        <v>213299.56400000001</v>
      </c>
    </row>
    <row r="9" spans="1:6" ht="88.5" customHeight="1">
      <c r="A9" s="15" t="s">
        <v>57</v>
      </c>
      <c r="B9" s="13" t="s">
        <v>87</v>
      </c>
      <c r="C9" s="14">
        <v>28.82</v>
      </c>
      <c r="D9" s="12" t="s">
        <v>88</v>
      </c>
      <c r="E9" s="12">
        <v>184.61</v>
      </c>
      <c r="F9" s="25">
        <f t="shared" si="0"/>
        <v>5320.4602000000004</v>
      </c>
    </row>
    <row r="10" spans="1:6">
      <c r="A10" s="50">
        <v>6</v>
      </c>
      <c r="B10" s="53" t="s">
        <v>77</v>
      </c>
      <c r="C10" s="54"/>
      <c r="D10" s="23"/>
      <c r="E10" s="54"/>
      <c r="F10" s="25">
        <f t="shared" si="0"/>
        <v>0</v>
      </c>
    </row>
    <row r="11" spans="1:6">
      <c r="A11" s="50" t="s">
        <v>19</v>
      </c>
      <c r="B11" s="27" t="s">
        <v>241</v>
      </c>
      <c r="C11" s="27">
        <v>18.84</v>
      </c>
      <c r="D11" s="27" t="s">
        <v>38</v>
      </c>
      <c r="E11" s="27">
        <v>864.24</v>
      </c>
      <c r="F11" s="25">
        <f t="shared" si="0"/>
        <v>16282.2816</v>
      </c>
    </row>
    <row r="12" spans="1:6">
      <c r="A12" s="50" t="s">
        <v>21</v>
      </c>
      <c r="B12" s="27" t="s">
        <v>242</v>
      </c>
      <c r="C12" s="27">
        <v>28.54</v>
      </c>
      <c r="D12" s="27" t="s">
        <v>38</v>
      </c>
      <c r="E12" s="27">
        <v>408.12</v>
      </c>
      <c r="F12" s="25">
        <f t="shared" si="0"/>
        <v>11647.7448</v>
      </c>
    </row>
    <row r="13" spans="1:6">
      <c r="A13" s="50" t="s">
        <v>23</v>
      </c>
      <c r="B13" s="27" t="s">
        <v>243</v>
      </c>
      <c r="C13" s="27">
        <v>47.56</v>
      </c>
      <c r="D13" s="27" t="s">
        <v>38</v>
      </c>
      <c r="E13" s="27">
        <v>788.88</v>
      </c>
      <c r="F13" s="25">
        <f t="shared" si="0"/>
        <v>37519.132799999999</v>
      </c>
    </row>
    <row r="14" spans="1:6">
      <c r="A14" s="50" t="s">
        <v>25</v>
      </c>
      <c r="B14" s="27" t="s">
        <v>244</v>
      </c>
      <c r="C14" s="27">
        <v>37.68</v>
      </c>
      <c r="D14" s="27" t="s">
        <v>38</v>
      </c>
      <c r="E14" s="27">
        <v>466.97</v>
      </c>
      <c r="F14" s="25">
        <f t="shared" si="0"/>
        <v>17595.429599999999</v>
      </c>
    </row>
    <row r="15" spans="1:6">
      <c r="A15" s="50" t="s">
        <v>28</v>
      </c>
      <c r="B15" s="27" t="s">
        <v>82</v>
      </c>
      <c r="C15" s="27">
        <v>71.7</v>
      </c>
      <c r="D15" s="27" t="s">
        <v>38</v>
      </c>
      <c r="E15" s="27">
        <v>177.1</v>
      </c>
      <c r="F15" s="25">
        <f t="shared" si="0"/>
        <v>12698.07</v>
      </c>
    </row>
    <row r="16" spans="1:6">
      <c r="A16" s="50"/>
      <c r="B16" s="27"/>
      <c r="C16" s="27"/>
      <c r="D16" s="277" t="s">
        <v>52</v>
      </c>
      <c r="E16" s="277"/>
      <c r="F16" s="27">
        <f>SUM(F5:F15)</f>
        <v>400807.14099999995</v>
      </c>
    </row>
    <row r="17" spans="1:6">
      <c r="A17" s="41"/>
      <c r="B17" s="42"/>
      <c r="C17" s="42"/>
      <c r="D17" s="42"/>
      <c r="E17" s="42"/>
      <c r="F17" s="42"/>
    </row>
    <row r="18" spans="1:6" customFormat="1">
      <c r="A18" s="43"/>
      <c r="B18" s="44"/>
      <c r="C18" s="43"/>
      <c r="D18" s="239" t="s">
        <v>31</v>
      </c>
      <c r="E18" s="239"/>
      <c r="F18" s="239"/>
    </row>
    <row r="19" spans="1:6" customFormat="1" ht="15" customHeight="1">
      <c r="B19" s="45"/>
      <c r="C19" s="45"/>
      <c r="D19" s="239"/>
      <c r="E19" s="239"/>
      <c r="F19" s="239"/>
    </row>
    <row r="20" spans="1:6" customFormat="1" ht="15" customHeight="1">
      <c r="B20" s="45"/>
      <c r="C20" s="45"/>
      <c r="D20" s="239"/>
      <c r="E20" s="239"/>
      <c r="F20" s="239"/>
    </row>
    <row r="21" spans="1:6" customFormat="1" ht="15" customHeight="1">
      <c r="B21" s="45"/>
      <c r="C21" s="45"/>
      <c r="D21" s="239"/>
      <c r="E21" s="239"/>
      <c r="F21" s="239"/>
    </row>
    <row r="22" spans="1:6" customFormat="1" ht="15" customHeight="1">
      <c r="B22" s="45"/>
      <c r="C22" s="45"/>
      <c r="D22" s="239"/>
      <c r="E22" s="239"/>
      <c r="F22" s="239"/>
    </row>
    <row r="23" spans="1:6" ht="14.25" customHeight="1">
      <c r="D23" s="239"/>
      <c r="E23" s="239"/>
      <c r="F23" s="239"/>
    </row>
    <row r="24" spans="1:6" ht="9.75" customHeight="1"/>
  </sheetData>
  <mergeCells count="5">
    <mergeCell ref="A1:F1"/>
    <mergeCell ref="A2:F2"/>
    <mergeCell ref="A3:F3"/>
    <mergeCell ref="D16:E16"/>
    <mergeCell ref="D18: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3"/>
  <sheetViews>
    <sheetView topLeftCell="A10" workbookViewId="0">
      <selection activeCell="K5" sqref="K5"/>
    </sheetView>
  </sheetViews>
  <sheetFormatPr defaultRowHeight="15"/>
  <cols>
    <col min="1" max="1" width="9.140625" style="46"/>
    <col min="2" max="2" width="42.85546875" style="47" customWidth="1"/>
    <col min="3" max="4" width="0" style="21" hidden="1" customWidth="1"/>
    <col min="5" max="5" width="9.140625" style="21"/>
    <col min="6" max="6" width="9.140625" style="48"/>
    <col min="7" max="7" width="9.140625" style="21"/>
    <col min="8" max="8" width="16.42578125" style="49" customWidth="1"/>
    <col min="9" max="16384" width="9.140625" style="21"/>
  </cols>
  <sheetData>
    <row r="1" spans="1:11" ht="18.75">
      <c r="A1" s="240" t="s">
        <v>0</v>
      </c>
      <c r="B1" s="240"/>
      <c r="C1" s="240"/>
      <c r="D1" s="240"/>
      <c r="E1" s="240"/>
      <c r="F1" s="240"/>
      <c r="G1" s="240"/>
      <c r="H1" s="240"/>
    </row>
    <row r="2" spans="1:11" ht="18.75">
      <c r="A2" s="240" t="s">
        <v>32</v>
      </c>
      <c r="B2" s="240"/>
      <c r="C2" s="240"/>
      <c r="D2" s="240"/>
      <c r="E2" s="240"/>
      <c r="F2" s="240"/>
      <c r="G2" s="240"/>
      <c r="H2" s="240"/>
    </row>
    <row r="3" spans="1:11" ht="57.75" customHeight="1">
      <c r="A3" s="241" t="s">
        <v>58</v>
      </c>
      <c r="B3" s="242"/>
      <c r="C3" s="242"/>
      <c r="D3" s="242"/>
      <c r="E3" s="242"/>
      <c r="F3" s="242"/>
      <c r="G3" s="242"/>
      <c r="H3" s="243"/>
    </row>
    <row r="4" spans="1:11">
      <c r="A4" s="22" t="s">
        <v>2</v>
      </c>
      <c r="B4" s="22" t="s">
        <v>3</v>
      </c>
      <c r="C4" s="22" t="s">
        <v>4</v>
      </c>
      <c r="D4" s="22" t="s">
        <v>59</v>
      </c>
      <c r="E4" s="22" t="s">
        <v>60</v>
      </c>
      <c r="F4" s="22" t="s">
        <v>5</v>
      </c>
      <c r="G4" s="22" t="s">
        <v>6</v>
      </c>
      <c r="H4" s="22" t="s">
        <v>7</v>
      </c>
    </row>
    <row r="5" spans="1:11" ht="30">
      <c r="A5" s="23">
        <v>1</v>
      </c>
      <c r="B5" s="24" t="s">
        <v>34</v>
      </c>
      <c r="C5" s="25">
        <v>5</v>
      </c>
      <c r="D5" s="25">
        <v>0</v>
      </c>
      <c r="E5" s="25">
        <f>C5+D5</f>
        <v>5</v>
      </c>
      <c r="F5" s="25" t="s">
        <v>35</v>
      </c>
      <c r="G5" s="25">
        <v>330.4</v>
      </c>
      <c r="H5" s="25">
        <f>E5*G5</f>
        <v>1652</v>
      </c>
    </row>
    <row r="6" spans="1:11" ht="75">
      <c r="A6" s="26" t="s">
        <v>36</v>
      </c>
      <c r="B6" s="27" t="s">
        <v>37</v>
      </c>
      <c r="C6" s="28">
        <v>12.6</v>
      </c>
      <c r="D6" s="28">
        <v>153.30000000000001</v>
      </c>
      <c r="E6" s="25">
        <f t="shared" ref="E6:E15" si="0">C6+D6</f>
        <v>165.9</v>
      </c>
      <c r="F6" s="23" t="s">
        <v>38</v>
      </c>
      <c r="G6" s="28">
        <v>153.84</v>
      </c>
      <c r="H6" s="25">
        <f t="shared" ref="H6:H15" si="1">E6*G6</f>
        <v>25522.056</v>
      </c>
    </row>
    <row r="7" spans="1:11" ht="105">
      <c r="A7" s="26" t="s">
        <v>54</v>
      </c>
      <c r="B7" s="27" t="s">
        <v>55</v>
      </c>
      <c r="C7" s="28">
        <v>6.3</v>
      </c>
      <c r="D7" s="28">
        <v>38.33</v>
      </c>
      <c r="E7" s="25">
        <f t="shared" si="0"/>
        <v>44.629999999999995</v>
      </c>
      <c r="F7" s="23" t="s">
        <v>38</v>
      </c>
      <c r="G7" s="28">
        <v>415.58</v>
      </c>
      <c r="H7" s="25">
        <f t="shared" si="1"/>
        <v>18547.335399999996</v>
      </c>
    </row>
    <row r="8" spans="1:11" ht="90">
      <c r="A8" s="26" t="s">
        <v>41</v>
      </c>
      <c r="B8" s="27" t="s">
        <v>56</v>
      </c>
      <c r="C8" s="28">
        <v>10.5</v>
      </c>
      <c r="D8" s="28">
        <v>63.88</v>
      </c>
      <c r="E8" s="25">
        <f t="shared" si="0"/>
        <v>74.38</v>
      </c>
      <c r="F8" s="50" t="s">
        <v>38</v>
      </c>
      <c r="G8" s="28">
        <v>1336.28</v>
      </c>
      <c r="H8" s="25">
        <f t="shared" si="1"/>
        <v>99392.506399999998</v>
      </c>
    </row>
    <row r="9" spans="1:11" customFormat="1" ht="127.5">
      <c r="A9" s="15" t="s">
        <v>57</v>
      </c>
      <c r="B9" s="13" t="s">
        <v>16</v>
      </c>
      <c r="C9" s="14">
        <v>102.2</v>
      </c>
      <c r="D9" s="14">
        <v>0</v>
      </c>
      <c r="E9" s="25">
        <f t="shared" si="0"/>
        <v>102.2</v>
      </c>
      <c r="F9" s="12" t="s">
        <v>17</v>
      </c>
      <c r="G9" s="12">
        <v>4858.76</v>
      </c>
      <c r="H9" s="25">
        <f t="shared" si="1"/>
        <v>496565.27200000006</v>
      </c>
    </row>
    <row r="10" spans="1:11" s="40" customFormat="1">
      <c r="A10" s="36">
        <v>6</v>
      </c>
      <c r="B10" s="37" t="s">
        <v>18</v>
      </c>
      <c r="C10" s="36"/>
      <c r="D10" s="36"/>
      <c r="E10" s="25">
        <f t="shared" si="0"/>
        <v>0</v>
      </c>
      <c r="F10" s="38"/>
      <c r="G10" s="39"/>
      <c r="H10" s="25">
        <f t="shared" si="1"/>
        <v>0</v>
      </c>
    </row>
    <row r="11" spans="1:11" customFormat="1" ht="15.75">
      <c r="A11" s="15" t="s">
        <v>19</v>
      </c>
      <c r="B11" s="13" t="s">
        <v>20</v>
      </c>
      <c r="C11" s="12">
        <v>43.95</v>
      </c>
      <c r="D11" s="12">
        <v>0</v>
      </c>
      <c r="E11" s="25">
        <f t="shared" si="0"/>
        <v>43.95</v>
      </c>
      <c r="F11" s="12" t="s">
        <v>17</v>
      </c>
      <c r="G11" s="12">
        <v>893.67</v>
      </c>
      <c r="H11" s="25">
        <f t="shared" si="1"/>
        <v>39276.796500000004</v>
      </c>
    </row>
    <row r="12" spans="1:11" customFormat="1" ht="15.75">
      <c r="A12" s="15" t="s">
        <v>21</v>
      </c>
      <c r="B12" s="13" t="s">
        <v>22</v>
      </c>
      <c r="C12" s="12">
        <v>44.63</v>
      </c>
      <c r="D12" s="12">
        <v>0</v>
      </c>
      <c r="E12" s="25">
        <f t="shared" si="0"/>
        <v>44.63</v>
      </c>
      <c r="F12" s="12" t="s">
        <v>17</v>
      </c>
      <c r="G12" s="12">
        <v>363.98</v>
      </c>
      <c r="H12" s="25">
        <f t="shared" si="1"/>
        <v>16244.427400000002</v>
      </c>
    </row>
    <row r="13" spans="1:11" customFormat="1" ht="15.75">
      <c r="A13" s="15" t="s">
        <v>23</v>
      </c>
      <c r="B13" s="13" t="s">
        <v>24</v>
      </c>
      <c r="C13" s="12">
        <v>74.38</v>
      </c>
      <c r="D13" s="12">
        <v>0</v>
      </c>
      <c r="E13" s="25">
        <f t="shared" si="0"/>
        <v>74.38</v>
      </c>
      <c r="F13" s="12" t="s">
        <v>17</v>
      </c>
      <c r="G13" s="12">
        <v>819.59</v>
      </c>
      <c r="H13" s="25">
        <f t="shared" si="1"/>
        <v>60961.104200000002</v>
      </c>
    </row>
    <row r="14" spans="1:11" customFormat="1">
      <c r="A14" s="15" t="s">
        <v>25</v>
      </c>
      <c r="B14" s="13" t="s">
        <v>51</v>
      </c>
      <c r="C14" s="12">
        <v>87.89</v>
      </c>
      <c r="D14" s="12">
        <v>0</v>
      </c>
      <c r="E14" s="25">
        <f t="shared" si="0"/>
        <v>87.89</v>
      </c>
      <c r="F14" s="12" t="s">
        <v>27</v>
      </c>
      <c r="G14" s="12">
        <v>496.4</v>
      </c>
      <c r="H14" s="25">
        <f t="shared" si="1"/>
        <v>43628.595999999998</v>
      </c>
      <c r="I14" s="18"/>
      <c r="J14" s="18"/>
      <c r="K14" s="18"/>
    </row>
    <row r="15" spans="1:11" customFormat="1">
      <c r="A15" s="15" t="s">
        <v>28</v>
      </c>
      <c r="B15" s="13" t="s">
        <v>29</v>
      </c>
      <c r="C15" s="12">
        <v>165.9</v>
      </c>
      <c r="D15" s="12">
        <v>0</v>
      </c>
      <c r="E15" s="25">
        <f t="shared" si="0"/>
        <v>165.9</v>
      </c>
      <c r="F15" s="12" t="s">
        <v>27</v>
      </c>
      <c r="G15" s="12">
        <v>177.1</v>
      </c>
      <c r="H15" s="25">
        <f t="shared" si="1"/>
        <v>29380.89</v>
      </c>
      <c r="I15" s="18"/>
      <c r="J15" s="18"/>
      <c r="K15" s="18"/>
    </row>
    <row r="16" spans="1:11" customFormat="1">
      <c r="A16" s="15"/>
      <c r="B16" s="13"/>
      <c r="C16" s="244" t="s">
        <v>52</v>
      </c>
      <c r="D16" s="245"/>
      <c r="E16" s="245"/>
      <c r="F16" s="245"/>
      <c r="G16" s="246"/>
      <c r="H16" s="25">
        <f>SUM(H5:H15)</f>
        <v>831170.98390000011</v>
      </c>
      <c r="I16" s="18"/>
      <c r="J16" s="18"/>
      <c r="K16" s="18"/>
    </row>
    <row r="17" spans="1:8">
      <c r="A17" s="41"/>
      <c r="B17" s="42"/>
      <c r="C17" s="42"/>
      <c r="D17" s="42"/>
      <c r="E17" s="42"/>
      <c r="F17" s="42"/>
      <c r="G17" s="42"/>
      <c r="H17" s="42"/>
    </row>
    <row r="18" spans="1:8" customFormat="1">
      <c r="A18" s="43"/>
      <c r="B18" s="44"/>
      <c r="C18" s="43"/>
      <c r="D18" s="43"/>
      <c r="E18" s="43"/>
      <c r="F18" s="239" t="s">
        <v>31</v>
      </c>
      <c r="G18" s="239"/>
      <c r="H18" s="239"/>
    </row>
    <row r="19" spans="1:8" customFormat="1">
      <c r="B19" s="45"/>
      <c r="C19" s="45"/>
      <c r="D19" s="45"/>
      <c r="E19" s="45"/>
      <c r="F19" s="239"/>
      <c r="G19" s="239"/>
      <c r="H19" s="239"/>
    </row>
    <row r="20" spans="1:8" customFormat="1">
      <c r="B20" s="45"/>
      <c r="C20" s="45"/>
      <c r="D20" s="45"/>
      <c r="E20" s="45"/>
      <c r="F20" s="239"/>
      <c r="G20" s="239"/>
      <c r="H20" s="239"/>
    </row>
    <row r="21" spans="1:8" customFormat="1">
      <c r="B21" s="45"/>
      <c r="C21" s="45"/>
      <c r="D21" s="45"/>
      <c r="E21" s="45"/>
      <c r="F21" s="239"/>
      <c r="G21" s="239"/>
      <c r="H21" s="239"/>
    </row>
    <row r="22" spans="1:8" customFormat="1">
      <c r="B22" s="45"/>
      <c r="C22" s="45"/>
      <c r="D22" s="45"/>
      <c r="E22" s="45"/>
      <c r="F22" s="239"/>
      <c r="G22" s="239"/>
      <c r="H22" s="239"/>
    </row>
    <row r="23" spans="1:8">
      <c r="F23" s="239"/>
      <c r="G23" s="239"/>
      <c r="H23" s="239"/>
    </row>
  </sheetData>
  <mergeCells count="5">
    <mergeCell ref="A1:H1"/>
    <mergeCell ref="A2:H2"/>
    <mergeCell ref="A3:H3"/>
    <mergeCell ref="C16:G16"/>
    <mergeCell ref="F18:H23"/>
  </mergeCell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18"/>
  <sheetViews>
    <sheetView workbookViewId="0">
      <selection activeCell="B4" sqref="B4"/>
    </sheetView>
  </sheetViews>
  <sheetFormatPr defaultRowHeight="63.75" customHeight="1"/>
  <cols>
    <col min="1" max="1" width="6.140625" style="95" customWidth="1"/>
    <col min="2" max="2" width="46.28515625" style="95" customWidth="1"/>
    <col min="3" max="3" width="9.5703125" style="95" bestFit="1" customWidth="1"/>
    <col min="4" max="4" width="5.28515625" style="95" customWidth="1"/>
    <col min="5" max="5" width="8.5703125" style="95" bestFit="1" customWidth="1"/>
    <col min="6" max="6" width="13.140625" style="95" customWidth="1"/>
    <col min="7" max="16384" width="9.140625" style="95"/>
  </cols>
  <sheetData>
    <row r="1" spans="1:7" ht="22.5" customHeight="1">
      <c r="A1" s="278" t="s">
        <v>0</v>
      </c>
      <c r="B1" s="278"/>
      <c r="C1" s="278"/>
      <c r="D1" s="278"/>
      <c r="E1" s="278"/>
      <c r="F1" s="278"/>
      <c r="G1" s="94"/>
    </row>
    <row r="2" spans="1:7" ht="22.5" customHeight="1">
      <c r="A2" s="278" t="s">
        <v>200</v>
      </c>
      <c r="B2" s="278"/>
      <c r="C2" s="278"/>
      <c r="D2" s="278"/>
      <c r="E2" s="278"/>
      <c r="F2" s="278"/>
      <c r="G2" s="94"/>
    </row>
    <row r="3" spans="1:7" ht="15" customHeight="1">
      <c r="A3" s="96" t="s">
        <v>245</v>
      </c>
      <c r="B3" s="96"/>
      <c r="C3" s="96"/>
      <c r="D3" s="96"/>
      <c r="E3" s="96"/>
      <c r="F3" s="96"/>
      <c r="G3" s="97"/>
    </row>
    <row r="4" spans="1:7" ht="15" customHeight="1">
      <c r="A4" s="98" t="s">
        <v>246</v>
      </c>
      <c r="B4" s="98"/>
      <c r="C4" s="98"/>
      <c r="D4" s="98"/>
      <c r="E4" s="98"/>
      <c r="F4" s="98"/>
      <c r="G4" s="97"/>
    </row>
    <row r="5" spans="1:7" ht="30" customHeight="1">
      <c r="A5" s="8" t="s">
        <v>2</v>
      </c>
      <c r="B5" s="8" t="s">
        <v>3</v>
      </c>
      <c r="C5" s="8" t="s">
        <v>4</v>
      </c>
      <c r="D5" s="8" t="s">
        <v>5</v>
      </c>
      <c r="E5" s="8" t="s">
        <v>6</v>
      </c>
      <c r="F5" s="99" t="s">
        <v>7</v>
      </c>
      <c r="G5" s="94"/>
    </row>
    <row r="6" spans="1:7" ht="25.5">
      <c r="A6" s="100" t="s">
        <v>247</v>
      </c>
      <c r="B6" s="101" t="s">
        <v>248</v>
      </c>
      <c r="C6" s="2">
        <v>6.38</v>
      </c>
      <c r="D6" s="2" t="s">
        <v>10</v>
      </c>
      <c r="E6" s="2">
        <v>878.79</v>
      </c>
      <c r="F6" s="6">
        <f>ROUND(E6*C6,2)</f>
        <v>5606.68</v>
      </c>
      <c r="G6" s="94"/>
    </row>
    <row r="7" spans="1:7" ht="127.5">
      <c r="A7" s="51" t="s">
        <v>249</v>
      </c>
      <c r="B7" s="101" t="s">
        <v>250</v>
      </c>
      <c r="C7" s="6">
        <v>38.519999999999996</v>
      </c>
      <c r="D7" s="6" t="s">
        <v>10</v>
      </c>
      <c r="E7" s="6">
        <v>153.84</v>
      </c>
      <c r="F7" s="6">
        <f t="shared" ref="F7:F17" si="0">ROUND(E7*C7,2)</f>
        <v>5925.92</v>
      </c>
      <c r="G7" s="94"/>
    </row>
    <row r="8" spans="1:7" ht="30">
      <c r="A8" s="51" t="s">
        <v>251</v>
      </c>
      <c r="B8" s="102" t="s">
        <v>252</v>
      </c>
      <c r="C8" s="6">
        <v>10.53</v>
      </c>
      <c r="D8" s="6" t="s">
        <v>253</v>
      </c>
      <c r="E8" s="6">
        <v>329.83</v>
      </c>
      <c r="F8" s="6">
        <f t="shared" si="0"/>
        <v>3473.11</v>
      </c>
      <c r="G8" s="94"/>
    </row>
    <row r="9" spans="1:7" ht="102">
      <c r="A9" s="51" t="s">
        <v>254</v>
      </c>
      <c r="B9" s="101" t="s">
        <v>255</v>
      </c>
      <c r="C9" s="6">
        <v>1.07</v>
      </c>
      <c r="D9" s="6" t="s">
        <v>10</v>
      </c>
      <c r="E9" s="6">
        <v>4492.3599999999997</v>
      </c>
      <c r="F9" s="6">
        <f t="shared" si="0"/>
        <v>4806.83</v>
      </c>
      <c r="G9" s="94"/>
    </row>
    <row r="10" spans="1:7" ht="229.5">
      <c r="A10" s="51" t="s">
        <v>256</v>
      </c>
      <c r="B10" s="9" t="s">
        <v>63</v>
      </c>
      <c r="C10" s="6">
        <v>189.59</v>
      </c>
      <c r="D10" s="6" t="s">
        <v>253</v>
      </c>
      <c r="E10" s="6">
        <v>827.33</v>
      </c>
      <c r="F10" s="6">
        <f t="shared" si="0"/>
        <v>156853.49</v>
      </c>
      <c r="G10" s="94"/>
    </row>
    <row r="11" spans="1:7" ht="30">
      <c r="A11" s="53" t="s">
        <v>257</v>
      </c>
      <c r="B11" s="103" t="s">
        <v>258</v>
      </c>
      <c r="C11" s="6"/>
      <c r="D11" s="6"/>
      <c r="E11" s="6"/>
      <c r="F11" s="6"/>
      <c r="G11" s="94"/>
    </row>
    <row r="12" spans="1:7" ht="25.5">
      <c r="A12" s="104"/>
      <c r="B12" s="105" t="s">
        <v>259</v>
      </c>
      <c r="C12" s="6"/>
      <c r="D12" s="6"/>
      <c r="E12" s="91"/>
      <c r="F12" s="6"/>
      <c r="G12" s="94"/>
    </row>
    <row r="13" spans="1:7" ht="15.75" customHeight="1">
      <c r="A13" s="51">
        <v>6</v>
      </c>
      <c r="B13" s="106" t="s">
        <v>260</v>
      </c>
      <c r="C13" s="6"/>
      <c r="D13" s="6"/>
      <c r="E13" s="6"/>
      <c r="F13" s="6"/>
      <c r="G13" s="94"/>
    </row>
    <row r="14" spans="1:7" ht="17.25" customHeight="1">
      <c r="A14" s="51" t="s">
        <v>261</v>
      </c>
      <c r="B14" s="9" t="s">
        <v>262</v>
      </c>
      <c r="C14" s="6">
        <v>0.47000000000000003</v>
      </c>
      <c r="D14" s="107" t="s">
        <v>263</v>
      </c>
      <c r="E14" s="54">
        <v>864.24</v>
      </c>
      <c r="F14" s="6">
        <f t="shared" si="0"/>
        <v>406.19</v>
      </c>
      <c r="G14" s="94"/>
    </row>
    <row r="15" spans="1:7" ht="22.5" customHeight="1">
      <c r="A15" s="51" t="s">
        <v>264</v>
      </c>
      <c r="B15" s="9" t="s">
        <v>265</v>
      </c>
      <c r="C15" s="6">
        <v>0.94000000000000006</v>
      </c>
      <c r="D15" s="107" t="s">
        <v>263</v>
      </c>
      <c r="E15" s="54">
        <v>466.97</v>
      </c>
      <c r="F15" s="6">
        <f t="shared" si="0"/>
        <v>438.95</v>
      </c>
      <c r="G15" s="94"/>
    </row>
    <row r="16" spans="1:7" ht="23.25" customHeight="1">
      <c r="A16" s="51" t="s">
        <v>266</v>
      </c>
      <c r="B16" s="9" t="s">
        <v>168</v>
      </c>
      <c r="C16" s="6">
        <v>38.519999999999996</v>
      </c>
      <c r="D16" s="107" t="s">
        <v>263</v>
      </c>
      <c r="E16" s="54">
        <v>177.1</v>
      </c>
      <c r="F16" s="6">
        <f t="shared" si="0"/>
        <v>6821.89</v>
      </c>
    </row>
    <row r="17" spans="1:6" ht="33.75" customHeight="1">
      <c r="A17" s="51" t="s">
        <v>267</v>
      </c>
      <c r="B17" s="108" t="s">
        <v>268</v>
      </c>
      <c r="C17" s="109">
        <v>0.34222499999999995</v>
      </c>
      <c r="D17" s="110" t="s">
        <v>269</v>
      </c>
      <c r="E17" s="109">
        <v>776.14</v>
      </c>
      <c r="F17" s="6">
        <f t="shared" si="0"/>
        <v>265.61</v>
      </c>
    </row>
    <row r="18" spans="1:6" ht="22.5" customHeight="1">
      <c r="A18" s="51"/>
      <c r="B18" s="279" t="s">
        <v>30</v>
      </c>
      <c r="C18" s="280"/>
      <c r="D18" s="280"/>
      <c r="E18" s="281"/>
      <c r="F18" s="111">
        <f>SUM(F6:F17)</f>
        <v>184598.67</v>
      </c>
    </row>
  </sheetData>
  <mergeCells count="3">
    <mergeCell ref="A1:F1"/>
    <mergeCell ref="A2:F2"/>
    <mergeCell ref="B18:E18"/>
  </mergeCell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H20"/>
  <sheetViews>
    <sheetView topLeftCell="A13" workbookViewId="0">
      <selection activeCell="F18" sqref="F18"/>
    </sheetView>
  </sheetViews>
  <sheetFormatPr defaultRowHeight="15"/>
  <cols>
    <col min="1" max="1" width="9.28515625" style="46" bestFit="1" customWidth="1"/>
    <col min="2" max="2" width="42.85546875" style="47" customWidth="1"/>
    <col min="3" max="3" width="9.28515625" style="21" bestFit="1" customWidth="1"/>
    <col min="4" max="4" width="9.140625" style="48"/>
    <col min="5" max="5" width="9.85546875" style="21" bestFit="1" customWidth="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5" t="s">
        <v>270</v>
      </c>
      <c r="B3" s="256"/>
      <c r="C3" s="256"/>
      <c r="D3" s="256"/>
      <c r="E3" s="256"/>
      <c r="F3" s="257"/>
    </row>
    <row r="4" spans="1:6">
      <c r="A4" s="22" t="s">
        <v>2</v>
      </c>
      <c r="B4" s="22" t="s">
        <v>3</v>
      </c>
      <c r="C4" s="22" t="s">
        <v>4</v>
      </c>
      <c r="D4" s="22" t="s">
        <v>5</v>
      </c>
      <c r="E4" s="22" t="s">
        <v>6</v>
      </c>
      <c r="F4" s="22" t="s">
        <v>7</v>
      </c>
    </row>
    <row r="5" spans="1:6" s="47" customFormat="1" ht="42.75">
      <c r="A5" s="22">
        <v>1</v>
      </c>
      <c r="B5" s="22" t="s">
        <v>271</v>
      </c>
      <c r="C5" s="22">
        <v>35</v>
      </c>
      <c r="D5" s="22" t="s">
        <v>38</v>
      </c>
      <c r="E5" s="22">
        <v>345.26</v>
      </c>
      <c r="F5" s="112">
        <f>C5*E5</f>
        <v>12084.1</v>
      </c>
    </row>
    <row r="6" spans="1:6" ht="99.75">
      <c r="A6" s="22" t="s">
        <v>272</v>
      </c>
      <c r="B6" s="22" t="s">
        <v>37</v>
      </c>
      <c r="C6" s="22">
        <v>131.13999999999999</v>
      </c>
      <c r="D6" s="22" t="s">
        <v>38</v>
      </c>
      <c r="E6" s="22">
        <v>153.84</v>
      </c>
      <c r="F6" s="112">
        <f t="shared" ref="F6:F10" si="0">C6*E6</f>
        <v>20174.577599999997</v>
      </c>
    </row>
    <row r="7" spans="1:6" ht="128.25">
      <c r="A7" s="22" t="s">
        <v>39</v>
      </c>
      <c r="B7" s="22" t="s">
        <v>12</v>
      </c>
      <c r="C7" s="22">
        <v>28.1</v>
      </c>
      <c r="D7" s="22" t="s">
        <v>38</v>
      </c>
      <c r="E7" s="22">
        <v>415.58</v>
      </c>
      <c r="F7" s="112">
        <f t="shared" si="0"/>
        <v>11677.798000000001</v>
      </c>
    </row>
    <row r="8" spans="1:6" ht="114">
      <c r="A8" s="22" t="s">
        <v>273</v>
      </c>
      <c r="B8" s="22" t="s">
        <v>14</v>
      </c>
      <c r="C8" s="22">
        <v>46.84</v>
      </c>
      <c r="D8" s="22" t="s">
        <v>38</v>
      </c>
      <c r="E8" s="22">
        <v>1336.28</v>
      </c>
      <c r="F8" s="112">
        <f t="shared" si="0"/>
        <v>62591.355200000005</v>
      </c>
    </row>
    <row r="9" spans="1:6" ht="156.75">
      <c r="A9" s="22" t="s">
        <v>274</v>
      </c>
      <c r="B9" s="22" t="s">
        <v>213</v>
      </c>
      <c r="C9" s="22">
        <v>104.38</v>
      </c>
      <c r="D9" s="22" t="s">
        <v>38</v>
      </c>
      <c r="E9" s="22">
        <v>4858.76</v>
      </c>
      <c r="F9" s="112">
        <f t="shared" si="0"/>
        <v>507157.3688</v>
      </c>
    </row>
    <row r="10" spans="1:6" ht="71.25">
      <c r="A10" s="22" t="s">
        <v>106</v>
      </c>
      <c r="B10" s="22" t="s">
        <v>275</v>
      </c>
      <c r="C10" s="22">
        <v>52.695</v>
      </c>
      <c r="D10" s="22" t="s">
        <v>76</v>
      </c>
      <c r="E10" s="22">
        <v>184.61</v>
      </c>
      <c r="F10" s="112">
        <f t="shared" si="0"/>
        <v>9728.0239500000007</v>
      </c>
    </row>
    <row r="11" spans="1:6">
      <c r="A11" s="50">
        <v>7</v>
      </c>
      <c r="B11" s="53" t="s">
        <v>77</v>
      </c>
      <c r="C11" s="54"/>
      <c r="D11" s="23"/>
      <c r="E11" s="54"/>
      <c r="F11" s="27"/>
    </row>
    <row r="12" spans="1:6">
      <c r="A12" s="50" t="s">
        <v>19</v>
      </c>
      <c r="B12" s="27" t="s">
        <v>78</v>
      </c>
      <c r="C12" s="27">
        <v>44.88</v>
      </c>
      <c r="D12" s="27" t="s">
        <v>38</v>
      </c>
      <c r="E12" s="27">
        <v>893.67</v>
      </c>
      <c r="F12" s="27">
        <f t="shared" ref="F12:F16" si="1">C12*E12</f>
        <v>40107.909599999999</v>
      </c>
    </row>
    <row r="13" spans="1:6">
      <c r="A13" s="50" t="s">
        <v>21</v>
      </c>
      <c r="B13" s="27" t="s">
        <v>276</v>
      </c>
      <c r="C13" s="27">
        <v>28.1</v>
      </c>
      <c r="D13" s="27" t="s">
        <v>38</v>
      </c>
      <c r="E13" s="27">
        <v>378.69</v>
      </c>
      <c r="F13" s="27">
        <f t="shared" si="1"/>
        <v>10641.189</v>
      </c>
    </row>
    <row r="14" spans="1:6">
      <c r="A14" s="50" t="s">
        <v>23</v>
      </c>
      <c r="B14" s="27" t="s">
        <v>80</v>
      </c>
      <c r="C14" s="27">
        <v>46.84</v>
      </c>
      <c r="D14" s="27" t="s">
        <v>38</v>
      </c>
      <c r="E14" s="27">
        <v>819.59</v>
      </c>
      <c r="F14" s="27">
        <f t="shared" si="1"/>
        <v>38389.595600000008</v>
      </c>
    </row>
    <row r="15" spans="1:6">
      <c r="A15" s="50" t="s">
        <v>25</v>
      </c>
      <c r="B15" s="27" t="s">
        <v>81</v>
      </c>
      <c r="C15" s="27">
        <v>89.76</v>
      </c>
      <c r="D15" s="27" t="s">
        <v>38</v>
      </c>
      <c r="E15" s="27">
        <v>496.4</v>
      </c>
      <c r="F15" s="27">
        <f t="shared" si="1"/>
        <v>44556.864000000001</v>
      </c>
    </row>
    <row r="16" spans="1:6">
      <c r="A16" s="50" t="s">
        <v>28</v>
      </c>
      <c r="B16" s="27" t="s">
        <v>82</v>
      </c>
      <c r="C16" s="27">
        <v>131.13999999999999</v>
      </c>
      <c r="D16" s="27" t="s">
        <v>38</v>
      </c>
      <c r="E16" s="27">
        <v>177.1</v>
      </c>
      <c r="F16" s="27">
        <f t="shared" si="1"/>
        <v>23224.893999999997</v>
      </c>
    </row>
    <row r="17" spans="1:8">
      <c r="A17" s="50"/>
      <c r="B17" s="53"/>
      <c r="C17" s="54"/>
      <c r="D17" s="23"/>
      <c r="E17" s="54"/>
      <c r="F17" s="28">
        <f>SUM(F5:F16)</f>
        <v>780333.67574999982</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H30"/>
  <sheetViews>
    <sheetView topLeftCell="A13" workbookViewId="0">
      <selection activeCell="F23" sqref="F2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28.5" customHeight="1">
      <c r="A3" s="255" t="s">
        <v>534</v>
      </c>
      <c r="B3" s="256"/>
      <c r="C3" s="256"/>
      <c r="D3" s="256"/>
      <c r="E3" s="256"/>
      <c r="F3" s="257"/>
    </row>
    <row r="4" spans="1:8" s="113" customFormat="1" ht="12.75">
      <c r="A4" s="2" t="s">
        <v>2</v>
      </c>
      <c r="B4" s="2" t="s">
        <v>3</v>
      </c>
      <c r="C4" s="2" t="s">
        <v>4</v>
      </c>
      <c r="D4" s="2" t="s">
        <v>5</v>
      </c>
      <c r="E4" s="2" t="s">
        <v>6</v>
      </c>
      <c r="F4" s="2" t="s">
        <v>7</v>
      </c>
    </row>
    <row r="5" spans="1:8" ht="75">
      <c r="A5" s="23" t="s">
        <v>86</v>
      </c>
      <c r="B5" s="27" t="s">
        <v>37</v>
      </c>
      <c r="C5" s="28">
        <v>25.99</v>
      </c>
      <c r="D5" s="23" t="s">
        <v>38</v>
      </c>
      <c r="E5" s="28">
        <v>153.84</v>
      </c>
      <c r="F5" s="25">
        <f>C5*E5</f>
        <v>3998.3015999999998</v>
      </c>
    </row>
    <row r="6" spans="1:8" customFormat="1" ht="102">
      <c r="A6" s="15" t="s">
        <v>121</v>
      </c>
      <c r="B6" s="29" t="s">
        <v>40</v>
      </c>
      <c r="C6" s="12">
        <v>3.06</v>
      </c>
      <c r="D6" s="12" t="s">
        <v>17</v>
      </c>
      <c r="E6" s="12">
        <v>415.58</v>
      </c>
      <c r="F6" s="25">
        <f t="shared" ref="F6:F22" si="0">C6*E6</f>
        <v>1271.6748</v>
      </c>
      <c r="G6" s="21"/>
      <c r="H6" s="21"/>
    </row>
    <row r="7" spans="1:8" customFormat="1" ht="40.5">
      <c r="A7" s="3" t="s">
        <v>277</v>
      </c>
      <c r="B7" s="9" t="s">
        <v>278</v>
      </c>
      <c r="C7" s="2">
        <v>40.130000000000003</v>
      </c>
      <c r="D7" s="2" t="s">
        <v>10</v>
      </c>
      <c r="E7" s="2">
        <v>329.83</v>
      </c>
      <c r="F7" s="25">
        <f t="shared" si="0"/>
        <v>13236.0779</v>
      </c>
    </row>
    <row r="8" spans="1:8" customFormat="1" ht="144.75" customHeight="1">
      <c r="A8" s="8" t="s">
        <v>279</v>
      </c>
      <c r="B8" s="9" t="s">
        <v>280</v>
      </c>
      <c r="C8" s="2">
        <v>4.97</v>
      </c>
      <c r="D8" s="6" t="s">
        <v>10</v>
      </c>
      <c r="E8" s="5">
        <v>5810.71</v>
      </c>
      <c r="F8" s="25">
        <f t="shared" si="0"/>
        <v>28879.2287</v>
      </c>
    </row>
    <row r="9" spans="1:8" ht="74.25" customHeight="1">
      <c r="A9" s="23" t="s">
        <v>281</v>
      </c>
      <c r="B9" s="24" t="s">
        <v>46</v>
      </c>
      <c r="C9" s="30">
        <v>4.67</v>
      </c>
      <c r="D9" s="25" t="s">
        <v>38</v>
      </c>
      <c r="E9" s="30">
        <v>6092.63</v>
      </c>
      <c r="F9" s="25">
        <f t="shared" si="0"/>
        <v>28452.5821</v>
      </c>
    </row>
    <row r="10" spans="1:8" ht="54.75" customHeight="1">
      <c r="A10" s="23" t="s">
        <v>282</v>
      </c>
      <c r="B10" s="27" t="s">
        <v>283</v>
      </c>
      <c r="C10" s="28">
        <v>39.22</v>
      </c>
      <c r="D10" s="23" t="s">
        <v>38</v>
      </c>
      <c r="E10" s="28">
        <v>5069.99</v>
      </c>
      <c r="F10" s="25">
        <f t="shared" si="0"/>
        <v>198845.00779999999</v>
      </c>
    </row>
    <row r="11" spans="1:8" ht="74.25" customHeight="1">
      <c r="A11" s="23" t="s">
        <v>284</v>
      </c>
      <c r="B11" s="24" t="s">
        <v>46</v>
      </c>
      <c r="C11" s="30">
        <v>5.0999999999999996</v>
      </c>
      <c r="D11" s="25" t="s">
        <v>38</v>
      </c>
      <c r="E11" s="30">
        <v>6092.63</v>
      </c>
      <c r="F11" s="25">
        <f t="shared" si="0"/>
        <v>31072.412999999997</v>
      </c>
    </row>
    <row r="12" spans="1:8" customFormat="1" ht="45" customHeight="1">
      <c r="A12" s="23">
        <v>8</v>
      </c>
      <c r="B12" s="25" t="s">
        <v>50</v>
      </c>
      <c r="C12" s="30">
        <v>1.4330000000000001</v>
      </c>
      <c r="D12" s="30" t="s">
        <v>49</v>
      </c>
      <c r="E12" s="25">
        <v>77259.94</v>
      </c>
      <c r="F12" s="25">
        <f t="shared" si="0"/>
        <v>110713.49402000001</v>
      </c>
      <c r="G12" s="21"/>
    </row>
    <row r="13" spans="1:8" customFormat="1" ht="40.5">
      <c r="A13" s="3" t="s">
        <v>285</v>
      </c>
      <c r="B13" s="4" t="s">
        <v>286</v>
      </c>
      <c r="C13" s="5">
        <v>357.34</v>
      </c>
      <c r="D13" s="5" t="s">
        <v>253</v>
      </c>
      <c r="E13" s="5">
        <v>153.24</v>
      </c>
      <c r="F13" s="25">
        <f t="shared" si="0"/>
        <v>54758.781600000002</v>
      </c>
    </row>
    <row r="14" spans="1:8" customFormat="1" ht="40.5">
      <c r="A14" s="3" t="s">
        <v>287</v>
      </c>
      <c r="B14" s="4" t="s">
        <v>288</v>
      </c>
      <c r="C14" s="5">
        <v>357.34</v>
      </c>
      <c r="D14" s="5" t="s">
        <v>253</v>
      </c>
      <c r="E14" s="5">
        <v>102.42</v>
      </c>
      <c r="F14" s="25">
        <f t="shared" si="0"/>
        <v>36598.762799999997</v>
      </c>
    </row>
    <row r="15" spans="1:8" customFormat="1" ht="40.5">
      <c r="A15" s="3" t="s">
        <v>289</v>
      </c>
      <c r="B15" s="4" t="s">
        <v>288</v>
      </c>
      <c r="C15" s="5">
        <v>0.45</v>
      </c>
      <c r="D15" s="5" t="s">
        <v>49</v>
      </c>
      <c r="E15" s="5">
        <v>5200</v>
      </c>
      <c r="F15" s="25">
        <f t="shared" si="0"/>
        <v>2340</v>
      </c>
    </row>
    <row r="16" spans="1:8" customFormat="1" ht="67.5">
      <c r="A16" s="3" t="s">
        <v>290</v>
      </c>
      <c r="B16" s="4" t="s">
        <v>291</v>
      </c>
      <c r="C16" s="5">
        <v>100</v>
      </c>
      <c r="D16" s="5" t="s">
        <v>49</v>
      </c>
      <c r="E16" s="5">
        <v>252.44</v>
      </c>
      <c r="F16" s="25">
        <f t="shared" si="0"/>
        <v>25244</v>
      </c>
    </row>
    <row r="17" spans="1:6">
      <c r="A17" s="50">
        <v>14</v>
      </c>
      <c r="B17" s="53" t="s">
        <v>77</v>
      </c>
      <c r="C17" s="54"/>
      <c r="D17" s="23"/>
      <c r="E17" s="54"/>
      <c r="F17" s="25">
        <f t="shared" si="0"/>
        <v>0</v>
      </c>
    </row>
    <row r="18" spans="1:6">
      <c r="A18" s="50" t="s">
        <v>19</v>
      </c>
      <c r="B18" s="27" t="s">
        <v>241</v>
      </c>
      <c r="C18" s="27">
        <v>25</v>
      </c>
      <c r="D18" s="27" t="s">
        <v>38</v>
      </c>
      <c r="E18" s="27">
        <v>864.24</v>
      </c>
      <c r="F18" s="25">
        <f t="shared" si="0"/>
        <v>21606</v>
      </c>
    </row>
    <row r="19" spans="1:6">
      <c r="A19" s="50" t="s">
        <v>21</v>
      </c>
      <c r="B19" s="27" t="s">
        <v>242</v>
      </c>
      <c r="C19" s="27">
        <v>3.66</v>
      </c>
      <c r="D19" s="27" t="s">
        <v>38</v>
      </c>
      <c r="E19" s="27">
        <v>408.12</v>
      </c>
      <c r="F19" s="25">
        <f t="shared" si="0"/>
        <v>1493.7192</v>
      </c>
    </row>
    <row r="20" spans="1:6">
      <c r="A20" s="50" t="s">
        <v>25</v>
      </c>
      <c r="B20" s="27" t="s">
        <v>244</v>
      </c>
      <c r="C20" s="27">
        <v>12.69</v>
      </c>
      <c r="D20" s="27" t="s">
        <v>38</v>
      </c>
      <c r="E20" s="27">
        <v>466.97</v>
      </c>
      <c r="F20" s="25">
        <f t="shared" si="0"/>
        <v>5925.8492999999999</v>
      </c>
    </row>
    <row r="21" spans="1:6">
      <c r="A21" s="50" t="s">
        <v>28</v>
      </c>
      <c r="B21" s="27" t="s">
        <v>82</v>
      </c>
      <c r="C21" s="27">
        <v>25.99</v>
      </c>
      <c r="D21" s="27" t="s">
        <v>38</v>
      </c>
      <c r="E21" s="27">
        <v>177.1</v>
      </c>
      <c r="F21" s="25">
        <f t="shared" si="0"/>
        <v>4602.8289999999997</v>
      </c>
    </row>
    <row r="22" spans="1:6" customFormat="1">
      <c r="A22" s="15" t="s">
        <v>25</v>
      </c>
      <c r="B22" s="114" t="s">
        <v>292</v>
      </c>
      <c r="C22" s="12">
        <v>17.23</v>
      </c>
      <c r="D22" s="12" t="s">
        <v>27</v>
      </c>
      <c r="E22" s="12">
        <v>776.14</v>
      </c>
      <c r="F22" s="25">
        <f t="shared" si="0"/>
        <v>13372.8922</v>
      </c>
    </row>
    <row r="23" spans="1:6">
      <c r="A23" s="50"/>
      <c r="B23" s="27"/>
      <c r="C23" s="27"/>
      <c r="D23" s="277" t="s">
        <v>52</v>
      </c>
      <c r="E23" s="277"/>
      <c r="F23" s="27">
        <f>SUM(F5:F22)</f>
        <v>582411.6140200001</v>
      </c>
    </row>
    <row r="24" spans="1:6">
      <c r="A24" s="41"/>
      <c r="B24" s="42"/>
      <c r="C24" s="42"/>
      <c r="D24" s="42"/>
      <c r="E24" s="42"/>
      <c r="F24" s="42"/>
    </row>
    <row r="25" spans="1:6" customFormat="1">
      <c r="A25" s="43"/>
      <c r="B25" s="44"/>
      <c r="C25" s="43"/>
      <c r="D25" s="239" t="s">
        <v>31</v>
      </c>
      <c r="E25" s="239"/>
      <c r="F25" s="239"/>
    </row>
    <row r="26" spans="1:6" customFormat="1">
      <c r="B26" s="45"/>
      <c r="C26" s="45"/>
      <c r="D26" s="239"/>
      <c r="E26" s="239"/>
      <c r="F26" s="239"/>
    </row>
    <row r="27" spans="1:6" customFormat="1">
      <c r="B27" s="45"/>
      <c r="C27" s="45"/>
      <c r="D27" s="239"/>
      <c r="E27" s="239"/>
      <c r="F27" s="239"/>
    </row>
    <row r="28" spans="1:6" customFormat="1">
      <c r="B28" s="45"/>
      <c r="C28" s="45"/>
      <c r="D28" s="239"/>
      <c r="E28" s="239"/>
      <c r="F28" s="239"/>
    </row>
    <row r="29" spans="1:6" customFormat="1">
      <c r="B29" s="45"/>
      <c r="C29" s="45"/>
      <c r="D29" s="239"/>
      <c r="E29" s="239"/>
      <c r="F29" s="239"/>
    </row>
    <row r="30" spans="1:6">
      <c r="D30" s="239"/>
      <c r="E30" s="239"/>
      <c r="F30" s="239"/>
    </row>
  </sheetData>
  <mergeCells count="5">
    <mergeCell ref="A1:F1"/>
    <mergeCell ref="A2:F2"/>
    <mergeCell ref="A3:F3"/>
    <mergeCell ref="D23:E23"/>
    <mergeCell ref="D25:F30"/>
  </mergeCell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G22"/>
  <sheetViews>
    <sheetView topLeftCell="A10" workbookViewId="0">
      <selection activeCell="F17" sqref="F17"/>
    </sheetView>
  </sheetViews>
  <sheetFormatPr defaultRowHeight="63.75" customHeight="1"/>
  <cols>
    <col min="1" max="1" width="6.140625" style="95" customWidth="1"/>
    <col min="2" max="2" width="45.140625" style="95" customWidth="1"/>
    <col min="3" max="3" width="8.5703125" style="95" bestFit="1" customWidth="1"/>
    <col min="4" max="4" width="5.28515625" style="95" customWidth="1"/>
    <col min="5" max="5" width="8.28515625" style="95" customWidth="1"/>
    <col min="6" max="6" width="13.140625" style="95" customWidth="1"/>
    <col min="7" max="16384" width="9.140625" style="95"/>
  </cols>
  <sheetData>
    <row r="1" spans="1:7" ht="22.5" customHeight="1">
      <c r="A1" s="282" t="s">
        <v>0</v>
      </c>
      <c r="B1" s="282"/>
      <c r="C1" s="282"/>
      <c r="D1" s="282"/>
      <c r="E1" s="282"/>
      <c r="F1" s="282"/>
      <c r="G1" s="94"/>
    </row>
    <row r="2" spans="1:7" ht="15.75">
      <c r="A2" s="283" t="s">
        <v>200</v>
      </c>
      <c r="B2" s="283"/>
      <c r="C2" s="283"/>
      <c r="D2" s="283"/>
      <c r="E2" s="283"/>
      <c r="F2" s="283"/>
      <c r="G2" s="94"/>
    </row>
    <row r="3" spans="1:7" ht="31.5" customHeight="1">
      <c r="A3" s="284" t="s">
        <v>535</v>
      </c>
      <c r="B3" s="285"/>
      <c r="C3" s="285"/>
      <c r="D3" s="285"/>
      <c r="E3" s="285"/>
      <c r="F3" s="286"/>
      <c r="G3" s="97"/>
    </row>
    <row r="4" spans="1:7" ht="30" customHeight="1">
      <c r="A4" s="8" t="s">
        <v>2</v>
      </c>
      <c r="B4" s="8" t="s">
        <v>3</v>
      </c>
      <c r="C4" s="8" t="s">
        <v>4</v>
      </c>
      <c r="D4" s="8" t="s">
        <v>5</v>
      </c>
      <c r="E4" s="8" t="s">
        <v>6</v>
      </c>
      <c r="F4" s="99" t="s">
        <v>7</v>
      </c>
      <c r="G4" s="94"/>
    </row>
    <row r="5" spans="1:7" ht="127.5">
      <c r="A5" s="8" t="s">
        <v>8</v>
      </c>
      <c r="B5" s="101" t="s">
        <v>250</v>
      </c>
      <c r="C5" s="99">
        <v>72.31</v>
      </c>
      <c r="D5" s="99" t="s">
        <v>10</v>
      </c>
      <c r="E5" s="99">
        <v>153.84</v>
      </c>
      <c r="F5" s="6">
        <f>ROUND(E5*C5,2)</f>
        <v>11124.17</v>
      </c>
      <c r="G5" s="94"/>
    </row>
    <row r="6" spans="1:7" ht="89.25">
      <c r="A6" s="8" t="s">
        <v>293</v>
      </c>
      <c r="B6" s="101" t="s">
        <v>12</v>
      </c>
      <c r="C6" s="99">
        <v>23.470000000000002</v>
      </c>
      <c r="D6" s="99" t="s">
        <v>10</v>
      </c>
      <c r="E6" s="99">
        <v>415.58</v>
      </c>
      <c r="F6" s="6">
        <f t="shared" ref="F6:F16" si="0">ROUND(E6*C6,2)</f>
        <v>9753.66</v>
      </c>
      <c r="G6" s="94"/>
    </row>
    <row r="7" spans="1:7" ht="76.5">
      <c r="A7" s="8" t="s">
        <v>294</v>
      </c>
      <c r="B7" s="101" t="s">
        <v>14</v>
      </c>
      <c r="C7" s="99">
        <v>39.299999999999997</v>
      </c>
      <c r="D7" s="99" t="s">
        <v>10</v>
      </c>
      <c r="E7" s="99">
        <v>1336.28</v>
      </c>
      <c r="F7" s="6">
        <f t="shared" si="0"/>
        <v>52515.8</v>
      </c>
      <c r="G7" s="94"/>
    </row>
    <row r="8" spans="1:7" ht="102">
      <c r="A8" s="8" t="s">
        <v>295</v>
      </c>
      <c r="B8" s="101" t="s">
        <v>213</v>
      </c>
      <c r="C8" s="99">
        <v>37.729999999999997</v>
      </c>
      <c r="D8" s="99" t="s">
        <v>10</v>
      </c>
      <c r="E8" s="99">
        <v>4858.76</v>
      </c>
      <c r="F8" s="6">
        <f t="shared" si="0"/>
        <v>183321.01</v>
      </c>
      <c r="G8" s="94"/>
    </row>
    <row r="9" spans="1:7" ht="38.25">
      <c r="A9" s="8" t="s">
        <v>296</v>
      </c>
      <c r="B9" s="101" t="s">
        <v>220</v>
      </c>
      <c r="C9" s="91">
        <v>20.64</v>
      </c>
      <c r="D9" s="99" t="s">
        <v>76</v>
      </c>
      <c r="E9" s="115">
        <v>184.61</v>
      </c>
      <c r="F9" s="6">
        <f t="shared" si="0"/>
        <v>3810.35</v>
      </c>
      <c r="G9" s="94"/>
    </row>
    <row r="10" spans="1:7" ht="25.5">
      <c r="A10" s="8"/>
      <c r="B10" s="101" t="s">
        <v>221</v>
      </c>
      <c r="C10" s="115"/>
      <c r="D10" s="99"/>
      <c r="E10" s="115"/>
      <c r="F10" s="6"/>
      <c r="G10" s="94"/>
    </row>
    <row r="11" spans="1:7" ht="15.75" customHeight="1">
      <c r="A11" s="8">
        <v>5</v>
      </c>
      <c r="B11" s="106" t="s">
        <v>260</v>
      </c>
      <c r="C11" s="99"/>
      <c r="D11" s="99"/>
      <c r="E11" s="99"/>
      <c r="F11" s="6"/>
      <c r="G11" s="94"/>
    </row>
    <row r="12" spans="1:7" ht="17.25" customHeight="1">
      <c r="A12" s="116" t="s">
        <v>261</v>
      </c>
      <c r="B12" s="9" t="s">
        <v>236</v>
      </c>
      <c r="C12" s="99">
        <v>16.2</v>
      </c>
      <c r="D12" s="117" t="s">
        <v>297</v>
      </c>
      <c r="E12" s="54">
        <v>864.24</v>
      </c>
      <c r="F12" s="6">
        <f t="shared" si="0"/>
        <v>14000.69</v>
      </c>
      <c r="G12" s="94"/>
    </row>
    <row r="13" spans="1:7" ht="17.25" customHeight="1">
      <c r="A13" s="10" t="s">
        <v>264</v>
      </c>
      <c r="B13" s="9" t="s">
        <v>237</v>
      </c>
      <c r="C13" s="99">
        <v>23.470000000000002</v>
      </c>
      <c r="D13" s="117" t="s">
        <v>297</v>
      </c>
      <c r="E13" s="54">
        <v>408.24</v>
      </c>
      <c r="F13" s="6">
        <f t="shared" si="0"/>
        <v>9581.39</v>
      </c>
      <c r="G13" s="94"/>
    </row>
    <row r="14" spans="1:7" ht="21" customHeight="1">
      <c r="A14" s="10" t="s">
        <v>266</v>
      </c>
      <c r="B14" s="9" t="s">
        <v>238</v>
      </c>
      <c r="C14" s="99">
        <v>39.299999999999997</v>
      </c>
      <c r="D14" s="117" t="s">
        <v>297</v>
      </c>
      <c r="E14" s="54">
        <v>788.88</v>
      </c>
      <c r="F14" s="6">
        <f t="shared" si="0"/>
        <v>31002.98</v>
      </c>
      <c r="G14" s="94"/>
    </row>
    <row r="15" spans="1:7" ht="22.5" customHeight="1">
      <c r="A15" s="10" t="s">
        <v>267</v>
      </c>
      <c r="B15" s="9" t="s">
        <v>239</v>
      </c>
      <c r="C15" s="99">
        <v>32.4</v>
      </c>
      <c r="D15" s="117" t="s">
        <v>297</v>
      </c>
      <c r="E15" s="54">
        <v>466.97</v>
      </c>
      <c r="F15" s="6">
        <f t="shared" si="0"/>
        <v>15129.83</v>
      </c>
      <c r="G15" s="94"/>
    </row>
    <row r="16" spans="1:7" ht="23.25" customHeight="1">
      <c r="A16" s="10" t="s">
        <v>298</v>
      </c>
      <c r="B16" s="9" t="s">
        <v>168</v>
      </c>
      <c r="C16" s="99">
        <v>72.31</v>
      </c>
      <c r="D16" s="117" t="s">
        <v>297</v>
      </c>
      <c r="E16" s="54">
        <v>177.1</v>
      </c>
      <c r="F16" s="6">
        <f t="shared" si="0"/>
        <v>12806.1</v>
      </c>
    </row>
    <row r="17" spans="1:6" ht="22.5" customHeight="1">
      <c r="A17" s="104"/>
      <c r="B17" s="279" t="s">
        <v>30</v>
      </c>
      <c r="C17" s="280"/>
      <c r="D17" s="280"/>
      <c r="E17" s="281"/>
      <c r="F17" s="111">
        <f>SUM(F5:F16)</f>
        <v>343045.98</v>
      </c>
    </row>
    <row r="18" spans="1:6" ht="12.75"/>
    <row r="19" spans="1:6" ht="12.75"/>
    <row r="20" spans="1:6" ht="12.75"/>
    <row r="21" spans="1:6" ht="12.75"/>
    <row r="22" spans="1:6" ht="12.75"/>
  </sheetData>
  <mergeCells count="4">
    <mergeCell ref="A1:F1"/>
    <mergeCell ref="A2:F2"/>
    <mergeCell ref="B17:E17"/>
    <mergeCell ref="A3:F3"/>
  </mergeCells>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G24"/>
  <sheetViews>
    <sheetView workbookViewId="0">
      <selection activeCell="D7" sqref="D7"/>
    </sheetView>
  </sheetViews>
  <sheetFormatPr defaultRowHeight="63.75" customHeight="1"/>
  <cols>
    <col min="1" max="1" width="6.140625" style="95" customWidth="1"/>
    <col min="2" max="2" width="44.140625" style="95" customWidth="1"/>
    <col min="3" max="3" width="8.5703125" style="95" bestFit="1" customWidth="1"/>
    <col min="4" max="4" width="5.28515625" style="95" customWidth="1"/>
    <col min="5" max="5" width="8.28515625" style="95" customWidth="1"/>
    <col min="6" max="6" width="13.140625" style="95" customWidth="1"/>
    <col min="7" max="16384" width="9.140625" style="95"/>
  </cols>
  <sheetData>
    <row r="1" spans="1:7" ht="22.5" customHeight="1">
      <c r="A1" s="287" t="s">
        <v>0</v>
      </c>
      <c r="B1" s="287"/>
      <c r="C1" s="287"/>
      <c r="D1" s="287"/>
      <c r="E1" s="287"/>
      <c r="F1" s="287"/>
      <c r="G1" s="94"/>
    </row>
    <row r="2" spans="1:7" ht="15.75">
      <c r="A2" s="288" t="s">
        <v>200</v>
      </c>
      <c r="B2" s="288"/>
      <c r="C2" s="288"/>
      <c r="D2" s="288"/>
      <c r="E2" s="288"/>
      <c r="F2" s="288"/>
      <c r="G2" s="94"/>
    </row>
    <row r="3" spans="1:7" ht="31.5" customHeight="1">
      <c r="A3" s="289" t="s">
        <v>536</v>
      </c>
      <c r="B3" s="290"/>
      <c r="C3" s="290"/>
      <c r="D3" s="290"/>
      <c r="E3" s="290"/>
      <c r="F3" s="291"/>
      <c r="G3" s="97"/>
    </row>
    <row r="4" spans="1:7" ht="30" customHeight="1">
      <c r="A4" s="118" t="s">
        <v>2</v>
      </c>
      <c r="B4" s="118" t="s">
        <v>3</v>
      </c>
      <c r="C4" s="118" t="s">
        <v>4</v>
      </c>
      <c r="D4" s="118" t="s">
        <v>5</v>
      </c>
      <c r="E4" s="118" t="s">
        <v>6</v>
      </c>
      <c r="F4" s="119" t="s">
        <v>7</v>
      </c>
      <c r="G4" s="94"/>
    </row>
    <row r="5" spans="1:7" ht="127.5">
      <c r="A5" s="8" t="s">
        <v>8</v>
      </c>
      <c r="B5" s="101" t="s">
        <v>250</v>
      </c>
      <c r="C5" s="115">
        <v>102.98</v>
      </c>
      <c r="D5" s="115" t="s">
        <v>10</v>
      </c>
      <c r="E5" s="115">
        <v>153.84</v>
      </c>
      <c r="F5" s="91">
        <f>ROUND(E5*C5,2)</f>
        <v>15842.44</v>
      </c>
      <c r="G5" s="94"/>
    </row>
    <row r="6" spans="1:7" ht="89.25">
      <c r="A6" s="8" t="s">
        <v>293</v>
      </c>
      <c r="B6" s="101" t="s">
        <v>12</v>
      </c>
      <c r="C6" s="115">
        <v>37.15</v>
      </c>
      <c r="D6" s="115" t="s">
        <v>10</v>
      </c>
      <c r="E6" s="115">
        <v>415.58</v>
      </c>
      <c r="F6" s="91">
        <f t="shared" ref="F6:F16" si="0">ROUND(E6*C6,2)</f>
        <v>15438.8</v>
      </c>
      <c r="G6" s="94"/>
    </row>
    <row r="7" spans="1:7" ht="76.5">
      <c r="A7" s="8" t="s">
        <v>294</v>
      </c>
      <c r="B7" s="101" t="s">
        <v>14</v>
      </c>
      <c r="C7" s="115">
        <v>61.919999999999995</v>
      </c>
      <c r="D7" s="115" t="s">
        <v>10</v>
      </c>
      <c r="E7" s="115">
        <v>1336.28</v>
      </c>
      <c r="F7" s="91">
        <f t="shared" si="0"/>
        <v>82742.460000000006</v>
      </c>
      <c r="G7" s="94"/>
    </row>
    <row r="8" spans="1:7" ht="38.25">
      <c r="A8" s="8" t="s">
        <v>299</v>
      </c>
      <c r="B8" s="101" t="s">
        <v>300</v>
      </c>
      <c r="C8" s="115">
        <v>57.35</v>
      </c>
      <c r="D8" s="115" t="s">
        <v>10</v>
      </c>
      <c r="E8" s="115">
        <v>4858.76</v>
      </c>
      <c r="F8" s="91">
        <f t="shared" si="0"/>
        <v>278649.89</v>
      </c>
      <c r="G8" s="94"/>
    </row>
    <row r="9" spans="1:7" ht="38.25">
      <c r="A9" s="8" t="s">
        <v>296</v>
      </c>
      <c r="B9" s="101" t="s">
        <v>220</v>
      </c>
      <c r="C9" s="91">
        <v>37.64</v>
      </c>
      <c r="D9" s="115" t="s">
        <v>76</v>
      </c>
      <c r="E9" s="115">
        <v>184.61</v>
      </c>
      <c r="F9" s="91">
        <f t="shared" si="0"/>
        <v>6948.72</v>
      </c>
      <c r="G9" s="94"/>
    </row>
    <row r="10" spans="1:7" ht="25.5">
      <c r="A10" s="8"/>
      <c r="B10" s="101" t="s">
        <v>221</v>
      </c>
      <c r="C10" s="115"/>
      <c r="D10" s="115"/>
      <c r="E10" s="115"/>
      <c r="F10" s="91"/>
      <c r="G10" s="94"/>
    </row>
    <row r="11" spans="1:7" ht="15.75" customHeight="1">
      <c r="A11" s="8">
        <v>5</v>
      </c>
      <c r="B11" s="106" t="s">
        <v>260</v>
      </c>
      <c r="C11" s="115"/>
      <c r="D11" s="115"/>
      <c r="E11" s="115"/>
      <c r="F11" s="91"/>
      <c r="G11" s="94"/>
    </row>
    <row r="12" spans="1:7" ht="17.25" customHeight="1">
      <c r="A12" s="116" t="s">
        <v>261</v>
      </c>
      <c r="B12" s="9" t="s">
        <v>236</v>
      </c>
      <c r="C12" s="115">
        <v>24.62</v>
      </c>
      <c r="D12" s="120" t="s">
        <v>297</v>
      </c>
      <c r="E12" s="28">
        <v>864.24</v>
      </c>
      <c r="F12" s="91">
        <f t="shared" si="0"/>
        <v>21277.59</v>
      </c>
      <c r="G12" s="94"/>
    </row>
    <row r="13" spans="1:7" ht="17.25" customHeight="1">
      <c r="A13" s="10" t="s">
        <v>264</v>
      </c>
      <c r="B13" s="9" t="s">
        <v>237</v>
      </c>
      <c r="C13" s="115">
        <v>37.15</v>
      </c>
      <c r="D13" s="120" t="s">
        <v>297</v>
      </c>
      <c r="E13" s="28">
        <v>408.24</v>
      </c>
      <c r="F13" s="91">
        <f t="shared" si="0"/>
        <v>15166.12</v>
      </c>
      <c r="G13" s="94"/>
    </row>
    <row r="14" spans="1:7" ht="21" customHeight="1">
      <c r="A14" s="10" t="s">
        <v>266</v>
      </c>
      <c r="B14" s="9" t="s">
        <v>238</v>
      </c>
      <c r="C14" s="115">
        <v>61.919999999999995</v>
      </c>
      <c r="D14" s="120" t="s">
        <v>297</v>
      </c>
      <c r="E14" s="28">
        <v>788.88</v>
      </c>
      <c r="F14" s="91">
        <f t="shared" si="0"/>
        <v>48847.45</v>
      </c>
      <c r="G14" s="94"/>
    </row>
    <row r="15" spans="1:7" ht="22.5" customHeight="1">
      <c r="A15" s="10" t="s">
        <v>267</v>
      </c>
      <c r="B15" s="9" t="s">
        <v>239</v>
      </c>
      <c r="C15" s="115">
        <v>49.24</v>
      </c>
      <c r="D15" s="120" t="s">
        <v>297</v>
      </c>
      <c r="E15" s="28">
        <v>466.97</v>
      </c>
      <c r="F15" s="91">
        <f t="shared" si="0"/>
        <v>22993.599999999999</v>
      </c>
      <c r="G15" s="94"/>
    </row>
    <row r="16" spans="1:7" ht="23.25" customHeight="1">
      <c r="A16" s="10" t="s">
        <v>298</v>
      </c>
      <c r="B16" s="9" t="s">
        <v>168</v>
      </c>
      <c r="C16" s="115">
        <v>102.98</v>
      </c>
      <c r="D16" s="120" t="s">
        <v>297</v>
      </c>
      <c r="E16" s="28">
        <v>177.1</v>
      </c>
      <c r="F16" s="91">
        <f t="shared" si="0"/>
        <v>18237.759999999998</v>
      </c>
    </row>
    <row r="17" spans="1:6" ht="22.5" customHeight="1">
      <c r="A17" s="104"/>
      <c r="B17" s="279" t="s">
        <v>30</v>
      </c>
      <c r="C17" s="280"/>
      <c r="D17" s="280"/>
      <c r="E17" s="281"/>
      <c r="F17" s="111">
        <f>SUM(F5:F16)</f>
        <v>526144.82999999996</v>
      </c>
    </row>
    <row r="18" spans="1:6" ht="12.75"/>
    <row r="19" spans="1:6" ht="26.25">
      <c r="A19" s="292"/>
      <c r="B19" s="292"/>
      <c r="C19" s="292"/>
      <c r="D19" s="292"/>
      <c r="E19" s="292"/>
      <c r="F19" s="292"/>
    </row>
    <row r="20" spans="1:6" ht="12.75"/>
    <row r="21" spans="1:6" ht="12.75"/>
    <row r="22" spans="1:6" ht="12.75"/>
    <row r="23" spans="1:6" ht="12.75"/>
    <row r="24" spans="1:6" ht="12.75"/>
  </sheetData>
  <mergeCells count="5">
    <mergeCell ref="A1:F1"/>
    <mergeCell ref="A2:F2"/>
    <mergeCell ref="A3:F3"/>
    <mergeCell ref="B17:E17"/>
    <mergeCell ref="A19:F19"/>
  </mergeCell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H20"/>
  <sheetViews>
    <sheetView topLeftCell="A13" workbookViewId="0">
      <selection activeCell="H4" sqref="H4"/>
    </sheetView>
  </sheetViews>
  <sheetFormatPr defaultRowHeight="15"/>
  <cols>
    <col min="1" max="1" width="6.140625" customWidth="1"/>
    <col min="2" max="2" width="48.85546875" customWidth="1"/>
    <col min="3" max="3" width="13.28515625" bestFit="1" customWidth="1"/>
    <col min="4" max="4" width="5.28515625" customWidth="1"/>
    <col min="5" max="5" width="8.7109375" customWidth="1"/>
    <col min="6" max="6" width="12.42578125" customWidth="1"/>
  </cols>
  <sheetData>
    <row r="1" spans="1:8" ht="18">
      <c r="A1" s="293" t="s">
        <v>0</v>
      </c>
      <c r="B1" s="293"/>
      <c r="C1" s="293"/>
      <c r="D1" s="293"/>
      <c r="E1" s="293"/>
      <c r="F1" s="293"/>
    </row>
    <row r="2" spans="1:8" ht="15.75">
      <c r="A2" s="294" t="s">
        <v>200</v>
      </c>
      <c r="B2" s="294"/>
      <c r="C2" s="294"/>
      <c r="D2" s="294"/>
      <c r="E2" s="294"/>
      <c r="F2" s="294"/>
    </row>
    <row r="3" spans="1:8" ht="53.25" customHeight="1">
      <c r="A3" s="295" t="s">
        <v>301</v>
      </c>
      <c r="B3" s="296"/>
      <c r="C3" s="296"/>
      <c r="D3" s="296"/>
      <c r="E3" s="296"/>
      <c r="F3" s="297"/>
    </row>
    <row r="4" spans="1:8">
      <c r="A4" s="298" t="s">
        <v>302</v>
      </c>
      <c r="B4" s="298"/>
      <c r="C4" s="298"/>
      <c r="D4" s="298"/>
      <c r="E4" s="298"/>
      <c r="F4" s="298"/>
    </row>
    <row r="5" spans="1:8" ht="32.25" customHeight="1">
      <c r="A5" s="2" t="s">
        <v>2</v>
      </c>
      <c r="B5" s="2" t="s">
        <v>3</v>
      </c>
      <c r="C5" s="2" t="s">
        <v>4</v>
      </c>
      <c r="D5" s="2" t="s">
        <v>5</v>
      </c>
      <c r="E5" s="2" t="s">
        <v>6</v>
      </c>
      <c r="F5" s="2" t="s">
        <v>7</v>
      </c>
    </row>
    <row r="6" spans="1:8" ht="115.5" customHeight="1">
      <c r="A6" s="3" t="s">
        <v>303</v>
      </c>
      <c r="B6" s="4" t="s">
        <v>9</v>
      </c>
      <c r="C6" s="121">
        <v>112.14953271028037</v>
      </c>
      <c r="D6" s="121" t="s">
        <v>10</v>
      </c>
      <c r="E6" s="122">
        <v>153.84</v>
      </c>
      <c r="F6" s="121">
        <v>17253</v>
      </c>
      <c r="H6" s="95"/>
    </row>
    <row r="7" spans="1:8" ht="76.5">
      <c r="A7" s="8" t="s">
        <v>304</v>
      </c>
      <c r="B7" s="9" t="s">
        <v>12</v>
      </c>
      <c r="C7" s="123">
        <v>9.35</v>
      </c>
      <c r="D7" s="123" t="s">
        <v>10</v>
      </c>
      <c r="E7" s="11">
        <v>415.58</v>
      </c>
      <c r="F7" s="122">
        <v>3886</v>
      </c>
    </row>
    <row r="8" spans="1:8" ht="63.75">
      <c r="A8" s="8" t="s">
        <v>294</v>
      </c>
      <c r="B8" s="9" t="s">
        <v>14</v>
      </c>
      <c r="C8" s="123">
        <v>15.58</v>
      </c>
      <c r="D8" s="123" t="s">
        <v>10</v>
      </c>
      <c r="E8" s="11">
        <v>1336.28</v>
      </c>
      <c r="F8" s="122">
        <v>20819</v>
      </c>
    </row>
    <row r="9" spans="1:8" ht="102">
      <c r="A9" s="8" t="s">
        <v>254</v>
      </c>
      <c r="B9" s="9" t="s">
        <v>255</v>
      </c>
      <c r="C9" s="123">
        <v>13.5</v>
      </c>
      <c r="D9" s="123" t="s">
        <v>10</v>
      </c>
      <c r="E9" s="11">
        <v>4492.3599999999997</v>
      </c>
      <c r="F9" s="122">
        <v>60647</v>
      </c>
    </row>
    <row r="10" spans="1:8" ht="51">
      <c r="A10" s="100" t="s">
        <v>305</v>
      </c>
      <c r="B10" s="124" t="s">
        <v>306</v>
      </c>
      <c r="C10" s="120">
        <v>37.383177570093459</v>
      </c>
      <c r="D10" s="120" t="s">
        <v>10</v>
      </c>
      <c r="E10" s="125">
        <v>2873.96</v>
      </c>
      <c r="F10" s="120">
        <v>107437.75700934579</v>
      </c>
    </row>
    <row r="11" spans="1:8" ht="63.75">
      <c r="A11" s="126" t="s">
        <v>307</v>
      </c>
      <c r="B11" s="127" t="s">
        <v>308</v>
      </c>
      <c r="C11" s="128">
        <v>238.52416356877325</v>
      </c>
      <c r="D11" s="128" t="s">
        <v>253</v>
      </c>
      <c r="E11" s="129">
        <v>288.27</v>
      </c>
      <c r="F11" s="128">
        <v>68759</v>
      </c>
    </row>
    <row r="12" spans="1:8" ht="38.25">
      <c r="A12" s="10" t="s">
        <v>309</v>
      </c>
      <c r="B12" s="9" t="s">
        <v>218</v>
      </c>
      <c r="C12" s="11">
        <v>2.4900000000000002</v>
      </c>
      <c r="D12" s="11" t="s">
        <v>10</v>
      </c>
      <c r="E12" s="11">
        <v>6092.63</v>
      </c>
      <c r="F12" s="130">
        <v>15171</v>
      </c>
    </row>
    <row r="13" spans="1:8" ht="89.25">
      <c r="A13" s="10" t="s">
        <v>310</v>
      </c>
      <c r="B13" s="9" t="s">
        <v>48</v>
      </c>
      <c r="C13" s="11">
        <v>0.22900000000000001</v>
      </c>
      <c r="D13" s="11" t="s">
        <v>98</v>
      </c>
      <c r="E13" s="123">
        <v>77259.94</v>
      </c>
      <c r="F13" s="130">
        <v>17693</v>
      </c>
    </row>
    <row r="14" spans="1:8">
      <c r="A14" s="10">
        <v>9</v>
      </c>
      <c r="B14" s="131" t="s">
        <v>260</v>
      </c>
      <c r="C14" s="123"/>
      <c r="D14" s="123"/>
      <c r="E14" s="123"/>
      <c r="F14" s="130"/>
    </row>
    <row r="15" spans="1:8" ht="15.75">
      <c r="A15" s="116" t="s">
        <v>261</v>
      </c>
      <c r="B15" s="9" t="s">
        <v>311</v>
      </c>
      <c r="C15" s="11">
        <v>28.63</v>
      </c>
      <c r="D15" s="120" t="s">
        <v>297</v>
      </c>
      <c r="E15" s="28">
        <v>864.24</v>
      </c>
      <c r="F15" s="130">
        <f t="shared" ref="F15:F19" si="0">ROUND(E15*C15,0)</f>
        <v>24743</v>
      </c>
    </row>
    <row r="16" spans="1:8" ht="15.75">
      <c r="A16" s="10" t="s">
        <v>264</v>
      </c>
      <c r="B16" s="9" t="s">
        <v>312</v>
      </c>
      <c r="C16" s="11">
        <v>9.35</v>
      </c>
      <c r="D16" s="120" t="s">
        <v>297</v>
      </c>
      <c r="E16" s="28">
        <v>408.24</v>
      </c>
      <c r="F16" s="130">
        <f t="shared" si="0"/>
        <v>3817</v>
      </c>
    </row>
    <row r="17" spans="1:6" ht="15.75">
      <c r="A17" s="10" t="s">
        <v>266</v>
      </c>
      <c r="B17" s="9" t="s">
        <v>313</v>
      </c>
      <c r="C17" s="11">
        <v>52.963177570093457</v>
      </c>
      <c r="D17" s="120" t="s">
        <v>297</v>
      </c>
      <c r="E17" s="28">
        <v>788.88</v>
      </c>
      <c r="F17" s="130">
        <f t="shared" si="0"/>
        <v>41782</v>
      </c>
    </row>
    <row r="18" spans="1:6" ht="15.75">
      <c r="A18" s="10" t="s">
        <v>267</v>
      </c>
      <c r="B18" s="9" t="s">
        <v>314</v>
      </c>
      <c r="C18" s="11">
        <v>14.299999999999999</v>
      </c>
      <c r="D18" s="120" t="s">
        <v>297</v>
      </c>
      <c r="E18" s="28">
        <v>466.97</v>
      </c>
      <c r="F18" s="130">
        <f t="shared" si="0"/>
        <v>6678</v>
      </c>
    </row>
    <row r="19" spans="1:6" ht="15.75">
      <c r="A19" s="10" t="s">
        <v>298</v>
      </c>
      <c r="B19" s="9" t="s">
        <v>168</v>
      </c>
      <c r="C19" s="11">
        <v>112.14953271028037</v>
      </c>
      <c r="D19" s="120" t="s">
        <v>297</v>
      </c>
      <c r="E19" s="28">
        <v>177.1</v>
      </c>
      <c r="F19" s="130">
        <f t="shared" si="0"/>
        <v>19862</v>
      </c>
    </row>
    <row r="20" spans="1:6">
      <c r="A20" s="132"/>
      <c r="B20" s="132"/>
      <c r="C20" s="132"/>
      <c r="D20" s="132"/>
      <c r="E20" s="133" t="s">
        <v>30</v>
      </c>
      <c r="F20" s="20">
        <f>SUM(F6:F19)</f>
        <v>408547.75700934581</v>
      </c>
    </row>
  </sheetData>
  <mergeCells count="4">
    <mergeCell ref="A1:F1"/>
    <mergeCell ref="A2:F2"/>
    <mergeCell ref="A3:F3"/>
    <mergeCell ref="A4:F4"/>
  </mergeCells>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F22"/>
  <sheetViews>
    <sheetView topLeftCell="A13" workbookViewId="0">
      <selection activeCell="F22" sqref="F22"/>
    </sheetView>
  </sheetViews>
  <sheetFormatPr defaultRowHeight="15"/>
  <cols>
    <col min="1" max="1" width="6.140625" customWidth="1"/>
    <col min="2" max="2" width="45.5703125" customWidth="1"/>
    <col min="3" max="3" width="12.5703125" bestFit="1" customWidth="1"/>
    <col min="4" max="4" width="5.28515625" customWidth="1"/>
    <col min="5" max="5" width="8.7109375" customWidth="1"/>
    <col min="6" max="6" width="12.42578125" customWidth="1"/>
  </cols>
  <sheetData>
    <row r="1" spans="1:6" ht="18">
      <c r="A1" s="293" t="s">
        <v>0</v>
      </c>
      <c r="B1" s="293"/>
      <c r="C1" s="293"/>
      <c r="D1" s="293"/>
      <c r="E1" s="293"/>
      <c r="F1" s="293"/>
    </row>
    <row r="2" spans="1:6" ht="18">
      <c r="A2" s="293" t="s">
        <v>200</v>
      </c>
      <c r="B2" s="293"/>
      <c r="C2" s="293"/>
      <c r="D2" s="293"/>
      <c r="E2" s="293"/>
      <c r="F2" s="293"/>
    </row>
    <row r="3" spans="1:6">
      <c r="A3" s="299" t="s">
        <v>315</v>
      </c>
      <c r="B3" s="299"/>
      <c r="C3" s="299"/>
      <c r="D3" s="299"/>
      <c r="E3" s="299"/>
      <c r="F3" s="299"/>
    </row>
    <row r="4" spans="1:6">
      <c r="A4" s="134" t="s">
        <v>316</v>
      </c>
      <c r="B4" s="134"/>
      <c r="C4" s="134"/>
      <c r="D4" s="134"/>
      <c r="E4" s="134"/>
      <c r="F4" s="134"/>
    </row>
    <row r="5" spans="1:6" ht="32.25" customHeight="1">
      <c r="A5" s="2" t="s">
        <v>2</v>
      </c>
      <c r="B5" s="2" t="s">
        <v>3</v>
      </c>
      <c r="C5" s="2" t="s">
        <v>4</v>
      </c>
      <c r="D5" s="2" t="s">
        <v>5</v>
      </c>
      <c r="E5" s="2" t="s">
        <v>6</v>
      </c>
      <c r="F5" s="2" t="s">
        <v>7</v>
      </c>
    </row>
    <row r="6" spans="1:6" ht="121.5">
      <c r="A6" s="3" t="s">
        <v>249</v>
      </c>
      <c r="B6" s="4" t="s">
        <v>9</v>
      </c>
      <c r="C6" s="122">
        <v>20.119418481308411</v>
      </c>
      <c r="D6" s="5" t="s">
        <v>10</v>
      </c>
      <c r="E6" s="5">
        <v>153.84</v>
      </c>
      <c r="F6" s="122">
        <f>ROUND(E6*C6,2)</f>
        <v>3095.17</v>
      </c>
    </row>
    <row r="7" spans="1:6" ht="76.5">
      <c r="A7" s="8" t="s">
        <v>317</v>
      </c>
      <c r="B7" s="9" t="s">
        <v>12</v>
      </c>
      <c r="C7" s="8">
        <v>1.95</v>
      </c>
      <c r="D7" s="8" t="s">
        <v>10</v>
      </c>
      <c r="E7" s="2">
        <v>415.58</v>
      </c>
      <c r="F7" s="122">
        <f t="shared" ref="F7:F21" si="0">ROUND(E7*C7,2)</f>
        <v>810.38</v>
      </c>
    </row>
    <row r="8" spans="1:6" ht="76.5">
      <c r="A8" s="8" t="s">
        <v>318</v>
      </c>
      <c r="B8" s="9" t="s">
        <v>14</v>
      </c>
      <c r="C8" s="8">
        <v>3.25</v>
      </c>
      <c r="D8" s="8" t="s">
        <v>10</v>
      </c>
      <c r="E8" s="2">
        <v>1336.28</v>
      </c>
      <c r="F8" s="122">
        <f t="shared" si="0"/>
        <v>4342.91</v>
      </c>
    </row>
    <row r="9" spans="1:6" ht="102">
      <c r="A9" s="8" t="s">
        <v>319</v>
      </c>
      <c r="B9" s="9" t="s">
        <v>255</v>
      </c>
      <c r="C9" s="8">
        <v>2.73</v>
      </c>
      <c r="D9" s="8" t="s">
        <v>10</v>
      </c>
      <c r="E9" s="2">
        <v>4492.3599999999997</v>
      </c>
      <c r="F9" s="122">
        <f t="shared" si="0"/>
        <v>12264.14</v>
      </c>
    </row>
    <row r="10" spans="1:6" ht="51">
      <c r="A10" s="100" t="s">
        <v>320</v>
      </c>
      <c r="B10" s="124" t="s">
        <v>306</v>
      </c>
      <c r="C10" s="117">
        <v>4.1536863965732085</v>
      </c>
      <c r="D10" s="117" t="s">
        <v>10</v>
      </c>
      <c r="E10" s="107">
        <v>2873.96</v>
      </c>
      <c r="F10" s="122">
        <f t="shared" si="0"/>
        <v>11937.53</v>
      </c>
    </row>
    <row r="11" spans="1:6" ht="63.75">
      <c r="A11" s="126" t="s">
        <v>321</v>
      </c>
      <c r="B11" s="127" t="s">
        <v>308</v>
      </c>
      <c r="C11" s="135">
        <v>56.226765799256505</v>
      </c>
      <c r="D11" s="135" t="s">
        <v>253</v>
      </c>
      <c r="E11" s="136">
        <v>288.27</v>
      </c>
      <c r="F11" s="122">
        <f t="shared" si="0"/>
        <v>16208.49</v>
      </c>
    </row>
    <row r="12" spans="1:6" ht="38.25">
      <c r="A12" s="10" t="s">
        <v>322</v>
      </c>
      <c r="B12" s="9" t="s">
        <v>218</v>
      </c>
      <c r="C12" s="137">
        <v>2.6</v>
      </c>
      <c r="D12" s="2" t="s">
        <v>10</v>
      </c>
      <c r="E12" s="11">
        <v>6092.63</v>
      </c>
      <c r="F12" s="122">
        <f t="shared" si="0"/>
        <v>15840.84</v>
      </c>
    </row>
    <row r="13" spans="1:6" ht="89.25">
      <c r="A13" s="10" t="s">
        <v>323</v>
      </c>
      <c r="B13" s="9" t="s">
        <v>48</v>
      </c>
      <c r="C13" s="137">
        <v>0.252</v>
      </c>
      <c r="D13" s="2" t="s">
        <v>98</v>
      </c>
      <c r="E13" s="8">
        <v>77259.94</v>
      </c>
      <c r="F13" s="122">
        <f t="shared" si="0"/>
        <v>19469.5</v>
      </c>
    </row>
    <row r="14" spans="1:6" ht="38.25">
      <c r="A14" s="8" t="s">
        <v>296</v>
      </c>
      <c r="B14" s="101" t="s">
        <v>220</v>
      </c>
      <c r="C14" s="91"/>
      <c r="D14" s="99"/>
      <c r="E14" s="115"/>
      <c r="F14" s="122"/>
    </row>
    <row r="15" spans="1:6" ht="25.5">
      <c r="A15" s="8"/>
      <c r="B15" s="101" t="s">
        <v>221</v>
      </c>
      <c r="C15" s="115">
        <v>10.23</v>
      </c>
      <c r="D15" s="99" t="s">
        <v>76</v>
      </c>
      <c r="E15" s="115">
        <v>184.61</v>
      </c>
      <c r="F15" s="122">
        <f t="shared" si="0"/>
        <v>1888.56</v>
      </c>
    </row>
    <row r="16" spans="1:6">
      <c r="A16" s="10">
        <v>10</v>
      </c>
      <c r="B16" s="138" t="s">
        <v>260</v>
      </c>
      <c r="C16" s="8"/>
      <c r="D16" s="8"/>
      <c r="E16" s="8"/>
      <c r="F16" s="122"/>
    </row>
    <row r="17" spans="1:6" ht="15.75">
      <c r="A17" s="116" t="s">
        <v>261</v>
      </c>
      <c r="B17" s="9" t="s">
        <v>311</v>
      </c>
      <c r="C17" s="2">
        <v>5.72</v>
      </c>
      <c r="D17" s="117" t="s">
        <v>297</v>
      </c>
      <c r="E17" s="54">
        <v>864.24</v>
      </c>
      <c r="F17" s="122">
        <f t="shared" si="0"/>
        <v>4943.45</v>
      </c>
    </row>
    <row r="18" spans="1:6" ht="15.75">
      <c r="A18" s="10" t="s">
        <v>264</v>
      </c>
      <c r="B18" s="9" t="s">
        <v>312</v>
      </c>
      <c r="C18" s="2">
        <v>1.95</v>
      </c>
      <c r="D18" s="117" t="s">
        <v>297</v>
      </c>
      <c r="E18" s="54">
        <v>408.24</v>
      </c>
      <c r="F18" s="122">
        <f t="shared" si="0"/>
        <v>796.07</v>
      </c>
    </row>
    <row r="19" spans="1:6" ht="15.75">
      <c r="A19" s="10" t="s">
        <v>266</v>
      </c>
      <c r="B19" s="9" t="s">
        <v>313</v>
      </c>
      <c r="C19" s="137">
        <v>7.4036863965732085</v>
      </c>
      <c r="D19" s="117" t="s">
        <v>297</v>
      </c>
      <c r="E19" s="54">
        <v>788.88</v>
      </c>
      <c r="F19" s="122">
        <f t="shared" si="0"/>
        <v>5840.62</v>
      </c>
    </row>
    <row r="20" spans="1:6" ht="15.75">
      <c r="A20" s="10" t="s">
        <v>267</v>
      </c>
      <c r="B20" s="9" t="s">
        <v>314</v>
      </c>
      <c r="C20" s="2">
        <v>4.7200000000000006</v>
      </c>
      <c r="D20" s="117" t="s">
        <v>297</v>
      </c>
      <c r="E20" s="54">
        <v>466.97</v>
      </c>
      <c r="F20" s="122">
        <f t="shared" si="0"/>
        <v>2204.1</v>
      </c>
    </row>
    <row r="21" spans="1:6" ht="15.75">
      <c r="A21" s="10" t="s">
        <v>298</v>
      </c>
      <c r="B21" s="9" t="s">
        <v>168</v>
      </c>
      <c r="C21" s="11">
        <v>20.119418481308411</v>
      </c>
      <c r="D21" s="117" t="s">
        <v>297</v>
      </c>
      <c r="E21" s="54">
        <v>177.1</v>
      </c>
      <c r="F21" s="122">
        <f t="shared" si="0"/>
        <v>3563.15</v>
      </c>
    </row>
    <row r="22" spans="1:6">
      <c r="A22" s="132"/>
      <c r="B22" s="132"/>
      <c r="C22" s="132"/>
      <c r="D22" s="132"/>
      <c r="E22" s="133" t="s">
        <v>30</v>
      </c>
      <c r="F22" s="20">
        <f>SUM(F6:F21)</f>
        <v>103204.90999999999</v>
      </c>
    </row>
  </sheetData>
  <mergeCells count="3">
    <mergeCell ref="A1:F1"/>
    <mergeCell ref="A2:F2"/>
    <mergeCell ref="A3:F3"/>
  </mergeCells>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H21"/>
  <sheetViews>
    <sheetView workbookViewId="0">
      <selection activeCell="B5" sqref="B5"/>
    </sheetView>
  </sheetViews>
  <sheetFormatPr defaultRowHeight="15"/>
  <cols>
    <col min="1" max="1" width="6.140625" customWidth="1"/>
    <col min="2" max="2" width="45.5703125" customWidth="1"/>
    <col min="3" max="3" width="12.5703125" bestFit="1" customWidth="1"/>
    <col min="4" max="4" width="5.28515625" customWidth="1"/>
    <col min="5" max="5" width="8.7109375" customWidth="1"/>
    <col min="6" max="6" width="12.42578125" customWidth="1"/>
  </cols>
  <sheetData>
    <row r="1" spans="1:8" ht="18">
      <c r="A1" s="293" t="s">
        <v>0</v>
      </c>
      <c r="B1" s="293"/>
      <c r="C1" s="293"/>
      <c r="D1" s="293"/>
      <c r="E1" s="293"/>
      <c r="F1" s="293"/>
    </row>
    <row r="2" spans="1:8" ht="18">
      <c r="A2" s="293" t="s">
        <v>200</v>
      </c>
      <c r="B2" s="293"/>
      <c r="C2" s="293"/>
      <c r="D2" s="293"/>
      <c r="E2" s="293"/>
      <c r="F2" s="293"/>
    </row>
    <row r="3" spans="1:8" ht="31.5" customHeight="1">
      <c r="A3" s="300" t="s">
        <v>324</v>
      </c>
      <c r="B3" s="300"/>
      <c r="C3" s="300"/>
      <c r="D3" s="300"/>
      <c r="E3" s="300"/>
      <c r="F3" s="300"/>
    </row>
    <row r="4" spans="1:8" ht="32.25" customHeight="1">
      <c r="A4" s="2" t="s">
        <v>2</v>
      </c>
      <c r="B4" s="2" t="s">
        <v>3</v>
      </c>
      <c r="C4" s="2" t="s">
        <v>4</v>
      </c>
      <c r="D4" s="2" t="s">
        <v>5</v>
      </c>
      <c r="E4" s="2" t="s">
        <v>6</v>
      </c>
      <c r="F4" s="2" t="s">
        <v>7</v>
      </c>
    </row>
    <row r="5" spans="1:8" ht="121.5">
      <c r="A5" s="3" t="s">
        <v>8</v>
      </c>
      <c r="B5" s="4" t="s">
        <v>9</v>
      </c>
      <c r="C5" s="122">
        <v>28.91</v>
      </c>
      <c r="D5" s="5" t="s">
        <v>10</v>
      </c>
      <c r="E5" s="5">
        <v>153.84</v>
      </c>
      <c r="F5" s="122">
        <f>ROUND(E5*C5,2)</f>
        <v>4447.51</v>
      </c>
      <c r="H5">
        <v>0</v>
      </c>
    </row>
    <row r="6" spans="1:8" ht="76.5">
      <c r="A6" s="8" t="s">
        <v>11</v>
      </c>
      <c r="B6" s="9" t="s">
        <v>12</v>
      </c>
      <c r="C6" s="8">
        <v>2.98</v>
      </c>
      <c r="D6" s="8" t="s">
        <v>10</v>
      </c>
      <c r="E6" s="2">
        <v>415.58</v>
      </c>
      <c r="F6" s="122">
        <f t="shared" ref="F6:F20" si="0">ROUND(E6*C6,2)</f>
        <v>1238.43</v>
      </c>
    </row>
    <row r="7" spans="1:8" ht="76.5">
      <c r="A7" s="8" t="s">
        <v>294</v>
      </c>
      <c r="B7" s="9" t="s">
        <v>14</v>
      </c>
      <c r="C7" s="8">
        <v>5.37</v>
      </c>
      <c r="D7" s="8" t="s">
        <v>10</v>
      </c>
      <c r="E7" s="2">
        <v>1336.28</v>
      </c>
      <c r="F7" s="122">
        <f t="shared" si="0"/>
        <v>7175.82</v>
      </c>
    </row>
    <row r="8" spans="1:8" ht="102">
      <c r="A8" s="8" t="s">
        <v>254</v>
      </c>
      <c r="B8" s="9" t="s">
        <v>255</v>
      </c>
      <c r="C8" s="8">
        <v>3.5</v>
      </c>
      <c r="D8" s="8" t="s">
        <v>10</v>
      </c>
      <c r="E8" s="2">
        <v>4492.3599999999997</v>
      </c>
      <c r="F8" s="122">
        <f t="shared" si="0"/>
        <v>15723.26</v>
      </c>
    </row>
    <row r="9" spans="1:8" ht="51">
      <c r="A9" s="100" t="s">
        <v>305</v>
      </c>
      <c r="B9" s="124" t="s">
        <v>306</v>
      </c>
      <c r="C9" s="117">
        <v>9.1</v>
      </c>
      <c r="D9" s="117" t="s">
        <v>10</v>
      </c>
      <c r="E9" s="107">
        <v>2873.96</v>
      </c>
      <c r="F9" s="122">
        <f t="shared" si="0"/>
        <v>26153.040000000001</v>
      </c>
    </row>
    <row r="10" spans="1:8" ht="63.75">
      <c r="A10" s="126" t="s">
        <v>325</v>
      </c>
      <c r="B10" s="127" t="s">
        <v>308</v>
      </c>
      <c r="C10" s="135">
        <v>88.9</v>
      </c>
      <c r="D10" s="135" t="s">
        <v>253</v>
      </c>
      <c r="E10" s="136">
        <v>288.27</v>
      </c>
      <c r="F10" s="122">
        <f t="shared" si="0"/>
        <v>25627.200000000001</v>
      </c>
    </row>
    <row r="11" spans="1:8" ht="38.25">
      <c r="A11" s="10" t="s">
        <v>309</v>
      </c>
      <c r="B11" s="9" t="s">
        <v>218</v>
      </c>
      <c r="C11" s="137">
        <v>1.4</v>
      </c>
      <c r="D11" s="2" t="s">
        <v>10</v>
      </c>
      <c r="E11" s="11">
        <v>6092.63</v>
      </c>
      <c r="F11" s="122">
        <f t="shared" si="0"/>
        <v>8529.68</v>
      </c>
    </row>
    <row r="12" spans="1:8" ht="89.25">
      <c r="A12" s="10" t="s">
        <v>326</v>
      </c>
      <c r="B12" s="9" t="s">
        <v>48</v>
      </c>
      <c r="C12" s="137">
        <v>0.13800000000000001</v>
      </c>
      <c r="D12" s="2" t="s">
        <v>98</v>
      </c>
      <c r="E12" s="8">
        <v>77259.94</v>
      </c>
      <c r="F12" s="122">
        <f t="shared" si="0"/>
        <v>10661.87</v>
      </c>
    </row>
    <row r="13" spans="1:8" ht="38.25">
      <c r="A13" s="8" t="s">
        <v>327</v>
      </c>
      <c r="B13" s="101" t="s">
        <v>220</v>
      </c>
      <c r="C13" s="91"/>
      <c r="D13" s="99"/>
      <c r="E13" s="115"/>
      <c r="F13" s="122"/>
    </row>
    <row r="14" spans="1:8" ht="25.5">
      <c r="A14" s="8"/>
      <c r="B14" s="101" t="s">
        <v>221</v>
      </c>
      <c r="C14" s="115">
        <v>3.72</v>
      </c>
      <c r="D14" s="99" t="s">
        <v>76</v>
      </c>
      <c r="E14" s="115">
        <v>184.61</v>
      </c>
      <c r="F14" s="122">
        <f t="shared" si="0"/>
        <v>686.75</v>
      </c>
    </row>
    <row r="15" spans="1:8">
      <c r="A15" s="10">
        <v>10</v>
      </c>
      <c r="B15" s="138" t="s">
        <v>260</v>
      </c>
      <c r="C15" s="8"/>
      <c r="D15" s="8"/>
      <c r="E15" s="8"/>
      <c r="F15" s="122"/>
    </row>
    <row r="16" spans="1:8" ht="15.75">
      <c r="A16" s="116" t="s">
        <v>261</v>
      </c>
      <c r="B16" s="9" t="s">
        <v>311</v>
      </c>
      <c r="C16" s="2">
        <v>8.4700000000000006</v>
      </c>
      <c r="D16" s="117" t="s">
        <v>297</v>
      </c>
      <c r="E16" s="54">
        <v>864.24</v>
      </c>
      <c r="F16" s="122">
        <f t="shared" si="0"/>
        <v>7320.11</v>
      </c>
    </row>
    <row r="17" spans="1:6" ht="15.75">
      <c r="A17" s="10" t="s">
        <v>264</v>
      </c>
      <c r="B17" s="9" t="s">
        <v>312</v>
      </c>
      <c r="C17" s="2">
        <v>2.98</v>
      </c>
      <c r="D17" s="117" t="s">
        <v>297</v>
      </c>
      <c r="E17" s="54">
        <v>408.24</v>
      </c>
      <c r="F17" s="122">
        <f t="shared" si="0"/>
        <v>1216.56</v>
      </c>
    </row>
    <row r="18" spans="1:6" ht="15.75">
      <c r="A18" s="10" t="s">
        <v>266</v>
      </c>
      <c r="B18" s="9" t="s">
        <v>313</v>
      </c>
      <c r="C18" s="137">
        <v>14.5</v>
      </c>
      <c r="D18" s="117" t="s">
        <v>297</v>
      </c>
      <c r="E18" s="54">
        <v>788.88</v>
      </c>
      <c r="F18" s="122">
        <f t="shared" si="0"/>
        <v>11438.76</v>
      </c>
    </row>
    <row r="19" spans="1:6" ht="15.75">
      <c r="A19" s="10" t="s">
        <v>267</v>
      </c>
      <c r="B19" s="9" t="s">
        <v>314</v>
      </c>
      <c r="C19" s="2">
        <v>4.38</v>
      </c>
      <c r="D19" s="117" t="s">
        <v>297</v>
      </c>
      <c r="E19" s="54">
        <v>466.97</v>
      </c>
      <c r="F19" s="122">
        <f t="shared" si="0"/>
        <v>2045.33</v>
      </c>
    </row>
    <row r="20" spans="1:6" ht="15.75">
      <c r="A20" s="10" t="s">
        <v>298</v>
      </c>
      <c r="B20" s="9" t="s">
        <v>168</v>
      </c>
      <c r="C20" s="11">
        <v>28.91</v>
      </c>
      <c r="D20" s="117" t="s">
        <v>297</v>
      </c>
      <c r="E20" s="54">
        <v>177.1</v>
      </c>
      <c r="F20" s="122">
        <f t="shared" si="0"/>
        <v>5119.96</v>
      </c>
    </row>
    <row r="21" spans="1:6">
      <c r="A21" s="132"/>
      <c r="B21" s="132"/>
      <c r="C21" s="132"/>
      <c r="D21" s="132"/>
      <c r="E21" s="133" t="s">
        <v>30</v>
      </c>
      <c r="F21" s="20">
        <f>SUM(F5:F20)</f>
        <v>127384.28</v>
      </c>
    </row>
  </sheetData>
  <mergeCells count="3">
    <mergeCell ref="A1:F1"/>
    <mergeCell ref="A2:F2"/>
    <mergeCell ref="A3:F3"/>
  </mergeCells>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H19"/>
  <sheetViews>
    <sheetView topLeftCell="A16" workbookViewId="0">
      <selection activeCell="F16" sqref="F1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55" t="s">
        <v>328</v>
      </c>
      <c r="B3" s="256"/>
      <c r="C3" s="256"/>
      <c r="D3" s="256"/>
      <c r="E3" s="256"/>
      <c r="F3" s="257"/>
    </row>
    <row r="4" spans="1:6">
      <c r="A4" s="22" t="s">
        <v>2</v>
      </c>
      <c r="B4" s="22" t="s">
        <v>3</v>
      </c>
      <c r="C4" s="22" t="s">
        <v>4</v>
      </c>
      <c r="D4" s="22" t="s">
        <v>5</v>
      </c>
      <c r="E4" s="22" t="s">
        <v>6</v>
      </c>
      <c r="F4" s="22" t="s">
        <v>7</v>
      </c>
    </row>
    <row r="5" spans="1:6" ht="75">
      <c r="A5" s="26" t="s">
        <v>69</v>
      </c>
      <c r="B5" s="27" t="s">
        <v>37</v>
      </c>
      <c r="C5" s="28">
        <v>52.19</v>
      </c>
      <c r="D5" s="23" t="s">
        <v>38</v>
      </c>
      <c r="E5" s="28">
        <v>153.84</v>
      </c>
      <c r="F5" s="27">
        <f t="shared" ref="F5:F15" si="0">C5*E5</f>
        <v>8028.9096</v>
      </c>
    </row>
    <row r="6" spans="1:6" ht="105">
      <c r="A6" s="26" t="s">
        <v>70</v>
      </c>
      <c r="B6" s="27" t="s">
        <v>55</v>
      </c>
      <c r="C6" s="28">
        <v>19.760000000000002</v>
      </c>
      <c r="D6" s="23" t="s">
        <v>38</v>
      </c>
      <c r="E6" s="28">
        <v>415.58</v>
      </c>
      <c r="F6" s="27">
        <f t="shared" si="0"/>
        <v>8211.8608000000004</v>
      </c>
    </row>
    <row r="7" spans="1:6" ht="90">
      <c r="A7" s="26" t="s">
        <v>71</v>
      </c>
      <c r="B7" s="27" t="s">
        <v>56</v>
      </c>
      <c r="C7" s="28">
        <v>32.93</v>
      </c>
      <c r="D7" s="50" t="s">
        <v>38</v>
      </c>
      <c r="E7" s="28">
        <v>1336.28</v>
      </c>
      <c r="F7" s="27">
        <f t="shared" si="0"/>
        <v>44003.700400000002</v>
      </c>
    </row>
    <row r="8" spans="1:6" ht="150">
      <c r="A8" s="26" t="s">
        <v>72</v>
      </c>
      <c r="B8" s="27" t="s">
        <v>73</v>
      </c>
      <c r="C8" s="28">
        <v>42.49</v>
      </c>
      <c r="D8" s="50" t="s">
        <v>38</v>
      </c>
      <c r="E8" s="28">
        <v>4858.76</v>
      </c>
      <c r="F8" s="27">
        <f t="shared" si="0"/>
        <v>206448.71240000002</v>
      </c>
    </row>
    <row r="9" spans="1:6" ht="45">
      <c r="A9" s="26" t="s">
        <v>74</v>
      </c>
      <c r="B9" s="52" t="s">
        <v>75</v>
      </c>
      <c r="C9" s="28">
        <v>20.45</v>
      </c>
      <c r="D9" s="26" t="s">
        <v>76</v>
      </c>
      <c r="E9" s="28">
        <v>184.61</v>
      </c>
      <c r="F9" s="27">
        <f t="shared" si="0"/>
        <v>3775.2745</v>
      </c>
    </row>
    <row r="10" spans="1:6">
      <c r="A10" s="50">
        <v>6</v>
      </c>
      <c r="B10" s="53" t="s">
        <v>77</v>
      </c>
      <c r="C10" s="54"/>
      <c r="D10" s="23"/>
      <c r="E10" s="54"/>
      <c r="F10" s="27"/>
    </row>
    <row r="11" spans="1:6">
      <c r="A11" s="50" t="s">
        <v>19</v>
      </c>
      <c r="B11" s="27" t="s">
        <v>236</v>
      </c>
      <c r="C11" s="53">
        <v>18.239999999999998</v>
      </c>
      <c r="D11" s="27" t="s">
        <v>38</v>
      </c>
      <c r="E11" s="27">
        <v>864.24</v>
      </c>
      <c r="F11" s="27">
        <f t="shared" ref="F11" si="1">C11*E11</f>
        <v>15763.737599999999</v>
      </c>
    </row>
    <row r="12" spans="1:6">
      <c r="A12" s="50" t="s">
        <v>21</v>
      </c>
      <c r="B12" s="27" t="s">
        <v>237</v>
      </c>
      <c r="C12" s="53">
        <v>19.760000000000002</v>
      </c>
      <c r="D12" s="27" t="s">
        <v>38</v>
      </c>
      <c r="E12" s="27">
        <v>408.24</v>
      </c>
      <c r="F12" s="27">
        <f t="shared" si="0"/>
        <v>8066.8224000000009</v>
      </c>
    </row>
    <row r="13" spans="1:6">
      <c r="A13" s="50" t="s">
        <v>23</v>
      </c>
      <c r="B13" s="27" t="s">
        <v>238</v>
      </c>
      <c r="C13" s="53">
        <v>32.93</v>
      </c>
      <c r="D13" s="27" t="s">
        <v>38</v>
      </c>
      <c r="E13" s="27">
        <v>788.88</v>
      </c>
      <c r="F13" s="27">
        <f t="shared" si="0"/>
        <v>25977.8184</v>
      </c>
    </row>
    <row r="14" spans="1:6">
      <c r="A14" s="50" t="s">
        <v>25</v>
      </c>
      <c r="B14" s="27" t="s">
        <v>239</v>
      </c>
      <c r="C14" s="53">
        <v>36.479999999999997</v>
      </c>
      <c r="D14" s="27" t="s">
        <v>38</v>
      </c>
      <c r="E14" s="27">
        <v>466.97</v>
      </c>
      <c r="F14" s="27">
        <f t="shared" si="0"/>
        <v>17035.065599999998</v>
      </c>
    </row>
    <row r="15" spans="1:6">
      <c r="A15" s="50" t="s">
        <v>28</v>
      </c>
      <c r="B15" s="27" t="s">
        <v>168</v>
      </c>
      <c r="C15" s="53">
        <v>52.19</v>
      </c>
      <c r="D15" s="27" t="s">
        <v>38</v>
      </c>
      <c r="E15" s="27">
        <v>177.1</v>
      </c>
      <c r="F15" s="27">
        <f t="shared" si="0"/>
        <v>9242.8490000000002</v>
      </c>
    </row>
    <row r="16" spans="1:6">
      <c r="A16" s="50"/>
      <c r="B16" s="53"/>
      <c r="C16" s="54"/>
      <c r="D16" s="23"/>
      <c r="E16" s="54" t="s">
        <v>83</v>
      </c>
      <c r="F16" s="28">
        <f>SUM(F5:F15)</f>
        <v>346554.75069999998</v>
      </c>
    </row>
    <row r="19" spans="2:8" s="55" customFormat="1" ht="50.25" customHeight="1">
      <c r="B19" s="254" t="s">
        <v>84</v>
      </c>
      <c r="C19" s="254"/>
      <c r="D19" s="254"/>
      <c r="E19" s="254"/>
      <c r="F19" s="254"/>
      <c r="H19" s="56"/>
    </row>
  </sheetData>
  <mergeCells count="4">
    <mergeCell ref="A1:F1"/>
    <mergeCell ref="A2:F2"/>
    <mergeCell ref="A3:F3"/>
    <mergeCell ref="B19:F19"/>
  </mergeCells>
  <pageMargins left="0.7" right="0.7" top="0.75" bottom="0.75" header="0.3" footer="0.3"/>
</worksheet>
</file>

<file path=xl/worksheets/sheet59.xml><?xml version="1.0" encoding="utf-8"?>
<worksheet xmlns="http://schemas.openxmlformats.org/spreadsheetml/2006/main" xmlns:r="http://schemas.openxmlformats.org/officeDocument/2006/relationships">
  <dimension ref="A1:G24"/>
  <sheetViews>
    <sheetView topLeftCell="A10" workbookViewId="0">
      <selection activeCell="F17" sqref="F17"/>
    </sheetView>
  </sheetViews>
  <sheetFormatPr defaultRowHeight="15"/>
  <cols>
    <col min="1" max="1" width="6.140625" customWidth="1"/>
    <col min="2" max="2" width="30.85546875" customWidth="1"/>
    <col min="3" max="3" width="10.5703125" bestFit="1" customWidth="1"/>
    <col min="4" max="4" width="10.28515625" customWidth="1"/>
    <col min="5" max="5" width="10.7109375" customWidth="1"/>
    <col min="6" max="6" width="19" bestFit="1" customWidth="1"/>
  </cols>
  <sheetData>
    <row r="1" spans="1:6" ht="22.5">
      <c r="A1" s="303" t="s">
        <v>0</v>
      </c>
      <c r="B1" s="304"/>
      <c r="C1" s="304"/>
      <c r="D1" s="304"/>
      <c r="E1" s="304"/>
      <c r="F1" s="305"/>
    </row>
    <row r="2" spans="1:6" ht="47.45" customHeight="1">
      <c r="A2" s="235" t="s">
        <v>329</v>
      </c>
      <c r="B2" s="236"/>
      <c r="C2" s="236"/>
      <c r="D2" s="236"/>
      <c r="E2" s="236"/>
      <c r="F2" s="237"/>
    </row>
    <row r="3" spans="1:6" ht="32.25" customHeight="1">
      <c r="A3" s="2" t="s">
        <v>2</v>
      </c>
      <c r="B3" s="2" t="s">
        <v>3</v>
      </c>
      <c r="C3" s="2" t="s">
        <v>4</v>
      </c>
      <c r="D3" s="2" t="s">
        <v>5</v>
      </c>
      <c r="E3" s="2" t="s">
        <v>6</v>
      </c>
      <c r="F3" s="2" t="s">
        <v>7</v>
      </c>
    </row>
    <row r="4" spans="1:6" ht="189">
      <c r="A4" s="3" t="s">
        <v>8</v>
      </c>
      <c r="B4" s="4" t="s">
        <v>9</v>
      </c>
      <c r="C4" s="5">
        <v>31.22</v>
      </c>
      <c r="D4" s="6" t="s">
        <v>10</v>
      </c>
      <c r="E4" s="5">
        <v>153.84</v>
      </c>
      <c r="F4" s="7">
        <f>C4*E4</f>
        <v>4802.8847999999998</v>
      </c>
    </row>
    <row r="5" spans="1:6" ht="114.75">
      <c r="A5" s="8" t="s">
        <v>11</v>
      </c>
      <c r="B5" s="9" t="s">
        <v>12</v>
      </c>
      <c r="C5" s="2">
        <v>2.23</v>
      </c>
      <c r="D5" s="6" t="s">
        <v>10</v>
      </c>
      <c r="E5" s="5">
        <v>415.58</v>
      </c>
      <c r="F5" s="7">
        <f t="shared" ref="F5:F16" si="0">C5*E5</f>
        <v>926.74339999999995</v>
      </c>
    </row>
    <row r="6" spans="1:6" ht="101.25" customHeight="1">
      <c r="A6" s="10" t="s">
        <v>13</v>
      </c>
      <c r="B6" s="9" t="s">
        <v>14</v>
      </c>
      <c r="C6" s="11">
        <v>3.72</v>
      </c>
      <c r="D6" s="6" t="s">
        <v>10</v>
      </c>
      <c r="E6" s="5">
        <v>1336.28</v>
      </c>
      <c r="F6" s="7">
        <f t="shared" si="0"/>
        <v>4970.9616000000005</v>
      </c>
    </row>
    <row r="7" spans="1:6" ht="144.75" customHeight="1">
      <c r="A7" s="8" t="s">
        <v>295</v>
      </c>
      <c r="B7" s="9" t="s">
        <v>280</v>
      </c>
      <c r="C7" s="2">
        <v>10.4</v>
      </c>
      <c r="D7" s="6" t="s">
        <v>10</v>
      </c>
      <c r="E7" s="5">
        <v>5810.71</v>
      </c>
      <c r="F7" s="7">
        <f t="shared" si="0"/>
        <v>60431.384000000005</v>
      </c>
    </row>
    <row r="8" spans="1:6" ht="51">
      <c r="A8" s="8" t="s">
        <v>330</v>
      </c>
      <c r="B8" s="9" t="s">
        <v>218</v>
      </c>
      <c r="C8" s="2">
        <v>4.25</v>
      </c>
      <c r="D8" s="6" t="s">
        <v>10</v>
      </c>
      <c r="E8" s="5">
        <v>6092.63</v>
      </c>
      <c r="F8" s="7">
        <f t="shared" si="0"/>
        <v>25893.677500000002</v>
      </c>
    </row>
    <row r="9" spans="1:6" ht="132" customHeight="1">
      <c r="A9" s="8" t="s">
        <v>331</v>
      </c>
      <c r="B9" s="9" t="s">
        <v>332</v>
      </c>
      <c r="C9" s="2">
        <v>1.29</v>
      </c>
      <c r="D9" s="6" t="s">
        <v>98</v>
      </c>
      <c r="E9" s="5">
        <v>77259.94</v>
      </c>
      <c r="F9" s="7">
        <f t="shared" si="0"/>
        <v>99665.3226</v>
      </c>
    </row>
    <row r="10" spans="1:6" ht="110.25">
      <c r="A10" s="139" t="s">
        <v>333</v>
      </c>
      <c r="B10" s="140" t="s">
        <v>334</v>
      </c>
      <c r="C10" s="141">
        <v>87.83</v>
      </c>
      <c r="D10" s="142" t="s">
        <v>335</v>
      </c>
      <c r="E10" s="142">
        <v>184.61</v>
      </c>
      <c r="F10" s="7">
        <f t="shared" si="0"/>
        <v>16214.296300000002</v>
      </c>
    </row>
    <row r="11" spans="1:6">
      <c r="A11" s="10">
        <v>7</v>
      </c>
      <c r="B11" s="138" t="s">
        <v>260</v>
      </c>
      <c r="C11" s="2"/>
      <c r="D11" s="2"/>
      <c r="E11" s="2"/>
      <c r="F11" s="7">
        <f t="shared" si="0"/>
        <v>0</v>
      </c>
    </row>
    <row r="12" spans="1:6" ht="15.75">
      <c r="A12" s="116" t="s">
        <v>261</v>
      </c>
      <c r="B12" s="9" t="s">
        <v>236</v>
      </c>
      <c r="C12" s="11">
        <f>[1]Sheet2!F9</f>
        <v>6.31</v>
      </c>
      <c r="D12" s="107" t="s">
        <v>263</v>
      </c>
      <c r="E12" s="54">
        <v>864.24</v>
      </c>
      <c r="F12" s="7">
        <f t="shared" si="0"/>
        <v>5453.3544000000002</v>
      </c>
    </row>
    <row r="13" spans="1:6" ht="18.75" customHeight="1">
      <c r="A13" s="10" t="s">
        <v>264</v>
      </c>
      <c r="B13" s="9" t="s">
        <v>336</v>
      </c>
      <c r="C13" s="11">
        <f>[1]Sheet2!E9</f>
        <v>2.23</v>
      </c>
      <c r="D13" s="107" t="s">
        <v>263</v>
      </c>
      <c r="E13" s="54">
        <v>408.12</v>
      </c>
      <c r="F13" s="7">
        <f t="shared" si="0"/>
        <v>910.10760000000005</v>
      </c>
    </row>
    <row r="14" spans="1:6" ht="21.75" customHeight="1">
      <c r="A14" s="10" t="s">
        <v>266</v>
      </c>
      <c r="B14" s="9" t="s">
        <v>238</v>
      </c>
      <c r="C14" s="112">
        <f>[1]Sheet2!H9</f>
        <v>3.72</v>
      </c>
      <c r="D14" s="107" t="s">
        <v>263</v>
      </c>
      <c r="E14" s="54">
        <v>788.88</v>
      </c>
      <c r="F14" s="7">
        <f t="shared" si="0"/>
        <v>2934.6336000000001</v>
      </c>
    </row>
    <row r="15" spans="1:6" ht="19.5" customHeight="1">
      <c r="A15" s="10" t="s">
        <v>267</v>
      </c>
      <c r="B15" s="9" t="s">
        <v>239</v>
      </c>
      <c r="C15" s="11">
        <f>[1]Sheet2!G9</f>
        <v>12.6</v>
      </c>
      <c r="D15" s="107" t="s">
        <v>263</v>
      </c>
      <c r="E15" s="54">
        <v>466.97</v>
      </c>
      <c r="F15" s="7">
        <f t="shared" si="0"/>
        <v>5883.8220000000001</v>
      </c>
    </row>
    <row r="16" spans="1:6" ht="19.5" customHeight="1">
      <c r="A16" s="10" t="s">
        <v>298</v>
      </c>
      <c r="B16" s="9" t="s">
        <v>168</v>
      </c>
      <c r="C16" s="11">
        <f>[1]Sheet2!I9</f>
        <v>31.22</v>
      </c>
      <c r="D16" s="107" t="s">
        <v>263</v>
      </c>
      <c r="E16" s="54">
        <v>177.1</v>
      </c>
      <c r="F16" s="7">
        <f t="shared" si="0"/>
        <v>5529.0619999999999</v>
      </c>
    </row>
    <row r="17" spans="1:7">
      <c r="A17" s="143"/>
      <c r="B17" s="144"/>
      <c r="C17" s="143"/>
      <c r="D17" s="301" t="s">
        <v>52</v>
      </c>
      <c r="E17" s="302"/>
      <c r="F17" s="20">
        <f>SUM(F4:F16)</f>
        <v>233616.24980000002</v>
      </c>
    </row>
    <row r="19" spans="1:7" ht="6.75" customHeight="1">
      <c r="B19" s="45"/>
      <c r="C19" s="45"/>
      <c r="D19" s="145"/>
      <c r="E19" s="239" t="s">
        <v>31</v>
      </c>
      <c r="F19" s="239"/>
      <c r="G19" s="239"/>
    </row>
    <row r="20" spans="1:7" ht="23.25">
      <c r="B20" s="45"/>
      <c r="C20" s="45"/>
      <c r="D20" s="145"/>
      <c r="E20" s="239"/>
      <c r="F20" s="239"/>
      <c r="G20" s="239"/>
    </row>
    <row r="21" spans="1:7">
      <c r="B21" s="45"/>
      <c r="C21" s="45"/>
      <c r="E21" s="239"/>
      <c r="F21" s="239"/>
      <c r="G21" s="239"/>
    </row>
    <row r="22" spans="1:7">
      <c r="B22" s="45"/>
      <c r="C22" s="45"/>
      <c r="E22" s="239"/>
      <c r="F22" s="239"/>
      <c r="G22" s="239"/>
    </row>
    <row r="23" spans="1:7">
      <c r="E23" s="239"/>
      <c r="F23" s="239"/>
      <c r="G23" s="239"/>
    </row>
    <row r="24" spans="1:7">
      <c r="E24" s="239"/>
      <c r="F24" s="239"/>
      <c r="G24" s="239"/>
    </row>
  </sheetData>
  <mergeCells count="4">
    <mergeCell ref="D17:E17"/>
    <mergeCell ref="E19:G24"/>
    <mergeCell ref="A2:F2"/>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23"/>
  <sheetViews>
    <sheetView topLeftCell="A10" workbookViewId="0">
      <selection sqref="A1:XFD104857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27" customHeight="1">
      <c r="A3" s="241" t="s">
        <v>66</v>
      </c>
      <c r="B3" s="242"/>
      <c r="C3" s="242"/>
      <c r="D3" s="242"/>
      <c r="E3" s="242"/>
      <c r="F3" s="243"/>
    </row>
    <row r="4" spans="1:9">
      <c r="A4" s="22" t="s">
        <v>2</v>
      </c>
      <c r="B4" s="22" t="s">
        <v>3</v>
      </c>
      <c r="C4" s="22" t="s">
        <v>4</v>
      </c>
      <c r="D4" s="22" t="s">
        <v>5</v>
      </c>
      <c r="E4" s="22" t="s">
        <v>6</v>
      </c>
      <c r="F4" s="22" t="s">
        <v>7</v>
      </c>
    </row>
    <row r="5" spans="1:9" ht="30">
      <c r="A5" s="23">
        <v>1</v>
      </c>
      <c r="B5" s="24" t="s">
        <v>34</v>
      </c>
      <c r="C5" s="25">
        <v>5</v>
      </c>
      <c r="D5" s="25" t="s">
        <v>35</v>
      </c>
      <c r="E5" s="25">
        <v>330.4</v>
      </c>
      <c r="F5" s="25">
        <f>C5*E5</f>
        <v>1652</v>
      </c>
    </row>
    <row r="6" spans="1:9" ht="75">
      <c r="A6" s="26" t="s">
        <v>36</v>
      </c>
      <c r="B6" s="93" t="s">
        <v>37</v>
      </c>
      <c r="C6" s="28">
        <v>46.35</v>
      </c>
      <c r="D6" s="23" t="s">
        <v>38</v>
      </c>
      <c r="E6" s="28">
        <v>153.84</v>
      </c>
      <c r="F6" s="25">
        <f t="shared" ref="F6:F15" si="0">C6*E6</f>
        <v>7130.4840000000004</v>
      </c>
    </row>
    <row r="7" spans="1:9" ht="105">
      <c r="A7" s="26" t="s">
        <v>54</v>
      </c>
      <c r="B7" s="93" t="s">
        <v>55</v>
      </c>
      <c r="C7" s="28">
        <v>15.45</v>
      </c>
      <c r="D7" s="23" t="s">
        <v>38</v>
      </c>
      <c r="E7" s="28">
        <v>415.58</v>
      </c>
      <c r="F7" s="25">
        <f t="shared" si="0"/>
        <v>6420.7109999999993</v>
      </c>
    </row>
    <row r="8" spans="1:9" customFormat="1" ht="287.45" customHeight="1">
      <c r="A8" s="86" t="s">
        <v>62</v>
      </c>
      <c r="B8" s="9" t="s">
        <v>63</v>
      </c>
      <c r="C8" s="6">
        <v>309</v>
      </c>
      <c r="D8" s="6" t="s">
        <v>64</v>
      </c>
      <c r="E8" s="6">
        <v>827.33</v>
      </c>
      <c r="F8" s="25">
        <f t="shared" si="0"/>
        <v>255644.97</v>
      </c>
    </row>
    <row r="9" spans="1:9" customFormat="1" ht="127.5">
      <c r="A9" s="219" t="s">
        <v>57</v>
      </c>
      <c r="B9" s="13" t="s">
        <v>16</v>
      </c>
      <c r="C9" s="14">
        <v>11.58</v>
      </c>
      <c r="D9" s="12" t="s">
        <v>17</v>
      </c>
      <c r="E9" s="12">
        <v>4858.76</v>
      </c>
      <c r="F9" s="25">
        <f t="shared" si="0"/>
        <v>56264.440800000004</v>
      </c>
    </row>
    <row r="10" spans="1:9" s="40" customFormat="1">
      <c r="A10" s="36">
        <v>6</v>
      </c>
      <c r="B10" s="37" t="s">
        <v>18</v>
      </c>
      <c r="C10" s="36"/>
      <c r="D10" s="38"/>
      <c r="E10" s="39"/>
      <c r="F10" s="25">
        <f t="shared" si="0"/>
        <v>0</v>
      </c>
    </row>
    <row r="11" spans="1:9" customFormat="1" ht="15.75">
      <c r="A11" s="219" t="s">
        <v>19</v>
      </c>
      <c r="B11" s="13" t="s">
        <v>20</v>
      </c>
      <c r="C11" s="12">
        <v>4.99</v>
      </c>
      <c r="D11" s="12" t="s">
        <v>17</v>
      </c>
      <c r="E11" s="12">
        <v>893.67</v>
      </c>
      <c r="F11" s="25">
        <f t="shared" si="0"/>
        <v>4459.4133000000002</v>
      </c>
    </row>
    <row r="12" spans="1:9" customFormat="1" ht="15.75">
      <c r="A12" s="219" t="s">
        <v>21</v>
      </c>
      <c r="B12" s="13" t="s">
        <v>22</v>
      </c>
      <c r="C12" s="12">
        <v>15.45</v>
      </c>
      <c r="D12" s="12" t="s">
        <v>17</v>
      </c>
      <c r="E12" s="12">
        <v>363.98</v>
      </c>
      <c r="F12" s="25">
        <f t="shared" si="0"/>
        <v>5623.491</v>
      </c>
    </row>
    <row r="13" spans="1:9" customFormat="1">
      <c r="A13" s="219" t="s">
        <v>25</v>
      </c>
      <c r="B13" s="13" t="s">
        <v>51</v>
      </c>
      <c r="C13" s="12">
        <v>9.9600000000000009</v>
      </c>
      <c r="D13" s="12" t="s">
        <v>27</v>
      </c>
      <c r="E13" s="12">
        <v>496.4</v>
      </c>
      <c r="F13" s="25">
        <f t="shared" si="0"/>
        <v>4944.1440000000002</v>
      </c>
      <c r="G13" s="18"/>
      <c r="H13" s="18"/>
      <c r="I13" s="18"/>
    </row>
    <row r="14" spans="1:9" customFormat="1">
      <c r="A14" s="219" t="s">
        <v>28</v>
      </c>
      <c r="B14" s="13" t="s">
        <v>29</v>
      </c>
      <c r="C14" s="12">
        <v>46.35</v>
      </c>
      <c r="D14" s="12" t="s">
        <v>27</v>
      </c>
      <c r="E14" s="12">
        <v>177.1</v>
      </c>
      <c r="F14" s="25">
        <f t="shared" si="0"/>
        <v>8208.5849999999991</v>
      </c>
      <c r="G14" s="18"/>
      <c r="H14" s="18"/>
      <c r="I14" s="18"/>
    </row>
    <row r="15" spans="1:9" customFormat="1">
      <c r="A15" s="219">
        <v>7</v>
      </c>
      <c r="B15" s="13" t="s">
        <v>67</v>
      </c>
      <c r="C15" s="12">
        <v>41.41</v>
      </c>
      <c r="D15" s="12" t="s">
        <v>49</v>
      </c>
      <c r="E15" s="12">
        <v>76.92</v>
      </c>
      <c r="F15" s="25">
        <f t="shared" si="0"/>
        <v>3185.2572</v>
      </c>
      <c r="G15" s="18"/>
      <c r="H15" s="18"/>
      <c r="I15" s="18"/>
    </row>
    <row r="16" spans="1:9" customFormat="1">
      <c r="A16" s="219"/>
      <c r="B16" s="13"/>
      <c r="C16" s="244" t="s">
        <v>52</v>
      </c>
      <c r="D16" s="245"/>
      <c r="E16" s="246"/>
      <c r="F16" s="25">
        <v>350368</v>
      </c>
      <c r="G16" s="18"/>
      <c r="H16" s="18"/>
      <c r="I16" s="18"/>
    </row>
    <row r="17" spans="1:6">
      <c r="A17" s="41"/>
      <c r="B17" s="42"/>
      <c r="C17" s="42"/>
      <c r="D17" s="42"/>
      <c r="E17" s="42"/>
      <c r="F17" s="42"/>
    </row>
    <row r="18" spans="1:6" customFormat="1">
      <c r="A18" s="43"/>
      <c r="B18" s="44"/>
      <c r="C18" s="43"/>
      <c r="D18" s="239" t="s">
        <v>31</v>
      </c>
      <c r="E18" s="239"/>
      <c r="F18" s="239"/>
    </row>
    <row r="19" spans="1:6" customFormat="1">
      <c r="B19" s="45"/>
      <c r="C19" s="45"/>
      <c r="D19" s="239"/>
      <c r="E19" s="239"/>
      <c r="F19" s="239"/>
    </row>
    <row r="20" spans="1:6" customFormat="1">
      <c r="B20" s="45"/>
      <c r="C20" s="45"/>
      <c r="D20" s="239"/>
      <c r="E20" s="239"/>
      <c r="F20" s="239"/>
    </row>
    <row r="21" spans="1:6" customFormat="1">
      <c r="B21" s="45"/>
      <c r="C21" s="45"/>
      <c r="D21" s="239"/>
      <c r="E21" s="239"/>
      <c r="F21" s="239"/>
    </row>
    <row r="22" spans="1:6" customFormat="1">
      <c r="B22" s="45"/>
      <c r="C22" s="45"/>
      <c r="D22" s="239"/>
      <c r="E22" s="239"/>
      <c r="F22" s="239"/>
    </row>
    <row r="23" spans="1:6">
      <c r="D23" s="239"/>
      <c r="E23" s="239"/>
      <c r="F23" s="239"/>
    </row>
  </sheetData>
  <mergeCells count="5">
    <mergeCell ref="A1:F1"/>
    <mergeCell ref="A2:F2"/>
    <mergeCell ref="A3:F3"/>
    <mergeCell ref="C16:E16"/>
    <mergeCell ref="D18:F23"/>
  </mergeCells>
  <pageMargins left="0.7" right="0.7" top="0.75" bottom="0.75" header="0.3" footer="0.3"/>
</worksheet>
</file>

<file path=xl/worksheets/sheet60.xml><?xml version="1.0" encoding="utf-8"?>
<worksheet xmlns="http://schemas.openxmlformats.org/spreadsheetml/2006/main" xmlns:r="http://schemas.openxmlformats.org/officeDocument/2006/relationships">
  <dimension ref="A1:G18"/>
  <sheetViews>
    <sheetView topLeftCell="A10" workbookViewId="0">
      <selection activeCell="F17" sqref="F17"/>
    </sheetView>
  </sheetViews>
  <sheetFormatPr defaultRowHeight="63.75" customHeight="1"/>
  <cols>
    <col min="1" max="1" width="6.140625" style="95" customWidth="1"/>
    <col min="2" max="2" width="49.28515625" style="95" customWidth="1"/>
    <col min="3" max="3" width="8.5703125" style="95" bestFit="1" customWidth="1"/>
    <col min="4" max="4" width="5.28515625" style="95" customWidth="1"/>
    <col min="5" max="5" width="8.28515625" style="95" customWidth="1"/>
    <col min="6" max="6" width="13.140625" style="95" customWidth="1"/>
    <col min="7" max="16384" width="9.140625" style="95"/>
  </cols>
  <sheetData>
    <row r="1" spans="1:7" ht="20.25">
      <c r="A1" s="306" t="s">
        <v>0</v>
      </c>
      <c r="B1" s="306"/>
      <c r="C1" s="306"/>
      <c r="D1" s="306"/>
      <c r="E1" s="306"/>
      <c r="F1" s="306"/>
      <c r="G1" s="94"/>
    </row>
    <row r="2" spans="1:7" ht="14.25">
      <c r="A2" s="307" t="s">
        <v>200</v>
      </c>
      <c r="B2" s="307"/>
      <c r="C2" s="307"/>
      <c r="D2" s="307"/>
      <c r="E2" s="307"/>
      <c r="F2" s="307"/>
      <c r="G2" s="94"/>
    </row>
    <row r="3" spans="1:7" ht="31.5" customHeight="1">
      <c r="A3" s="308" t="s">
        <v>537</v>
      </c>
      <c r="B3" s="308"/>
      <c r="C3" s="308"/>
      <c r="D3" s="308"/>
      <c r="E3" s="308"/>
      <c r="F3" s="308"/>
      <c r="G3" s="97"/>
    </row>
    <row r="4" spans="1:7" ht="25.5">
      <c r="A4" s="8" t="s">
        <v>2</v>
      </c>
      <c r="B4" s="8" t="s">
        <v>3</v>
      </c>
      <c r="C4" s="8" t="s">
        <v>4</v>
      </c>
      <c r="D4" s="8" t="s">
        <v>5</v>
      </c>
      <c r="E4" s="8" t="s">
        <v>6</v>
      </c>
      <c r="F4" s="99" t="s">
        <v>7</v>
      </c>
      <c r="G4" s="94"/>
    </row>
    <row r="5" spans="1:7" ht="114.75">
      <c r="A5" s="8" t="s">
        <v>8</v>
      </c>
      <c r="B5" s="101" t="s">
        <v>250</v>
      </c>
      <c r="C5" s="99">
        <v>9.1199999999999992</v>
      </c>
      <c r="D5" s="99" t="s">
        <v>10</v>
      </c>
      <c r="E5" s="99">
        <v>153.84</v>
      </c>
      <c r="F5" s="6">
        <v>1403</v>
      </c>
      <c r="G5" s="94"/>
    </row>
    <row r="6" spans="1:7" ht="76.5">
      <c r="A6" s="8" t="s">
        <v>293</v>
      </c>
      <c r="B6" s="101" t="s">
        <v>12</v>
      </c>
      <c r="C6" s="99">
        <v>3.42</v>
      </c>
      <c r="D6" s="99" t="s">
        <v>10</v>
      </c>
      <c r="E6" s="99">
        <v>415.58</v>
      </c>
      <c r="F6" s="91">
        <v>1421</v>
      </c>
      <c r="G6" s="94"/>
    </row>
    <row r="7" spans="1:7">
      <c r="A7" s="8" t="s">
        <v>294</v>
      </c>
      <c r="B7" s="101" t="s">
        <v>14</v>
      </c>
      <c r="C7" s="146">
        <v>5.7</v>
      </c>
      <c r="D7" s="146" t="s">
        <v>10</v>
      </c>
      <c r="E7" s="146">
        <v>1336.28</v>
      </c>
      <c r="F7" s="111">
        <v>7617</v>
      </c>
      <c r="G7" s="94"/>
    </row>
    <row r="8" spans="1:7" ht="89.25">
      <c r="A8" s="8" t="s">
        <v>295</v>
      </c>
      <c r="B8" s="101" t="s">
        <v>213</v>
      </c>
      <c r="C8" s="99">
        <v>29.64</v>
      </c>
      <c r="D8" s="99" t="s">
        <v>10</v>
      </c>
      <c r="E8" s="99">
        <v>4858.76</v>
      </c>
      <c r="F8" s="91">
        <v>144014</v>
      </c>
      <c r="G8" s="94"/>
    </row>
    <row r="9" spans="1:7" ht="38.25">
      <c r="A9" s="8" t="s">
        <v>296</v>
      </c>
      <c r="B9" s="101" t="s">
        <v>220</v>
      </c>
      <c r="C9" s="111"/>
      <c r="D9" s="146"/>
      <c r="E9" s="147"/>
      <c r="F9" s="111"/>
      <c r="G9" s="94"/>
    </row>
    <row r="10" spans="1:7" ht="25.5">
      <c r="A10" s="8"/>
      <c r="B10" s="101" t="s">
        <v>221</v>
      </c>
      <c r="C10" s="147">
        <v>14.97</v>
      </c>
      <c r="D10" s="146" t="s">
        <v>76</v>
      </c>
      <c r="E10" s="147">
        <v>184.61</v>
      </c>
      <c r="F10" s="111">
        <v>2764</v>
      </c>
      <c r="G10" s="94"/>
    </row>
    <row r="11" spans="1:7" ht="15.75">
      <c r="A11" s="8">
        <v>6</v>
      </c>
      <c r="B11" s="106" t="s">
        <v>260</v>
      </c>
      <c r="C11" s="148"/>
      <c r="D11" s="148"/>
      <c r="E11" s="148"/>
      <c r="F11" s="111"/>
      <c r="G11" s="94"/>
    </row>
    <row r="12" spans="1:7" ht="16.5">
      <c r="A12" s="116" t="s">
        <v>261</v>
      </c>
      <c r="B12" s="9" t="s">
        <v>262</v>
      </c>
      <c r="C12" s="148">
        <v>12.72</v>
      </c>
      <c r="D12" s="149" t="s">
        <v>297</v>
      </c>
      <c r="E12" s="150">
        <v>907.81</v>
      </c>
      <c r="F12" s="111">
        <f t="shared" ref="F12:F16" si="0">ROUND(C12*E12,0)</f>
        <v>11547</v>
      </c>
      <c r="G12" s="94"/>
    </row>
    <row r="13" spans="1:7" ht="16.5">
      <c r="A13" s="10" t="s">
        <v>264</v>
      </c>
      <c r="B13" s="9" t="s">
        <v>337</v>
      </c>
      <c r="C13" s="148">
        <v>3.42</v>
      </c>
      <c r="D13" s="149" t="s">
        <v>297</v>
      </c>
      <c r="E13" s="150">
        <v>418.87</v>
      </c>
      <c r="F13" s="111">
        <f t="shared" si="0"/>
        <v>1433</v>
      </c>
      <c r="G13" s="94"/>
    </row>
    <row r="14" spans="1:7" ht="16.5">
      <c r="A14" s="10" t="s">
        <v>266</v>
      </c>
      <c r="B14" s="9" t="s">
        <v>338</v>
      </c>
      <c r="C14" s="148">
        <v>5.7</v>
      </c>
      <c r="D14" s="149" t="s">
        <v>297</v>
      </c>
      <c r="E14" s="150">
        <v>863.23</v>
      </c>
      <c r="F14" s="111">
        <f t="shared" si="0"/>
        <v>4920</v>
      </c>
      <c r="G14" s="94"/>
    </row>
    <row r="15" spans="1:7" ht="16.5">
      <c r="A15" s="10" t="s">
        <v>267</v>
      </c>
      <c r="B15" s="9" t="s">
        <v>265</v>
      </c>
      <c r="C15" s="148">
        <v>25.44</v>
      </c>
      <c r="D15" s="149" t="s">
        <v>297</v>
      </c>
      <c r="E15" s="150">
        <v>541.66999999999996</v>
      </c>
      <c r="F15" s="111">
        <f t="shared" si="0"/>
        <v>13780</v>
      </c>
      <c r="G15" s="94"/>
    </row>
    <row r="16" spans="1:7" ht="16.5">
      <c r="A16" s="10" t="s">
        <v>298</v>
      </c>
      <c r="B16" s="9" t="s">
        <v>168</v>
      </c>
      <c r="C16" s="148">
        <v>9.1199999999999992</v>
      </c>
      <c r="D16" s="149" t="s">
        <v>297</v>
      </c>
      <c r="E16" s="150">
        <v>177.16</v>
      </c>
      <c r="F16" s="111">
        <f t="shared" si="0"/>
        <v>1616</v>
      </c>
    </row>
    <row r="17" spans="1:6" ht="12.75">
      <c r="A17" s="104"/>
      <c r="B17" s="279" t="s">
        <v>30</v>
      </c>
      <c r="C17" s="280"/>
      <c r="D17" s="280"/>
      <c r="E17" s="281"/>
      <c r="F17" s="111">
        <f>SUM(F5:F16)</f>
        <v>190515</v>
      </c>
    </row>
    <row r="18" spans="1:6" ht="12.75"/>
  </sheetData>
  <mergeCells count="4">
    <mergeCell ref="A1:F1"/>
    <mergeCell ref="A2:F2"/>
    <mergeCell ref="A3:F3"/>
    <mergeCell ref="B17:E17"/>
  </mergeCells>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63.75" customHeight="1"/>
  <cols>
    <col min="1" max="1" width="6.140625" style="95" customWidth="1"/>
    <col min="2" max="2" width="53.140625" style="95" customWidth="1"/>
    <col min="3" max="3" width="8.5703125" style="95" bestFit="1" customWidth="1"/>
    <col min="4" max="4" width="5.28515625" style="95" customWidth="1"/>
    <col min="5" max="5" width="10" style="95" customWidth="1"/>
    <col min="6" max="6" width="13.140625" style="95" customWidth="1"/>
    <col min="7" max="16384" width="9.140625" style="95"/>
  </cols>
  <sheetData>
    <row r="1" spans="1:7" ht="18">
      <c r="A1" s="278" t="s">
        <v>0</v>
      </c>
      <c r="B1" s="278"/>
      <c r="C1" s="278"/>
      <c r="D1" s="278"/>
      <c r="E1" s="278"/>
      <c r="F1" s="278"/>
      <c r="G1" s="94"/>
    </row>
    <row r="2" spans="1:7" ht="15.75">
      <c r="A2" s="294" t="s">
        <v>200</v>
      </c>
      <c r="B2" s="294"/>
      <c r="C2" s="294"/>
      <c r="D2" s="294"/>
      <c r="E2" s="294"/>
      <c r="F2" s="294"/>
      <c r="G2" s="94"/>
    </row>
    <row r="3" spans="1:7" ht="14.25">
      <c r="A3" s="309" t="s">
        <v>538</v>
      </c>
      <c r="B3" s="309"/>
      <c r="C3" s="309"/>
      <c r="D3" s="309"/>
      <c r="E3" s="309"/>
      <c r="F3" s="309"/>
      <c r="G3" s="97"/>
    </row>
    <row r="4" spans="1:7" ht="25.5">
      <c r="A4" s="8" t="s">
        <v>2</v>
      </c>
      <c r="B4" s="8" t="s">
        <v>339</v>
      </c>
      <c r="C4" s="8" t="s">
        <v>4</v>
      </c>
      <c r="D4" s="8" t="s">
        <v>5</v>
      </c>
      <c r="E4" s="8" t="s">
        <v>6</v>
      </c>
      <c r="F4" s="99" t="s">
        <v>7</v>
      </c>
      <c r="G4" s="94"/>
    </row>
    <row r="5" spans="1:7" ht="102">
      <c r="A5" s="8" t="s">
        <v>8</v>
      </c>
      <c r="B5" s="101" t="s">
        <v>250</v>
      </c>
      <c r="C5" s="99">
        <v>8.5</v>
      </c>
      <c r="D5" s="99" t="s">
        <v>10</v>
      </c>
      <c r="E5" s="99">
        <v>153.84</v>
      </c>
      <c r="F5" s="6">
        <f>ROUND(E5*C5,2)</f>
        <v>1307.6400000000001</v>
      </c>
      <c r="G5" s="94"/>
    </row>
    <row r="6" spans="1:7">
      <c r="A6" s="8" t="s">
        <v>293</v>
      </c>
      <c r="B6" s="101" t="s">
        <v>12</v>
      </c>
      <c r="C6" s="99">
        <v>2.84</v>
      </c>
      <c r="D6" s="99" t="s">
        <v>10</v>
      </c>
      <c r="E6" s="99">
        <v>415.58</v>
      </c>
      <c r="F6" s="6">
        <f t="shared" ref="F6:F18" si="0">ROUND(E6*C6,2)</f>
        <v>1180.25</v>
      </c>
      <c r="G6" s="94"/>
    </row>
    <row r="7" spans="1:7">
      <c r="A7" s="8" t="s">
        <v>294</v>
      </c>
      <c r="B7" s="101" t="s">
        <v>14</v>
      </c>
      <c r="C7" s="99">
        <v>4.7300000000000004</v>
      </c>
      <c r="D7" s="99" t="s">
        <v>10</v>
      </c>
      <c r="E7" s="99">
        <v>1336.28</v>
      </c>
      <c r="F7" s="6">
        <f t="shared" si="0"/>
        <v>6320.6</v>
      </c>
      <c r="G7" s="94"/>
    </row>
    <row r="8" spans="1:7" ht="89.25">
      <c r="A8" s="8" t="s">
        <v>295</v>
      </c>
      <c r="B8" s="101" t="s">
        <v>213</v>
      </c>
      <c r="C8" s="99">
        <v>18.41</v>
      </c>
      <c r="D8" s="99" t="s">
        <v>10</v>
      </c>
      <c r="E8" s="99">
        <v>4858.76</v>
      </c>
      <c r="F8" s="6">
        <f t="shared" si="0"/>
        <v>89449.77</v>
      </c>
      <c r="G8" s="94"/>
    </row>
    <row r="9" spans="1:7" ht="38.25">
      <c r="A9" s="10" t="s">
        <v>309</v>
      </c>
      <c r="B9" s="9" t="s">
        <v>218</v>
      </c>
      <c r="C9" s="137">
        <v>2.83</v>
      </c>
      <c r="D9" s="2" t="s">
        <v>10</v>
      </c>
      <c r="E9" s="11">
        <v>6092.63</v>
      </c>
      <c r="F9" s="6">
        <f t="shared" si="0"/>
        <v>17242.14</v>
      </c>
      <c r="G9" s="94"/>
    </row>
    <row r="10" spans="1:7" ht="76.5">
      <c r="A10" s="10" t="s">
        <v>326</v>
      </c>
      <c r="B10" s="9" t="s">
        <v>48</v>
      </c>
      <c r="C10" s="137">
        <v>0.25</v>
      </c>
      <c r="D10" s="2" t="s">
        <v>98</v>
      </c>
      <c r="E10" s="8">
        <v>77259.94</v>
      </c>
      <c r="F10" s="6">
        <f t="shared" si="0"/>
        <v>19314.990000000002</v>
      </c>
      <c r="G10" s="94"/>
    </row>
    <row r="11" spans="1:7" ht="38.25">
      <c r="A11" s="8" t="s">
        <v>340</v>
      </c>
      <c r="B11" s="101" t="s">
        <v>220</v>
      </c>
      <c r="C11" s="111"/>
      <c r="D11" s="146"/>
      <c r="E11" s="147"/>
      <c r="F11" s="6"/>
      <c r="G11" s="94"/>
    </row>
    <row r="12" spans="1:7" ht="25.5">
      <c r="A12" s="8"/>
      <c r="B12" s="101" t="s">
        <v>221</v>
      </c>
      <c r="C12" s="115">
        <v>21.88</v>
      </c>
      <c r="D12" s="99" t="s">
        <v>76</v>
      </c>
      <c r="E12" s="115">
        <v>184.61</v>
      </c>
      <c r="F12" s="6">
        <f t="shared" si="0"/>
        <v>4039.27</v>
      </c>
      <c r="G12" s="94"/>
    </row>
    <row r="13" spans="1:7" ht="15.75">
      <c r="A13" s="8">
        <v>10</v>
      </c>
      <c r="B13" s="106" t="s">
        <v>260</v>
      </c>
      <c r="C13" s="148"/>
      <c r="D13" s="148"/>
      <c r="E13" s="148"/>
      <c r="F13" s="6"/>
      <c r="G13" s="94"/>
    </row>
    <row r="14" spans="1:7" ht="16.5">
      <c r="A14" s="116" t="s">
        <v>261</v>
      </c>
      <c r="B14" s="9" t="s">
        <v>262</v>
      </c>
      <c r="C14" s="148">
        <v>9.1300000000000008</v>
      </c>
      <c r="D14" s="149" t="s">
        <v>297</v>
      </c>
      <c r="E14" s="150">
        <v>864.24</v>
      </c>
      <c r="F14" s="6">
        <f t="shared" si="0"/>
        <v>7890.51</v>
      </c>
      <c r="G14" s="94"/>
    </row>
    <row r="15" spans="1:7" ht="16.5">
      <c r="A15" s="10" t="s">
        <v>264</v>
      </c>
      <c r="B15" s="9" t="s">
        <v>337</v>
      </c>
      <c r="C15" s="148">
        <v>2.84</v>
      </c>
      <c r="D15" s="149" t="s">
        <v>297</v>
      </c>
      <c r="E15" s="150">
        <v>408.24</v>
      </c>
      <c r="F15" s="6">
        <f t="shared" si="0"/>
        <v>1159.4000000000001</v>
      </c>
      <c r="G15" s="94"/>
    </row>
    <row r="16" spans="1:7" ht="16.5">
      <c r="A16" s="10" t="s">
        <v>266</v>
      </c>
      <c r="B16" s="9" t="s">
        <v>338</v>
      </c>
      <c r="C16" s="148">
        <v>4.7300000000000004</v>
      </c>
      <c r="D16" s="149" t="s">
        <v>297</v>
      </c>
      <c r="E16" s="150">
        <v>788.88</v>
      </c>
      <c r="F16" s="6">
        <f t="shared" si="0"/>
        <v>3731.4</v>
      </c>
      <c r="G16" s="94"/>
    </row>
    <row r="17" spans="1:7" ht="16.5">
      <c r="A17" s="10" t="s">
        <v>267</v>
      </c>
      <c r="B17" s="9" t="s">
        <v>265</v>
      </c>
      <c r="C17" s="148">
        <v>18.260000000000002</v>
      </c>
      <c r="D17" s="149" t="s">
        <v>297</v>
      </c>
      <c r="E17" s="150">
        <v>466.97</v>
      </c>
      <c r="F17" s="6">
        <f t="shared" si="0"/>
        <v>8526.8700000000008</v>
      </c>
      <c r="G17" s="94"/>
    </row>
    <row r="18" spans="1:7" ht="16.5">
      <c r="A18" s="10" t="s">
        <v>298</v>
      </c>
      <c r="B18" s="9" t="s">
        <v>168</v>
      </c>
      <c r="C18" s="148">
        <v>8.5</v>
      </c>
      <c r="D18" s="149" t="s">
        <v>297</v>
      </c>
      <c r="E18" s="150">
        <v>177.1</v>
      </c>
      <c r="F18" s="6">
        <f t="shared" si="0"/>
        <v>1505.35</v>
      </c>
    </row>
    <row r="19" spans="1:7" ht="22.5" customHeight="1">
      <c r="A19" s="104"/>
      <c r="B19" s="279" t="s">
        <v>30</v>
      </c>
      <c r="C19" s="280"/>
      <c r="D19" s="280"/>
      <c r="E19" s="281"/>
      <c r="F19" s="111">
        <f>SUM(F5:F18)</f>
        <v>161668.19</v>
      </c>
    </row>
    <row r="20" spans="1:7" ht="26.25">
      <c r="A20" s="292"/>
      <c r="B20" s="292"/>
      <c r="C20" s="292"/>
      <c r="D20" s="292"/>
      <c r="E20" s="292"/>
      <c r="F20" s="292"/>
    </row>
    <row r="21" spans="1:7" ht="12.75"/>
    <row r="22" spans="1:7" ht="12.75"/>
    <row r="23" spans="1:7" ht="12.75"/>
    <row r="24" spans="1:7" ht="12.75"/>
    <row r="25" spans="1:7" ht="12.75"/>
  </sheetData>
  <mergeCells count="5">
    <mergeCell ref="A1:F1"/>
    <mergeCell ref="A2:F2"/>
    <mergeCell ref="A3:F3"/>
    <mergeCell ref="B19:E19"/>
    <mergeCell ref="A20:F20"/>
  </mergeCells>
  <pageMargins left="0.7" right="0.7" top="0.75" bottom="0.75" header="0.3" footer="0.3"/>
</worksheet>
</file>

<file path=xl/worksheets/sheet62.xml><?xml version="1.0" encoding="utf-8"?>
<worksheet xmlns="http://schemas.openxmlformats.org/spreadsheetml/2006/main" xmlns:r="http://schemas.openxmlformats.org/officeDocument/2006/relationships">
  <sheetPr>
    <tabColor theme="0"/>
  </sheetPr>
  <dimension ref="A1:I31"/>
  <sheetViews>
    <sheetView topLeftCell="A17" workbookViewId="0">
      <selection activeCell="B18" sqref="B18"/>
    </sheetView>
  </sheetViews>
  <sheetFormatPr defaultRowHeight="15"/>
  <cols>
    <col min="1" max="1" width="6.140625" customWidth="1"/>
    <col min="2" max="2" width="39" customWidth="1"/>
    <col min="3" max="3" width="9.28515625" customWidth="1"/>
    <col min="4" max="4" width="9" customWidth="1"/>
    <col min="5" max="5" width="9.5703125" customWidth="1"/>
    <col min="6" max="6" width="25.42578125" customWidth="1"/>
  </cols>
  <sheetData>
    <row r="1" spans="1:6" ht="22.5" customHeight="1">
      <c r="A1" s="151" t="s">
        <v>341</v>
      </c>
      <c r="B1" s="152" t="s">
        <v>0</v>
      </c>
      <c r="C1" s="153"/>
      <c r="D1" s="153"/>
      <c r="E1" s="153"/>
      <c r="F1" s="154"/>
    </row>
    <row r="2" spans="1:6" ht="15" customHeight="1">
      <c r="A2" s="310" t="s">
        <v>565</v>
      </c>
      <c r="B2" s="343"/>
      <c r="C2" s="343"/>
      <c r="D2" s="343"/>
      <c r="E2" s="343"/>
      <c r="F2" s="344"/>
    </row>
    <row r="3" spans="1:6">
      <c r="A3" s="345"/>
      <c r="B3" s="345"/>
      <c r="C3" s="345"/>
      <c r="D3" s="345"/>
      <c r="E3" s="345"/>
      <c r="F3" s="346"/>
    </row>
    <row r="4" spans="1:6" s="40" customFormat="1" ht="24.75" customHeight="1">
      <c r="A4" s="167" t="s">
        <v>2</v>
      </c>
      <c r="B4" s="167" t="s">
        <v>3</v>
      </c>
      <c r="C4" s="167" t="s">
        <v>4</v>
      </c>
      <c r="D4" s="167" t="s">
        <v>5</v>
      </c>
      <c r="E4" s="167" t="s">
        <v>6</v>
      </c>
      <c r="F4" s="167" t="s">
        <v>7</v>
      </c>
    </row>
    <row r="5" spans="1:6" ht="141" customHeight="1">
      <c r="A5" s="3" t="s">
        <v>8</v>
      </c>
      <c r="B5" s="4" t="s">
        <v>566</v>
      </c>
      <c r="C5" s="5">
        <v>9.82</v>
      </c>
      <c r="D5" s="5" t="s">
        <v>10</v>
      </c>
      <c r="E5" s="5">
        <v>153.84</v>
      </c>
      <c r="F5" s="91">
        <f>C5*E5</f>
        <v>1510.7088000000001</v>
      </c>
    </row>
    <row r="6" spans="1:6" ht="89.25">
      <c r="A6" s="3" t="s">
        <v>304</v>
      </c>
      <c r="B6" s="9" t="s">
        <v>12</v>
      </c>
      <c r="C6" s="2">
        <v>1.23</v>
      </c>
      <c r="D6" s="2" t="s">
        <v>10</v>
      </c>
      <c r="E6" s="2">
        <v>415.84</v>
      </c>
      <c r="F6" s="91">
        <f t="shared" ref="F6:F24" si="0">C6*E6</f>
        <v>511.48319999999995</v>
      </c>
    </row>
    <row r="7" spans="1:6" ht="51">
      <c r="A7" s="3" t="s">
        <v>548</v>
      </c>
      <c r="B7" s="9" t="s">
        <v>278</v>
      </c>
      <c r="C7" s="2">
        <v>16.11</v>
      </c>
      <c r="D7" s="2" t="s">
        <v>10</v>
      </c>
      <c r="E7" s="2">
        <v>329.83</v>
      </c>
      <c r="F7" s="91">
        <f t="shared" si="0"/>
        <v>5313.5612999999994</v>
      </c>
    </row>
    <row r="8" spans="1:6" ht="114.75">
      <c r="A8" s="3" t="s">
        <v>254</v>
      </c>
      <c r="B8" s="9" t="s">
        <v>255</v>
      </c>
      <c r="C8" s="2">
        <v>2.46</v>
      </c>
      <c r="D8" s="2" t="s">
        <v>10</v>
      </c>
      <c r="E8" s="11">
        <v>4492.3599999999997</v>
      </c>
      <c r="F8" s="91">
        <f t="shared" si="0"/>
        <v>11051.205599999999</v>
      </c>
    </row>
    <row r="9" spans="1:6" s="21" customFormat="1" ht="30">
      <c r="A9" s="26" t="s">
        <v>549</v>
      </c>
      <c r="B9" s="232" t="s">
        <v>283</v>
      </c>
      <c r="C9" s="28">
        <v>7.37</v>
      </c>
      <c r="D9" s="23" t="s">
        <v>38</v>
      </c>
      <c r="E9" s="28">
        <v>5069.99</v>
      </c>
      <c r="F9" s="91">
        <f t="shared" si="0"/>
        <v>37365.826300000001</v>
      </c>
    </row>
    <row r="10" spans="1:6" s="21" customFormat="1" ht="105">
      <c r="A10" s="23" t="s">
        <v>108</v>
      </c>
      <c r="B10" s="24" t="s">
        <v>46</v>
      </c>
      <c r="C10" s="30">
        <v>4.0999999999999996</v>
      </c>
      <c r="D10" s="25" t="s">
        <v>38</v>
      </c>
      <c r="E10" s="30">
        <v>6092.63</v>
      </c>
      <c r="F10" s="91">
        <f t="shared" si="0"/>
        <v>24979.782999999999</v>
      </c>
    </row>
    <row r="11" spans="1:6" ht="60">
      <c r="A11" s="23" t="s">
        <v>550</v>
      </c>
      <c r="B11" s="24" t="s">
        <v>551</v>
      </c>
      <c r="C11" s="30">
        <v>10.44</v>
      </c>
      <c r="D11" s="25" t="s">
        <v>38</v>
      </c>
      <c r="E11" s="30">
        <v>5193.0200000000004</v>
      </c>
      <c r="F11" s="91">
        <f t="shared" si="0"/>
        <v>54215.128799999999</v>
      </c>
    </row>
    <row r="12" spans="1:6" ht="114.75">
      <c r="A12" s="3" t="s">
        <v>552</v>
      </c>
      <c r="B12" s="9" t="s">
        <v>255</v>
      </c>
      <c r="C12" s="2">
        <v>0.55400000000000005</v>
      </c>
      <c r="D12" s="2" t="s">
        <v>10</v>
      </c>
      <c r="E12" s="11">
        <v>4492.3599999999997</v>
      </c>
      <c r="F12" s="91">
        <f t="shared" si="0"/>
        <v>2488.7674400000001</v>
      </c>
    </row>
    <row r="13" spans="1:6" ht="40.5">
      <c r="A13" s="3" t="s">
        <v>553</v>
      </c>
      <c r="B13" s="4" t="s">
        <v>286</v>
      </c>
      <c r="C13" s="5">
        <v>100.6</v>
      </c>
      <c r="D13" s="5" t="s">
        <v>253</v>
      </c>
      <c r="E13" s="5">
        <v>153.24</v>
      </c>
      <c r="F13" s="91">
        <f t="shared" si="0"/>
        <v>15415.944</v>
      </c>
    </row>
    <row r="14" spans="1:6" ht="67.5">
      <c r="A14" s="3" t="s">
        <v>554</v>
      </c>
      <c r="B14" s="4" t="s">
        <v>555</v>
      </c>
      <c r="C14" s="5">
        <v>100.6</v>
      </c>
      <c r="D14" s="5" t="s">
        <v>253</v>
      </c>
      <c r="E14" s="5">
        <v>102.42</v>
      </c>
      <c r="F14" s="91">
        <f t="shared" si="0"/>
        <v>10303.451999999999</v>
      </c>
    </row>
    <row r="15" spans="1:6" ht="280.5">
      <c r="A15" s="86" t="s">
        <v>556</v>
      </c>
      <c r="B15" s="9" t="s">
        <v>63</v>
      </c>
      <c r="C15" s="6">
        <v>105.39</v>
      </c>
      <c r="D15" s="6" t="s">
        <v>64</v>
      </c>
      <c r="E15" s="6">
        <v>827.33</v>
      </c>
      <c r="F15" s="91">
        <f t="shared" si="0"/>
        <v>87192.308700000009</v>
      </c>
    </row>
    <row r="16" spans="1:6" ht="54">
      <c r="A16" s="3" t="s">
        <v>557</v>
      </c>
      <c r="B16" s="4" t="s">
        <v>558</v>
      </c>
      <c r="C16" s="5">
        <v>2189</v>
      </c>
      <c r="D16" s="5" t="s">
        <v>216</v>
      </c>
      <c r="E16" s="5">
        <v>104.62</v>
      </c>
      <c r="F16" s="91">
        <f t="shared" si="0"/>
        <v>229013.18000000002</v>
      </c>
    </row>
    <row r="17" spans="1:9" ht="81">
      <c r="A17" s="3" t="s">
        <v>559</v>
      </c>
      <c r="B17" s="4" t="s">
        <v>560</v>
      </c>
      <c r="C17" s="5">
        <v>83.23</v>
      </c>
      <c r="D17" s="5" t="s">
        <v>253</v>
      </c>
      <c r="E17" s="5">
        <v>229.34</v>
      </c>
      <c r="F17" s="91">
        <f t="shared" si="0"/>
        <v>19087.968200000003</v>
      </c>
    </row>
    <row r="18" spans="1:9" s="21" customFormat="1" ht="102">
      <c r="A18" s="23" t="s">
        <v>561</v>
      </c>
      <c r="B18" s="347" t="s">
        <v>48</v>
      </c>
      <c r="C18" s="30">
        <v>0.505</v>
      </c>
      <c r="D18" s="25" t="s">
        <v>49</v>
      </c>
      <c r="E18" s="30">
        <v>77259.94</v>
      </c>
      <c r="F18" s="91">
        <f t="shared" si="0"/>
        <v>39016.269700000004</v>
      </c>
    </row>
    <row r="19" spans="1:9">
      <c r="A19" s="2">
        <v>15</v>
      </c>
      <c r="B19" s="212" t="s">
        <v>260</v>
      </c>
      <c r="C19" s="2"/>
      <c r="D19" s="2"/>
      <c r="E19" s="2"/>
      <c r="F19" s="91">
        <f t="shared" si="0"/>
        <v>0</v>
      </c>
    </row>
    <row r="20" spans="1:9" ht="15.75">
      <c r="A20" s="233" t="s">
        <v>21</v>
      </c>
      <c r="B20" s="13" t="s">
        <v>562</v>
      </c>
      <c r="C20" s="12">
        <v>1.23</v>
      </c>
      <c r="D20" s="12" t="s">
        <v>17</v>
      </c>
      <c r="E20" s="12">
        <v>378.69</v>
      </c>
      <c r="F20" s="91">
        <f t="shared" si="0"/>
        <v>465.78870000000001</v>
      </c>
    </row>
    <row r="21" spans="1:9" ht="15.75">
      <c r="A21" s="233" t="s">
        <v>19</v>
      </c>
      <c r="B21" s="13" t="s">
        <v>563</v>
      </c>
      <c r="C21" s="12">
        <v>10.82</v>
      </c>
      <c r="D21" s="12" t="s">
        <v>17</v>
      </c>
      <c r="E21" s="12">
        <v>893.67</v>
      </c>
      <c r="F21" s="91">
        <f t="shared" si="0"/>
        <v>9669.509399999999</v>
      </c>
    </row>
    <row r="22" spans="1:9">
      <c r="A22" s="233" t="s">
        <v>25</v>
      </c>
      <c r="B22" s="13" t="s">
        <v>564</v>
      </c>
      <c r="C22" s="12">
        <v>7.51</v>
      </c>
      <c r="D22" s="12" t="s">
        <v>27</v>
      </c>
      <c r="E22" s="12">
        <v>469.4</v>
      </c>
      <c r="F22" s="91">
        <f t="shared" si="0"/>
        <v>3525.1939999999995</v>
      </c>
      <c r="G22" s="18"/>
      <c r="H22" s="18"/>
      <c r="I22" s="18"/>
    </row>
    <row r="23" spans="1:9">
      <c r="A23" s="233" t="s">
        <v>25</v>
      </c>
      <c r="B23" s="13" t="s">
        <v>292</v>
      </c>
      <c r="C23" s="12">
        <v>7.7549999999999999</v>
      </c>
      <c r="D23" s="12" t="s">
        <v>27</v>
      </c>
      <c r="E23" s="12">
        <v>776.14</v>
      </c>
      <c r="F23" s="91">
        <f t="shared" si="0"/>
        <v>6018.9656999999997</v>
      </c>
    </row>
    <row r="24" spans="1:9">
      <c r="A24" s="233" t="s">
        <v>28</v>
      </c>
      <c r="B24" s="13" t="s">
        <v>29</v>
      </c>
      <c r="C24" s="12">
        <v>9.82</v>
      </c>
      <c r="D24" s="12" t="s">
        <v>27</v>
      </c>
      <c r="E24" s="12">
        <v>177.1</v>
      </c>
      <c r="F24" s="91">
        <f t="shared" si="0"/>
        <v>1739.1220000000001</v>
      </c>
      <c r="G24" s="18"/>
      <c r="H24" s="18"/>
      <c r="I24" s="18"/>
    </row>
    <row r="25" spans="1:9">
      <c r="A25" s="233"/>
      <c r="B25" s="244" t="s">
        <v>83</v>
      </c>
      <c r="C25" s="245"/>
      <c r="D25" s="245"/>
      <c r="E25" s="246"/>
      <c r="F25" s="17">
        <f>SUM(F5:F24)</f>
        <v>558884.16683999985</v>
      </c>
      <c r="G25" s="18"/>
      <c r="H25" s="18"/>
      <c r="I25" s="18"/>
    </row>
    <row r="26" spans="1:9" s="161" customFormat="1">
      <c r="A26" s="159"/>
      <c r="B26" s="160"/>
      <c r="D26" s="239" t="s">
        <v>31</v>
      </c>
      <c r="E26" s="239"/>
      <c r="F26" s="239"/>
    </row>
    <row r="27" spans="1:9" s="161" customFormat="1" ht="15" customHeight="1">
      <c r="A27" s="159"/>
      <c r="B27" s="160"/>
      <c r="D27" s="239"/>
      <c r="E27" s="239"/>
      <c r="F27" s="239"/>
    </row>
    <row r="28" spans="1:9" s="161" customFormat="1">
      <c r="A28" s="159"/>
      <c r="B28" s="160"/>
      <c r="D28" s="239"/>
      <c r="E28" s="239"/>
      <c r="F28" s="239"/>
    </row>
    <row r="29" spans="1:9" s="161" customFormat="1">
      <c r="A29" s="159"/>
      <c r="B29" s="160"/>
      <c r="D29" s="239"/>
      <c r="E29" s="239"/>
      <c r="F29" s="239"/>
    </row>
    <row r="30" spans="1:9" s="161" customFormat="1">
      <c r="A30" s="159"/>
      <c r="B30" s="160"/>
      <c r="D30" s="239"/>
      <c r="E30" s="239"/>
      <c r="F30" s="239"/>
    </row>
    <row r="31" spans="1:9" s="161" customFormat="1" ht="14.25" customHeight="1">
      <c r="A31" s="159"/>
      <c r="B31" s="160"/>
      <c r="D31" s="239"/>
      <c r="E31" s="239"/>
      <c r="F31" s="239"/>
    </row>
  </sheetData>
  <mergeCells count="3">
    <mergeCell ref="A2:F3"/>
    <mergeCell ref="B25:E25"/>
    <mergeCell ref="D26:F31"/>
  </mergeCells>
  <pageMargins left="0.55000000000000004" right="0.22" top="0.4" bottom="0.17" header="0.24" footer="0.17"/>
  <pageSetup scale="90" orientation="portrait" verticalDpi="0" r:id="rId1"/>
</worksheet>
</file>

<file path=xl/worksheets/sheet63.xml><?xml version="1.0" encoding="utf-8"?>
<worksheet xmlns="http://schemas.openxmlformats.org/spreadsheetml/2006/main" xmlns:r="http://schemas.openxmlformats.org/officeDocument/2006/relationships">
  <dimension ref="A1:F27"/>
  <sheetViews>
    <sheetView topLeftCell="A19" workbookViewId="0">
      <selection activeCell="F20" sqref="F20"/>
    </sheetView>
  </sheetViews>
  <sheetFormatPr defaultRowHeight="15"/>
  <cols>
    <col min="1" max="1" width="6.140625" customWidth="1"/>
    <col min="2" max="2" width="39" customWidth="1"/>
    <col min="3" max="3" width="9.28515625" customWidth="1"/>
    <col min="4" max="4" width="9" customWidth="1"/>
    <col min="5" max="5" width="9.5703125" customWidth="1"/>
    <col min="6" max="6" width="25.42578125" customWidth="1"/>
  </cols>
  <sheetData>
    <row r="1" spans="1:6" ht="22.5" customHeight="1">
      <c r="A1" s="151" t="s">
        <v>341</v>
      </c>
      <c r="B1" s="152" t="s">
        <v>0</v>
      </c>
      <c r="C1" s="153"/>
      <c r="D1" s="153"/>
      <c r="E1" s="153"/>
      <c r="F1" s="154"/>
    </row>
    <row r="2" spans="1:6">
      <c r="A2" s="310" t="s">
        <v>342</v>
      </c>
      <c r="B2" s="310"/>
      <c r="C2" s="310"/>
      <c r="D2" s="310"/>
      <c r="E2" s="310"/>
      <c r="F2" s="311"/>
    </row>
    <row r="3" spans="1:6">
      <c r="A3" s="312"/>
      <c r="B3" s="312"/>
      <c r="C3" s="312"/>
      <c r="D3" s="312"/>
      <c r="E3" s="312"/>
      <c r="F3" s="313"/>
    </row>
    <row r="4" spans="1:6" ht="25.5">
      <c r="A4" s="2" t="s">
        <v>2</v>
      </c>
      <c r="B4" s="2" t="s">
        <v>3</v>
      </c>
      <c r="C4" s="2" t="s">
        <v>4</v>
      </c>
      <c r="D4" s="2" t="s">
        <v>5</v>
      </c>
      <c r="E4" s="2" t="s">
        <v>6</v>
      </c>
      <c r="F4" s="2" t="s">
        <v>7</v>
      </c>
    </row>
    <row r="5" spans="1:6" s="21" customFormat="1" ht="30">
      <c r="A5" s="155">
        <v>1</v>
      </c>
      <c r="B5" s="24" t="s">
        <v>34</v>
      </c>
      <c r="C5" s="25">
        <v>5</v>
      </c>
      <c r="D5" s="25" t="s">
        <v>35</v>
      </c>
      <c r="E5" s="25">
        <v>330.4</v>
      </c>
      <c r="F5" s="25">
        <f t="shared" ref="F5:F19" si="0">C5*E5</f>
        <v>1652</v>
      </c>
    </row>
    <row r="6" spans="1:6" s="157" customFormat="1" ht="28.5">
      <c r="A6" s="135" t="s">
        <v>343</v>
      </c>
      <c r="B6" s="156" t="s">
        <v>189</v>
      </c>
      <c r="C6" s="156">
        <v>9.3480000000000008</v>
      </c>
      <c r="D6" s="156" t="s">
        <v>10</v>
      </c>
      <c r="E6" s="156">
        <v>497.98</v>
      </c>
      <c r="F6" s="25">
        <f t="shared" si="0"/>
        <v>4655.117040000001</v>
      </c>
    </row>
    <row r="7" spans="1:6" ht="148.5">
      <c r="A7" s="8" t="s">
        <v>344</v>
      </c>
      <c r="B7" s="4" t="s">
        <v>9</v>
      </c>
      <c r="C7" s="5">
        <v>49.92</v>
      </c>
      <c r="D7" s="5" t="s">
        <v>10</v>
      </c>
      <c r="E7" s="5">
        <v>153.84</v>
      </c>
      <c r="F7" s="25">
        <f t="shared" si="0"/>
        <v>7679.6928000000007</v>
      </c>
    </row>
    <row r="8" spans="1:6" ht="89.25">
      <c r="A8" s="8" t="s">
        <v>345</v>
      </c>
      <c r="B8" s="9" t="s">
        <v>12</v>
      </c>
      <c r="C8" s="2">
        <v>4.6740000000000004</v>
      </c>
      <c r="D8" s="2" t="s">
        <v>10</v>
      </c>
      <c r="E8" s="2">
        <v>415.84</v>
      </c>
      <c r="F8" s="25">
        <f t="shared" si="0"/>
        <v>1943.63616</v>
      </c>
    </row>
    <row r="9" spans="1:6" ht="102" customHeight="1">
      <c r="A9" s="12" t="s">
        <v>194</v>
      </c>
      <c r="B9" s="13" t="s">
        <v>42</v>
      </c>
      <c r="C9" s="14">
        <v>7.85</v>
      </c>
      <c r="D9" s="12" t="s">
        <v>17</v>
      </c>
      <c r="E9" s="12">
        <v>1336.28</v>
      </c>
      <c r="F9" s="25">
        <f t="shared" si="0"/>
        <v>10489.797999999999</v>
      </c>
    </row>
    <row r="10" spans="1:6" s="21" customFormat="1" ht="75">
      <c r="A10" s="155" t="s">
        <v>346</v>
      </c>
      <c r="B10" s="24" t="s">
        <v>44</v>
      </c>
      <c r="C10" s="30">
        <v>23.370999999999999</v>
      </c>
      <c r="D10" s="30" t="s">
        <v>38</v>
      </c>
      <c r="E10" s="28">
        <v>5891.97</v>
      </c>
      <c r="F10" s="25">
        <f t="shared" si="0"/>
        <v>137701.23087</v>
      </c>
    </row>
    <row r="11" spans="1:6" s="21" customFormat="1" ht="105">
      <c r="A11" s="155" t="s">
        <v>94</v>
      </c>
      <c r="B11" s="24" t="s">
        <v>46</v>
      </c>
      <c r="C11" s="30">
        <v>9.3480000000000008</v>
      </c>
      <c r="D11" s="25" t="s">
        <v>38</v>
      </c>
      <c r="E11" s="30">
        <v>6092.63</v>
      </c>
      <c r="F11" s="25">
        <f t="shared" si="0"/>
        <v>56953.905240000007</v>
      </c>
    </row>
    <row r="12" spans="1:6" s="21" customFormat="1" ht="135">
      <c r="A12" s="155" t="s">
        <v>347</v>
      </c>
      <c r="B12" s="25" t="s">
        <v>48</v>
      </c>
      <c r="C12" s="30">
        <v>3.4649999999999999</v>
      </c>
      <c r="D12" s="25" t="s">
        <v>49</v>
      </c>
      <c r="E12" s="30">
        <v>77259.94</v>
      </c>
      <c r="F12" s="25">
        <f t="shared" si="0"/>
        <v>267705.69209999999</v>
      </c>
    </row>
    <row r="13" spans="1:6" ht="51">
      <c r="A13" s="12" t="s">
        <v>348</v>
      </c>
      <c r="B13" s="13" t="s">
        <v>75</v>
      </c>
      <c r="C13" s="12">
        <v>214.68</v>
      </c>
      <c r="D13" s="12" t="s">
        <v>88</v>
      </c>
      <c r="E13" s="12">
        <v>184.61</v>
      </c>
      <c r="F13" s="25">
        <f t="shared" si="0"/>
        <v>39632.074800000002</v>
      </c>
    </row>
    <row r="14" spans="1:6" s="21" customFormat="1">
      <c r="A14" s="158">
        <v>10</v>
      </c>
      <c r="B14" s="53" t="s">
        <v>77</v>
      </c>
      <c r="C14" s="54"/>
      <c r="D14" s="23"/>
      <c r="E14" s="54"/>
      <c r="F14" s="25">
        <f t="shared" si="0"/>
        <v>0</v>
      </c>
    </row>
    <row r="15" spans="1:6" s="21" customFormat="1">
      <c r="A15" s="158" t="s">
        <v>19</v>
      </c>
      <c r="B15" s="27" t="s">
        <v>241</v>
      </c>
      <c r="C15" s="27">
        <v>14.04</v>
      </c>
      <c r="D15" s="27" t="s">
        <v>38</v>
      </c>
      <c r="E15" s="27">
        <v>864.24</v>
      </c>
      <c r="F15" s="25">
        <f t="shared" si="0"/>
        <v>12133.929599999999</v>
      </c>
    </row>
    <row r="16" spans="1:6" s="21" customFormat="1">
      <c r="A16" s="158" t="s">
        <v>21</v>
      </c>
      <c r="B16" s="27" t="s">
        <v>242</v>
      </c>
      <c r="C16" s="27">
        <v>4.67</v>
      </c>
      <c r="D16" s="27" t="s">
        <v>38</v>
      </c>
      <c r="E16" s="27">
        <v>408.12</v>
      </c>
      <c r="F16" s="25">
        <f t="shared" si="0"/>
        <v>1905.9204</v>
      </c>
    </row>
    <row r="17" spans="1:6" s="21" customFormat="1">
      <c r="A17" s="158" t="s">
        <v>23</v>
      </c>
      <c r="B17" s="27" t="s">
        <v>243</v>
      </c>
      <c r="C17" s="27">
        <v>7.85</v>
      </c>
      <c r="D17" s="27" t="s">
        <v>38</v>
      </c>
      <c r="E17" s="27">
        <v>788.88</v>
      </c>
      <c r="F17" s="25">
        <f t="shared" si="0"/>
        <v>6192.7079999999996</v>
      </c>
    </row>
    <row r="18" spans="1:6" s="21" customFormat="1">
      <c r="A18" s="158" t="s">
        <v>25</v>
      </c>
      <c r="B18" s="27" t="s">
        <v>244</v>
      </c>
      <c r="C18" s="27">
        <v>28.07</v>
      </c>
      <c r="D18" s="27" t="s">
        <v>38</v>
      </c>
      <c r="E18" s="27">
        <v>466.97</v>
      </c>
      <c r="F18" s="25">
        <f t="shared" si="0"/>
        <v>13107.847900000001</v>
      </c>
    </row>
    <row r="19" spans="1:6" s="21" customFormat="1">
      <c r="A19" s="158" t="s">
        <v>28</v>
      </c>
      <c r="B19" s="27" t="s">
        <v>82</v>
      </c>
      <c r="C19" s="27">
        <v>49.92</v>
      </c>
      <c r="D19" s="27" t="s">
        <v>38</v>
      </c>
      <c r="E19" s="27">
        <v>177.1</v>
      </c>
      <c r="F19" s="25">
        <f t="shared" si="0"/>
        <v>8840.8320000000003</v>
      </c>
    </row>
    <row r="20" spans="1:6" s="21" customFormat="1">
      <c r="A20" s="50"/>
      <c r="B20" s="27"/>
      <c r="C20" s="27"/>
      <c r="D20" s="277" t="s">
        <v>52</v>
      </c>
      <c r="E20" s="277"/>
      <c r="F20" s="27">
        <f>SUM(F5:F19)</f>
        <v>570594.38491000002</v>
      </c>
    </row>
    <row r="22" spans="1:6" s="161" customFormat="1">
      <c r="A22" s="159"/>
      <c r="B22" s="160"/>
      <c r="D22" s="239" t="s">
        <v>31</v>
      </c>
      <c r="E22" s="239"/>
      <c r="F22" s="239"/>
    </row>
    <row r="23" spans="1:6" s="161" customFormat="1" ht="15" customHeight="1">
      <c r="A23" s="159"/>
      <c r="B23" s="160"/>
      <c r="D23" s="239"/>
      <c r="E23" s="239"/>
      <c r="F23" s="239"/>
    </row>
    <row r="24" spans="1:6" s="161" customFormat="1">
      <c r="A24" s="159"/>
      <c r="B24" s="160"/>
      <c r="D24" s="239"/>
      <c r="E24" s="239"/>
      <c r="F24" s="239"/>
    </row>
    <row r="25" spans="1:6" s="161" customFormat="1">
      <c r="A25" s="159"/>
      <c r="B25" s="160"/>
      <c r="D25" s="239"/>
      <c r="E25" s="239"/>
      <c r="F25" s="239"/>
    </row>
    <row r="26" spans="1:6" s="161" customFormat="1">
      <c r="A26" s="159"/>
      <c r="B26" s="160"/>
      <c r="D26" s="239"/>
      <c r="E26" s="239"/>
      <c r="F26" s="239"/>
    </row>
    <row r="27" spans="1:6" s="161" customFormat="1" ht="14.25" customHeight="1">
      <c r="A27" s="159"/>
      <c r="B27" s="160"/>
      <c r="D27" s="239"/>
      <c r="E27" s="239"/>
      <c r="F27" s="239"/>
    </row>
  </sheetData>
  <mergeCells count="3">
    <mergeCell ref="A2:F3"/>
    <mergeCell ref="D20:E20"/>
    <mergeCell ref="D22:F27"/>
  </mergeCells>
  <pageMargins left="0.7" right="0.7" top="0.75" bottom="0.75" header="0.3" footer="0.3"/>
</worksheet>
</file>

<file path=xl/worksheets/sheet64.xml><?xml version="1.0" encoding="utf-8"?>
<worksheet xmlns="http://schemas.openxmlformats.org/spreadsheetml/2006/main" xmlns:r="http://schemas.openxmlformats.org/officeDocument/2006/relationships">
  <sheetPr>
    <tabColor theme="0"/>
  </sheetPr>
  <dimension ref="A1:H24"/>
  <sheetViews>
    <sheetView workbookViewId="0">
      <selection activeCell="B18" sqref="B18"/>
    </sheetView>
  </sheetViews>
  <sheetFormatPr defaultRowHeight="15"/>
  <cols>
    <col min="1" max="1" width="9.140625" style="21"/>
    <col min="2" max="2" width="53.7109375" style="21" customWidth="1"/>
    <col min="3" max="4" width="0" style="21" hidden="1" customWidth="1"/>
    <col min="5" max="16384" width="9.140625" style="21"/>
  </cols>
  <sheetData>
    <row r="1" spans="1:8" ht="18.75">
      <c r="A1" s="240" t="s">
        <v>0</v>
      </c>
      <c r="B1" s="240"/>
      <c r="C1" s="240"/>
      <c r="D1" s="240"/>
      <c r="E1" s="240"/>
      <c r="F1" s="240"/>
      <c r="G1" s="240"/>
      <c r="H1" s="240"/>
    </row>
    <row r="2" spans="1:8" ht="18.75">
      <c r="A2" s="240" t="s">
        <v>32</v>
      </c>
      <c r="B2" s="240"/>
      <c r="C2" s="240"/>
      <c r="D2" s="240"/>
      <c r="E2" s="240"/>
      <c r="F2" s="240"/>
      <c r="G2" s="240"/>
      <c r="H2" s="240"/>
    </row>
    <row r="3" spans="1:8" ht="18.75">
      <c r="A3" s="241" t="s">
        <v>349</v>
      </c>
      <c r="B3" s="242"/>
      <c r="C3" s="242"/>
      <c r="D3" s="242"/>
      <c r="E3" s="242"/>
      <c r="F3" s="242"/>
      <c r="G3" s="242"/>
      <c r="H3" s="243"/>
    </row>
    <row r="4" spans="1:8" s="113" customFormat="1" ht="29.25" customHeight="1">
      <c r="A4" s="2" t="s">
        <v>2</v>
      </c>
      <c r="B4" s="2" t="s">
        <v>3</v>
      </c>
      <c r="C4" s="2">
        <v>1</v>
      </c>
      <c r="D4" s="2">
        <v>2</v>
      </c>
      <c r="E4" s="2" t="s">
        <v>4</v>
      </c>
      <c r="F4" s="2" t="s">
        <v>5</v>
      </c>
      <c r="G4" s="2" t="s">
        <v>6</v>
      </c>
      <c r="H4" s="2" t="s">
        <v>7</v>
      </c>
    </row>
    <row r="5" spans="1:8" ht="66" customHeight="1">
      <c r="A5" s="26" t="s">
        <v>69</v>
      </c>
      <c r="B5" s="227" t="s">
        <v>37</v>
      </c>
      <c r="C5" s="28">
        <v>44.6</v>
      </c>
      <c r="D5" s="227">
        <v>5.66</v>
      </c>
      <c r="E5" s="28">
        <v>9.06</v>
      </c>
      <c r="F5" s="23" t="s">
        <v>38</v>
      </c>
      <c r="G5" s="28">
        <v>153.84</v>
      </c>
      <c r="H5" s="227">
        <f t="shared" ref="H5:H17" si="0">E5*G5</f>
        <v>1393.7904000000001</v>
      </c>
    </row>
    <row r="6" spans="1:8" ht="82.5" customHeight="1">
      <c r="A6" s="26" t="s">
        <v>70</v>
      </c>
      <c r="B6" s="227" t="s">
        <v>55</v>
      </c>
      <c r="C6" s="28">
        <v>3.18</v>
      </c>
      <c r="D6" s="227">
        <v>2.12</v>
      </c>
      <c r="E6" s="28">
        <v>1.1299999999999999</v>
      </c>
      <c r="F6" s="23" t="s">
        <v>350</v>
      </c>
      <c r="G6" s="28">
        <v>415.58</v>
      </c>
      <c r="H6" s="227">
        <f t="shared" si="0"/>
        <v>469.60539999999992</v>
      </c>
    </row>
    <row r="7" spans="1:8" ht="82.5" customHeight="1">
      <c r="A7" s="26" t="s">
        <v>71</v>
      </c>
      <c r="B7" s="227" t="s">
        <v>56</v>
      </c>
      <c r="C7" s="28">
        <v>5.31</v>
      </c>
      <c r="D7" s="227">
        <v>3.54</v>
      </c>
      <c r="E7" s="28">
        <v>0.94</v>
      </c>
      <c r="F7" s="50" t="s">
        <v>38</v>
      </c>
      <c r="G7" s="28">
        <v>1336.28</v>
      </c>
      <c r="H7" s="227">
        <f t="shared" si="0"/>
        <v>1256.1032</v>
      </c>
    </row>
    <row r="8" spans="1:8" ht="82.5" customHeight="1">
      <c r="A8" s="227" t="s">
        <v>351</v>
      </c>
      <c r="B8" s="227" t="s">
        <v>213</v>
      </c>
      <c r="C8" s="227">
        <v>4.9718364328509388</v>
      </c>
      <c r="D8" s="227" t="s">
        <v>38</v>
      </c>
      <c r="E8" s="227">
        <v>3.79</v>
      </c>
      <c r="F8" s="227" t="s">
        <v>38</v>
      </c>
      <c r="G8" s="227">
        <v>5810.71</v>
      </c>
      <c r="H8" s="227">
        <f t="shared" si="0"/>
        <v>22022.590899999999</v>
      </c>
    </row>
    <row r="9" spans="1:8" ht="82.5" customHeight="1">
      <c r="A9" s="26" t="s">
        <v>352</v>
      </c>
      <c r="B9" s="227" t="s">
        <v>46</v>
      </c>
      <c r="C9" s="28"/>
      <c r="D9" s="227"/>
      <c r="E9" s="28">
        <v>1.52</v>
      </c>
      <c r="F9" s="23" t="s">
        <v>38</v>
      </c>
      <c r="G9" s="28">
        <v>6092.63</v>
      </c>
      <c r="H9" s="227">
        <f t="shared" si="0"/>
        <v>9260.7975999999999</v>
      </c>
    </row>
    <row r="10" spans="1:8" ht="82.5" customHeight="1">
      <c r="A10" s="26" t="s">
        <v>106</v>
      </c>
      <c r="B10" s="52" t="s">
        <v>75</v>
      </c>
      <c r="C10" s="28">
        <v>174.25</v>
      </c>
      <c r="D10" s="52">
        <v>13.94</v>
      </c>
      <c r="E10" s="28">
        <v>18.59</v>
      </c>
      <c r="F10" s="26" t="s">
        <v>76</v>
      </c>
      <c r="G10" s="28">
        <v>184.61</v>
      </c>
      <c r="H10" s="227">
        <f t="shared" si="0"/>
        <v>3431.8999000000003</v>
      </c>
    </row>
    <row r="11" spans="1:8" ht="99.75" customHeight="1">
      <c r="A11" s="26" t="s">
        <v>353</v>
      </c>
      <c r="B11" s="52" t="s">
        <v>48</v>
      </c>
      <c r="C11" s="28"/>
      <c r="D11" s="52"/>
      <c r="E11" s="28">
        <v>0.56279999999999997</v>
      </c>
      <c r="F11" s="26" t="s">
        <v>49</v>
      </c>
      <c r="G11" s="28">
        <v>77259.94</v>
      </c>
      <c r="H11" s="227">
        <f t="shared" si="0"/>
        <v>43481.894231999999</v>
      </c>
    </row>
    <row r="12" spans="1:8" ht="19.5" customHeight="1">
      <c r="A12" s="50">
        <v>8</v>
      </c>
      <c r="B12" s="53" t="s">
        <v>77</v>
      </c>
      <c r="C12" s="228"/>
      <c r="D12" s="53"/>
      <c r="E12" s="228"/>
      <c r="F12" s="23"/>
      <c r="G12" s="228"/>
      <c r="H12" s="227"/>
    </row>
    <row r="13" spans="1:8" ht="19.5" customHeight="1">
      <c r="A13" s="50" t="s">
        <v>19</v>
      </c>
      <c r="B13" s="227" t="s">
        <v>78</v>
      </c>
      <c r="C13" s="227">
        <v>10.029999999999999</v>
      </c>
      <c r="D13" s="227">
        <v>10.94</v>
      </c>
      <c r="E13" s="227">
        <v>2.29</v>
      </c>
      <c r="F13" s="227" t="s">
        <v>38</v>
      </c>
      <c r="G13" s="227">
        <v>893.67</v>
      </c>
      <c r="H13" s="227">
        <f t="shared" ref="H13" si="1">E13*G13</f>
        <v>2046.5042999999998</v>
      </c>
    </row>
    <row r="14" spans="1:8" ht="19.5" customHeight="1">
      <c r="A14" s="50" t="s">
        <v>21</v>
      </c>
      <c r="B14" s="227" t="s">
        <v>276</v>
      </c>
      <c r="C14" s="227">
        <v>3.18</v>
      </c>
      <c r="D14" s="227">
        <v>2.12</v>
      </c>
      <c r="E14" s="227">
        <v>1.1299999999999999</v>
      </c>
      <c r="F14" s="227" t="s">
        <v>38</v>
      </c>
      <c r="G14" s="227">
        <v>378.69</v>
      </c>
      <c r="H14" s="227">
        <f t="shared" si="0"/>
        <v>427.91969999999998</v>
      </c>
    </row>
    <row r="15" spans="1:8" ht="19.5" customHeight="1">
      <c r="A15" s="50" t="s">
        <v>23</v>
      </c>
      <c r="B15" s="227" t="s">
        <v>80</v>
      </c>
      <c r="C15" s="227">
        <v>5.31</v>
      </c>
      <c r="D15" s="227">
        <v>3.54</v>
      </c>
      <c r="E15" s="227">
        <v>0.94</v>
      </c>
      <c r="F15" s="227" t="s">
        <v>38</v>
      </c>
      <c r="G15" s="227">
        <v>819.59</v>
      </c>
      <c r="H15" s="227">
        <f t="shared" si="0"/>
        <v>770.41459999999995</v>
      </c>
    </row>
    <row r="16" spans="1:8" ht="19.5" customHeight="1">
      <c r="A16" s="50" t="s">
        <v>25</v>
      </c>
      <c r="B16" s="227" t="s">
        <v>81</v>
      </c>
      <c r="C16" s="227">
        <v>20.059999999999999</v>
      </c>
      <c r="D16" s="227">
        <v>21.88</v>
      </c>
      <c r="E16" s="227">
        <v>4.57</v>
      </c>
      <c r="F16" s="227" t="s">
        <v>38</v>
      </c>
      <c r="G16" s="227">
        <v>496.4</v>
      </c>
      <c r="H16" s="227">
        <f t="shared" si="0"/>
        <v>2268.5480000000002</v>
      </c>
    </row>
    <row r="17" spans="1:8" ht="19.5" customHeight="1">
      <c r="A17" s="50" t="s">
        <v>28</v>
      </c>
      <c r="B17" s="227" t="s">
        <v>82</v>
      </c>
      <c r="C17" s="227">
        <v>44.6</v>
      </c>
      <c r="D17" s="227">
        <v>5.66</v>
      </c>
      <c r="E17" s="227">
        <v>9.06</v>
      </c>
      <c r="F17" s="227" t="s">
        <v>38</v>
      </c>
      <c r="G17" s="227">
        <v>177.1</v>
      </c>
      <c r="H17" s="227">
        <f t="shared" si="0"/>
        <v>1604.5260000000001</v>
      </c>
    </row>
    <row r="18" spans="1:8">
      <c r="A18" s="50"/>
      <c r="B18" s="53"/>
      <c r="C18" s="53"/>
      <c r="D18" s="53"/>
      <c r="E18" s="228"/>
      <c r="F18" s="23"/>
      <c r="G18" s="228" t="s">
        <v>83</v>
      </c>
      <c r="H18" s="28">
        <f>SUM(H5:H17)</f>
        <v>88434.594231999989</v>
      </c>
    </row>
    <row r="19" spans="1:8">
      <c r="F19" s="314" t="s">
        <v>31</v>
      </c>
      <c r="G19" s="314"/>
      <c r="H19" s="314"/>
    </row>
    <row r="20" spans="1:8">
      <c r="F20" s="314"/>
      <c r="G20" s="314"/>
      <c r="H20" s="314"/>
    </row>
    <row r="21" spans="1:8">
      <c r="F21" s="314"/>
      <c r="G21" s="314"/>
      <c r="H21" s="314"/>
    </row>
    <row r="22" spans="1:8">
      <c r="F22" s="314"/>
      <c r="G22" s="314"/>
      <c r="H22" s="314"/>
    </row>
    <row r="23" spans="1:8">
      <c r="F23" s="314"/>
      <c r="G23" s="314"/>
      <c r="H23" s="314"/>
    </row>
    <row r="24" spans="1:8">
      <c r="F24" s="314"/>
      <c r="G24" s="314"/>
      <c r="H24" s="314"/>
    </row>
  </sheetData>
  <mergeCells count="4">
    <mergeCell ref="A3:H3"/>
    <mergeCell ref="F19:H24"/>
    <mergeCell ref="A1:H1"/>
    <mergeCell ref="A2:H2"/>
  </mergeCells>
  <pageMargins left="0.85" right="0.26" top="0.34" bottom="0.44" header="0.3" footer="0.3"/>
  <pageSetup scale="85" orientation="portrait" verticalDpi="0" r:id="rId1"/>
</worksheet>
</file>

<file path=xl/worksheets/sheet65.xml><?xml version="1.0" encoding="utf-8"?>
<worksheet xmlns="http://schemas.openxmlformats.org/spreadsheetml/2006/main" xmlns:r="http://schemas.openxmlformats.org/officeDocument/2006/relationships">
  <dimension ref="A1:F21"/>
  <sheetViews>
    <sheetView topLeftCell="A13" workbookViewId="0">
      <selection activeCell="D16" sqref="D16:F21"/>
    </sheetView>
  </sheetViews>
  <sheetFormatPr defaultRowHeight="15"/>
  <cols>
    <col min="1" max="1" width="9.140625" style="46"/>
    <col min="2" max="2" width="42.85546875" style="47" customWidth="1"/>
    <col min="3" max="3" width="9.140625" style="21"/>
    <col min="4" max="4" width="9.140625" style="48"/>
    <col min="5" max="5" width="9.140625" style="21"/>
    <col min="6" max="6" width="15.710937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2.5" customHeight="1">
      <c r="A3" s="315" t="s">
        <v>539</v>
      </c>
      <c r="B3" s="316"/>
      <c r="C3" s="316"/>
      <c r="D3" s="316"/>
      <c r="E3" s="316"/>
      <c r="F3" s="317"/>
    </row>
    <row r="4" spans="1:6">
      <c r="A4" s="22" t="s">
        <v>2</v>
      </c>
      <c r="B4" s="22" t="s">
        <v>3</v>
      </c>
      <c r="C4" s="22" t="s">
        <v>4</v>
      </c>
      <c r="D4" s="22" t="s">
        <v>5</v>
      </c>
      <c r="E4" s="22" t="s">
        <v>6</v>
      </c>
      <c r="F4" s="22" t="s">
        <v>7</v>
      </c>
    </row>
    <row r="5" spans="1:6" ht="75">
      <c r="A5" s="26" t="s">
        <v>69</v>
      </c>
      <c r="B5" s="27" t="s">
        <v>37</v>
      </c>
      <c r="C5" s="28">
        <v>97.14</v>
      </c>
      <c r="D5" s="23" t="s">
        <v>38</v>
      </c>
      <c r="E5" s="28">
        <v>153.84</v>
      </c>
      <c r="F5" s="27">
        <f>C5*E5</f>
        <v>14944.017600000001</v>
      </c>
    </row>
    <row r="6" spans="1:6" ht="105">
      <c r="A6" s="26" t="s">
        <v>70</v>
      </c>
      <c r="B6" s="27" t="s">
        <v>55</v>
      </c>
      <c r="C6" s="28">
        <v>32.21</v>
      </c>
      <c r="D6" s="23" t="s">
        <v>38</v>
      </c>
      <c r="E6" s="28">
        <v>415.58</v>
      </c>
      <c r="F6" s="27">
        <f t="shared" ref="F6:F14" si="0">C6*E6</f>
        <v>13385.8318</v>
      </c>
    </row>
    <row r="7" spans="1:6" ht="90">
      <c r="A7" s="26" t="s">
        <v>71</v>
      </c>
      <c r="B7" s="27" t="s">
        <v>56</v>
      </c>
      <c r="C7" s="28">
        <v>53.61</v>
      </c>
      <c r="D7" s="50" t="s">
        <v>38</v>
      </c>
      <c r="E7" s="28">
        <v>1336.28</v>
      </c>
      <c r="F7" s="27">
        <f t="shared" si="0"/>
        <v>71637.970799999996</v>
      </c>
    </row>
    <row r="8" spans="1:6" ht="150">
      <c r="A8" s="26" t="s">
        <v>72</v>
      </c>
      <c r="B8" s="27" t="s">
        <v>73</v>
      </c>
      <c r="C8" s="28">
        <v>49.56</v>
      </c>
      <c r="D8" s="50" t="s">
        <v>38</v>
      </c>
      <c r="E8" s="28">
        <v>4858.76</v>
      </c>
      <c r="F8" s="27">
        <f t="shared" si="0"/>
        <v>240800.14560000002</v>
      </c>
    </row>
    <row r="9" spans="1:6">
      <c r="A9" s="50">
        <v>5</v>
      </c>
      <c r="B9" s="53" t="s">
        <v>77</v>
      </c>
      <c r="C9" s="54"/>
      <c r="D9" s="23"/>
      <c r="E9" s="54"/>
      <c r="F9" s="27">
        <f t="shared" si="0"/>
        <v>0</v>
      </c>
    </row>
    <row r="10" spans="1:6">
      <c r="A10" s="50" t="s">
        <v>19</v>
      </c>
      <c r="B10" s="27" t="s">
        <v>78</v>
      </c>
      <c r="C10" s="27">
        <v>21.31</v>
      </c>
      <c r="D10" s="27" t="s">
        <v>38</v>
      </c>
      <c r="E10" s="27">
        <v>893.67</v>
      </c>
      <c r="F10" s="27">
        <f t="shared" si="0"/>
        <v>19044.107699999997</v>
      </c>
    </row>
    <row r="11" spans="1:6">
      <c r="A11" s="50" t="s">
        <v>21</v>
      </c>
      <c r="B11" s="27" t="s">
        <v>79</v>
      </c>
      <c r="C11" s="27">
        <v>32.21</v>
      </c>
      <c r="D11" s="27" t="s">
        <v>38</v>
      </c>
      <c r="E11" s="27">
        <v>378.69</v>
      </c>
      <c r="F11" s="27">
        <f t="shared" si="0"/>
        <v>12197.6049</v>
      </c>
    </row>
    <row r="12" spans="1:6">
      <c r="A12" s="50" t="s">
        <v>23</v>
      </c>
      <c r="B12" s="27" t="s">
        <v>80</v>
      </c>
      <c r="C12" s="27">
        <v>53.61</v>
      </c>
      <c r="D12" s="27" t="s">
        <v>38</v>
      </c>
      <c r="E12" s="27">
        <v>819.59</v>
      </c>
      <c r="F12" s="27">
        <f t="shared" si="0"/>
        <v>43938.219900000004</v>
      </c>
    </row>
    <row r="13" spans="1:6">
      <c r="A13" s="50" t="s">
        <v>25</v>
      </c>
      <c r="B13" s="27" t="s">
        <v>81</v>
      </c>
      <c r="C13" s="27">
        <v>42.62</v>
      </c>
      <c r="D13" s="27" t="s">
        <v>38</v>
      </c>
      <c r="E13" s="27">
        <v>496.4</v>
      </c>
      <c r="F13" s="27">
        <f t="shared" si="0"/>
        <v>21156.567999999999</v>
      </c>
    </row>
    <row r="14" spans="1:6">
      <c r="A14" s="50" t="s">
        <v>28</v>
      </c>
      <c r="B14" s="27" t="s">
        <v>82</v>
      </c>
      <c r="C14" s="27">
        <v>97.14</v>
      </c>
      <c r="D14" s="27" t="s">
        <v>38</v>
      </c>
      <c r="E14" s="27">
        <v>177.1</v>
      </c>
      <c r="F14" s="27">
        <f t="shared" si="0"/>
        <v>17203.493999999999</v>
      </c>
    </row>
    <row r="15" spans="1:6">
      <c r="A15" s="50"/>
      <c r="B15" s="53"/>
      <c r="C15" s="54"/>
      <c r="D15" s="23"/>
      <c r="E15" s="54" t="s">
        <v>83</v>
      </c>
      <c r="F15" s="28">
        <f>SUM(F5:F14)</f>
        <v>454307.96029999998</v>
      </c>
    </row>
    <row r="16" spans="1:6" s="161" customFormat="1">
      <c r="A16" s="159"/>
      <c r="B16" s="160"/>
      <c r="D16" s="314" t="s">
        <v>31</v>
      </c>
      <c r="E16" s="314"/>
      <c r="F16" s="314"/>
    </row>
    <row r="17" spans="1:6" s="161" customFormat="1" ht="15" customHeight="1">
      <c r="A17" s="159"/>
      <c r="B17" s="160"/>
      <c r="D17" s="314"/>
      <c r="E17" s="314"/>
      <c r="F17" s="314"/>
    </row>
    <row r="18" spans="1:6" s="161" customFormat="1">
      <c r="A18" s="159"/>
      <c r="B18" s="160"/>
      <c r="D18" s="314"/>
      <c r="E18" s="314"/>
      <c r="F18" s="314"/>
    </row>
    <row r="19" spans="1:6" s="161" customFormat="1">
      <c r="A19" s="159"/>
      <c r="B19" s="160"/>
      <c r="D19" s="314"/>
      <c r="E19" s="314"/>
      <c r="F19" s="314"/>
    </row>
    <row r="20" spans="1:6" s="161" customFormat="1">
      <c r="A20" s="159"/>
      <c r="B20" s="160"/>
      <c r="D20" s="314"/>
      <c r="E20" s="314"/>
      <c r="F20" s="314"/>
    </row>
    <row r="21" spans="1:6" s="161" customFormat="1" ht="14.25" customHeight="1">
      <c r="A21" s="159"/>
      <c r="B21" s="160"/>
      <c r="D21" s="314"/>
      <c r="E21" s="314"/>
      <c r="F21" s="314"/>
    </row>
  </sheetData>
  <mergeCells count="4">
    <mergeCell ref="A1:F1"/>
    <mergeCell ref="A2:F2"/>
    <mergeCell ref="A3:F3"/>
    <mergeCell ref="D16:F21"/>
  </mergeCells>
  <pageMargins left="0.7" right="0.7" top="0.75" bottom="0.75" header="0.3" footer="0.3"/>
</worksheet>
</file>

<file path=xl/worksheets/sheet66.xml><?xml version="1.0" encoding="utf-8"?>
<worksheet xmlns="http://schemas.openxmlformats.org/spreadsheetml/2006/main" xmlns:r="http://schemas.openxmlformats.org/officeDocument/2006/relationships">
  <dimension ref="A1:H18"/>
  <sheetViews>
    <sheetView topLeftCell="A10"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48" customHeight="1">
      <c r="A3" s="255" t="s">
        <v>354</v>
      </c>
      <c r="B3" s="256"/>
      <c r="C3" s="256"/>
      <c r="D3" s="256"/>
      <c r="E3" s="256"/>
      <c r="F3" s="257"/>
    </row>
    <row r="4" spans="1:6">
      <c r="A4" s="22" t="s">
        <v>2</v>
      </c>
      <c r="B4" s="22" t="s">
        <v>3</v>
      </c>
      <c r="C4" s="22" t="s">
        <v>4</v>
      </c>
      <c r="D4" s="22" t="s">
        <v>5</v>
      </c>
      <c r="E4" s="22" t="s">
        <v>6</v>
      </c>
      <c r="F4" s="22" t="s">
        <v>7</v>
      </c>
    </row>
    <row r="5" spans="1:6" ht="75">
      <c r="A5" s="26" t="s">
        <v>69</v>
      </c>
      <c r="B5" s="27" t="s">
        <v>37</v>
      </c>
      <c r="C5" s="28">
        <v>76.39</v>
      </c>
      <c r="D5" s="23" t="s">
        <v>38</v>
      </c>
      <c r="E5" s="28">
        <v>153.84</v>
      </c>
      <c r="F5" s="27">
        <f t="shared" ref="F5:F14" si="0">C5*E5</f>
        <v>11751.837600000001</v>
      </c>
    </row>
    <row r="6" spans="1:6" ht="105">
      <c r="A6" s="26" t="s">
        <v>70</v>
      </c>
      <c r="B6" s="27" t="s">
        <v>55</v>
      </c>
      <c r="C6" s="28">
        <v>23.01</v>
      </c>
      <c r="D6" s="23" t="s">
        <v>38</v>
      </c>
      <c r="E6" s="28">
        <v>415.58</v>
      </c>
      <c r="F6" s="27">
        <f t="shared" si="0"/>
        <v>9562.4958000000006</v>
      </c>
    </row>
    <row r="7" spans="1:6" ht="90">
      <c r="A7" s="26" t="s">
        <v>71</v>
      </c>
      <c r="B7" s="27" t="s">
        <v>56</v>
      </c>
      <c r="C7" s="28">
        <v>38.29</v>
      </c>
      <c r="D7" s="50" t="s">
        <v>38</v>
      </c>
      <c r="E7" s="28">
        <v>1336.28</v>
      </c>
      <c r="F7" s="27">
        <f t="shared" si="0"/>
        <v>51166.161199999995</v>
      </c>
    </row>
    <row r="8" spans="1:6" ht="150">
      <c r="A8" s="26" t="s">
        <v>72</v>
      </c>
      <c r="B8" s="27" t="s">
        <v>73</v>
      </c>
      <c r="C8" s="28">
        <v>46.02</v>
      </c>
      <c r="D8" s="50" t="s">
        <v>38</v>
      </c>
      <c r="E8" s="28">
        <v>4858.76</v>
      </c>
      <c r="F8" s="27">
        <f t="shared" si="0"/>
        <v>223600.13520000002</v>
      </c>
    </row>
    <row r="9" spans="1:6">
      <c r="A9" s="50">
        <v>5</v>
      </c>
      <c r="B9" s="53" t="s">
        <v>77</v>
      </c>
      <c r="C9" s="54"/>
      <c r="D9" s="23"/>
      <c r="E9" s="54"/>
      <c r="F9" s="27"/>
    </row>
    <row r="10" spans="1:6">
      <c r="A10" s="50" t="s">
        <v>19</v>
      </c>
      <c r="B10" s="53" t="s">
        <v>223</v>
      </c>
      <c r="C10" s="53">
        <v>19.79</v>
      </c>
      <c r="D10" s="27" t="s">
        <v>38</v>
      </c>
      <c r="E10" s="27">
        <v>893.67</v>
      </c>
      <c r="F10" s="27">
        <f t="shared" ref="F10" si="1">C10*E10</f>
        <v>17685.729299999999</v>
      </c>
    </row>
    <row r="11" spans="1:6">
      <c r="A11" s="50" t="s">
        <v>21</v>
      </c>
      <c r="B11" s="53" t="s">
        <v>225</v>
      </c>
      <c r="C11" s="53">
        <v>23.01</v>
      </c>
      <c r="D11" s="27" t="s">
        <v>38</v>
      </c>
      <c r="E11" s="27">
        <v>378.69</v>
      </c>
      <c r="F11" s="27">
        <f t="shared" si="0"/>
        <v>8713.6569</v>
      </c>
    </row>
    <row r="12" spans="1:6">
      <c r="A12" s="50" t="s">
        <v>23</v>
      </c>
      <c r="B12" s="53" t="s">
        <v>227</v>
      </c>
      <c r="C12" s="53">
        <v>38.29</v>
      </c>
      <c r="D12" s="27" t="s">
        <v>38</v>
      </c>
      <c r="E12" s="27">
        <v>819.59</v>
      </c>
      <c r="F12" s="27">
        <f t="shared" si="0"/>
        <v>31382.1011</v>
      </c>
    </row>
    <row r="13" spans="1:6">
      <c r="A13" s="50" t="s">
        <v>25</v>
      </c>
      <c r="B13" s="53" t="s">
        <v>229</v>
      </c>
      <c r="C13" s="53">
        <v>39.58</v>
      </c>
      <c r="D13" s="27" t="s">
        <v>38</v>
      </c>
      <c r="E13" s="27">
        <v>496.4</v>
      </c>
      <c r="F13" s="27">
        <f t="shared" si="0"/>
        <v>19647.511999999999</v>
      </c>
    </row>
    <row r="14" spans="1:6">
      <c r="A14" s="50" t="s">
        <v>28</v>
      </c>
      <c r="B14" s="53" t="s">
        <v>231</v>
      </c>
      <c r="C14" s="53">
        <v>76.39</v>
      </c>
      <c r="D14" s="27" t="s">
        <v>38</v>
      </c>
      <c r="E14" s="27">
        <v>177.1</v>
      </c>
      <c r="F14" s="27">
        <f t="shared" si="0"/>
        <v>13528.669</v>
      </c>
    </row>
    <row r="15" spans="1:6">
      <c r="A15" s="50"/>
      <c r="B15" s="53"/>
      <c r="C15" s="54"/>
      <c r="D15" s="23"/>
      <c r="E15" s="54" t="s">
        <v>83</v>
      </c>
      <c r="F15" s="28">
        <f>SUM(F5:F14)</f>
        <v>387038.29810000001</v>
      </c>
    </row>
    <row r="18" spans="2:8" s="55" customFormat="1" ht="50.25" customHeight="1">
      <c r="B18" s="254" t="s">
        <v>84</v>
      </c>
      <c r="C18" s="254"/>
      <c r="D18" s="254"/>
      <c r="E18" s="254"/>
      <c r="F18" s="254"/>
      <c r="H18" s="56"/>
    </row>
  </sheetData>
  <mergeCells count="4">
    <mergeCell ref="A1:F1"/>
    <mergeCell ref="A2:F2"/>
    <mergeCell ref="A3:F3"/>
    <mergeCell ref="B18:F18"/>
  </mergeCells>
  <pageMargins left="0.7" right="0.7" top="0.75" bottom="0.75" header="0.3" footer="0.3"/>
</worksheet>
</file>

<file path=xl/worksheets/sheet67.xml><?xml version="1.0" encoding="utf-8"?>
<worksheet xmlns="http://schemas.openxmlformats.org/spreadsheetml/2006/main" xmlns:r="http://schemas.openxmlformats.org/officeDocument/2006/relationships">
  <dimension ref="A1:F12"/>
  <sheetViews>
    <sheetView topLeftCell="A7" workbookViewId="0">
      <selection activeCell="I5" sqref="I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 customHeight="1">
      <c r="A3" s="253" t="s">
        <v>355</v>
      </c>
      <c r="B3" s="253"/>
      <c r="C3" s="253"/>
      <c r="D3" s="253"/>
      <c r="E3" s="253"/>
      <c r="F3" s="253"/>
    </row>
    <row r="4" spans="1:6">
      <c r="A4" s="22" t="s">
        <v>2</v>
      </c>
      <c r="B4" s="22" t="s">
        <v>3</v>
      </c>
      <c r="C4" s="22" t="s">
        <v>4</v>
      </c>
      <c r="D4" s="22" t="s">
        <v>5</v>
      </c>
      <c r="E4" s="22" t="s">
        <v>6</v>
      </c>
      <c r="F4" s="22" t="s">
        <v>7</v>
      </c>
    </row>
    <row r="5" spans="1:6" ht="75">
      <c r="A5" s="26" t="s">
        <v>69</v>
      </c>
      <c r="B5" s="27" t="s">
        <v>37</v>
      </c>
      <c r="C5" s="28">
        <v>98.67</v>
      </c>
      <c r="D5" s="23" t="s">
        <v>38</v>
      </c>
      <c r="E5" s="28">
        <v>153.84</v>
      </c>
      <c r="F5" s="27">
        <f t="shared" ref="F5:F7" si="0">C5*E5</f>
        <v>15179.392800000001</v>
      </c>
    </row>
    <row r="6" spans="1:6" ht="150">
      <c r="A6" s="26" t="s">
        <v>143</v>
      </c>
      <c r="B6" s="27" t="s">
        <v>73</v>
      </c>
      <c r="C6" s="28">
        <v>20.43</v>
      </c>
      <c r="D6" s="50" t="s">
        <v>38</v>
      </c>
      <c r="E6" s="28">
        <v>4858.76</v>
      </c>
      <c r="F6" s="27">
        <f t="shared" si="0"/>
        <v>99264.466800000009</v>
      </c>
    </row>
    <row r="7" spans="1:6" ht="60">
      <c r="A7" s="26" t="s">
        <v>140</v>
      </c>
      <c r="B7" s="27" t="s">
        <v>141</v>
      </c>
      <c r="C7" s="58">
        <v>483.27</v>
      </c>
      <c r="D7" s="50" t="s">
        <v>76</v>
      </c>
      <c r="E7" s="28">
        <v>827.33</v>
      </c>
      <c r="F7" s="27">
        <f t="shared" si="0"/>
        <v>399823.76909999998</v>
      </c>
    </row>
    <row r="8" spans="1:6">
      <c r="A8" s="50">
        <v>4</v>
      </c>
      <c r="B8" s="53" t="s">
        <v>77</v>
      </c>
      <c r="C8" s="54"/>
      <c r="D8" s="23"/>
      <c r="E8" s="54"/>
      <c r="F8" s="27"/>
    </row>
    <row r="9" spans="1:6">
      <c r="A9" s="50" t="s">
        <v>19</v>
      </c>
      <c r="B9" s="27" t="s">
        <v>241</v>
      </c>
      <c r="C9" s="27">
        <v>8.7799999999999994</v>
      </c>
      <c r="D9" s="27" t="s">
        <v>38</v>
      </c>
      <c r="E9" s="27">
        <v>864.24</v>
      </c>
      <c r="F9" s="27">
        <f t="shared" ref="F9:F11" si="1">C9*E9</f>
        <v>7588.0271999999995</v>
      </c>
    </row>
    <row r="10" spans="1:6">
      <c r="A10" s="50" t="s">
        <v>21</v>
      </c>
      <c r="B10" s="27" t="s">
        <v>244</v>
      </c>
      <c r="C10" s="27">
        <v>17.57</v>
      </c>
      <c r="D10" s="27" t="s">
        <v>38</v>
      </c>
      <c r="E10" s="27">
        <v>466.97</v>
      </c>
      <c r="F10" s="27">
        <f t="shared" si="1"/>
        <v>8204.6629000000012</v>
      </c>
    </row>
    <row r="11" spans="1:6">
      <c r="A11" s="50" t="s">
        <v>23</v>
      </c>
      <c r="B11" s="27" t="s">
        <v>82</v>
      </c>
      <c r="C11" s="27">
        <v>98.67</v>
      </c>
      <c r="D11" s="27" t="s">
        <v>38</v>
      </c>
      <c r="E11" s="27">
        <v>177.1</v>
      </c>
      <c r="F11" s="27">
        <f t="shared" si="1"/>
        <v>17474.456999999999</v>
      </c>
    </row>
    <row r="12" spans="1:6">
      <c r="A12" s="50"/>
      <c r="B12" s="53"/>
      <c r="C12" s="54"/>
      <c r="D12" s="23"/>
      <c r="E12" s="54" t="s">
        <v>83</v>
      </c>
      <c r="F12" s="28">
        <f>SUM(F5:F11)</f>
        <v>547534.77580000006</v>
      </c>
    </row>
  </sheetData>
  <mergeCells count="3">
    <mergeCell ref="A1:F1"/>
    <mergeCell ref="A2:F2"/>
    <mergeCell ref="A3:F3"/>
  </mergeCells>
  <pageMargins left="0.7" right="0.7" top="0.75" bottom="0.75" header="0.3" footer="0.3"/>
</worksheet>
</file>

<file path=xl/worksheets/sheet68.xml><?xml version="1.0" encoding="utf-8"?>
<worksheet xmlns="http://schemas.openxmlformats.org/spreadsheetml/2006/main" xmlns:r="http://schemas.openxmlformats.org/officeDocument/2006/relationships">
  <dimension ref="A1:F12"/>
  <sheetViews>
    <sheetView workbookViewId="0">
      <selection activeCell="F5" sqref="F5"/>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 customHeight="1">
      <c r="A3" s="253" t="s">
        <v>356</v>
      </c>
      <c r="B3" s="253"/>
      <c r="C3" s="253"/>
      <c r="D3" s="253"/>
      <c r="E3" s="253"/>
      <c r="F3" s="253"/>
    </row>
    <row r="4" spans="1:6">
      <c r="A4" s="22" t="s">
        <v>2</v>
      </c>
      <c r="B4" s="22" t="s">
        <v>3</v>
      </c>
      <c r="C4" s="22" t="s">
        <v>4</v>
      </c>
      <c r="D4" s="22" t="s">
        <v>5</v>
      </c>
      <c r="E4" s="22" t="s">
        <v>6</v>
      </c>
      <c r="F4" s="22" t="s">
        <v>7</v>
      </c>
    </row>
    <row r="5" spans="1:6" ht="75">
      <c r="A5" s="26" t="s">
        <v>69</v>
      </c>
      <c r="B5" s="27" t="s">
        <v>37</v>
      </c>
      <c r="C5" s="28">
        <v>104.36</v>
      </c>
      <c r="D5" s="23" t="s">
        <v>38</v>
      </c>
      <c r="E5" s="28">
        <v>153.84</v>
      </c>
      <c r="F5" s="27">
        <f t="shared" ref="F5:F7" si="0">C5*E5</f>
        <v>16054.742400000001</v>
      </c>
    </row>
    <row r="6" spans="1:6" ht="150">
      <c r="A6" s="26" t="s">
        <v>143</v>
      </c>
      <c r="B6" s="27" t="s">
        <v>73</v>
      </c>
      <c r="C6" s="28">
        <v>5.51</v>
      </c>
      <c r="D6" s="50" t="s">
        <v>38</v>
      </c>
      <c r="E6" s="28">
        <v>4858.76</v>
      </c>
      <c r="F6" s="27">
        <f t="shared" si="0"/>
        <v>26771.767599999999</v>
      </c>
    </row>
    <row r="7" spans="1:6" ht="60">
      <c r="A7" s="26" t="s">
        <v>140</v>
      </c>
      <c r="B7" s="27" t="s">
        <v>141</v>
      </c>
      <c r="C7" s="58">
        <v>548.33000000000004</v>
      </c>
      <c r="D7" s="50" t="s">
        <v>76</v>
      </c>
      <c r="E7" s="28">
        <v>827.33</v>
      </c>
      <c r="F7" s="27">
        <f t="shared" si="0"/>
        <v>453649.85890000005</v>
      </c>
    </row>
    <row r="8" spans="1:6">
      <c r="A8" s="50">
        <v>4</v>
      </c>
      <c r="B8" s="53" t="s">
        <v>77</v>
      </c>
      <c r="C8" s="54"/>
      <c r="D8" s="23"/>
      <c r="E8" s="54"/>
      <c r="F8" s="27"/>
    </row>
    <row r="9" spans="1:6">
      <c r="A9" s="50" t="s">
        <v>19</v>
      </c>
      <c r="B9" s="27" t="s">
        <v>241</v>
      </c>
      <c r="C9" s="27">
        <v>2.48</v>
      </c>
      <c r="D9" s="27" t="s">
        <v>38</v>
      </c>
      <c r="E9" s="27">
        <v>864.24</v>
      </c>
      <c r="F9" s="27">
        <f t="shared" ref="F9:F11" si="1">C9*E9</f>
        <v>2143.3152</v>
      </c>
    </row>
    <row r="10" spans="1:6">
      <c r="A10" s="50" t="s">
        <v>21</v>
      </c>
      <c r="B10" s="27" t="s">
        <v>244</v>
      </c>
      <c r="C10" s="27">
        <v>4.96</v>
      </c>
      <c r="D10" s="27" t="s">
        <v>38</v>
      </c>
      <c r="E10" s="27">
        <v>466.97</v>
      </c>
      <c r="F10" s="27">
        <f t="shared" si="1"/>
        <v>2316.1712000000002</v>
      </c>
    </row>
    <row r="11" spans="1:6">
      <c r="A11" s="50" t="s">
        <v>23</v>
      </c>
      <c r="B11" s="27" t="s">
        <v>82</v>
      </c>
      <c r="C11" s="27">
        <v>104.36</v>
      </c>
      <c r="D11" s="27" t="s">
        <v>38</v>
      </c>
      <c r="E11" s="27">
        <v>177.1</v>
      </c>
      <c r="F11" s="27">
        <f t="shared" si="1"/>
        <v>18482.155999999999</v>
      </c>
    </row>
    <row r="12" spans="1:6">
      <c r="A12" s="50"/>
      <c r="B12" s="53"/>
      <c r="C12" s="54"/>
      <c r="D12" s="23"/>
      <c r="E12" s="54" t="s">
        <v>83</v>
      </c>
      <c r="F12" s="28">
        <f>SUM(F5:F11)</f>
        <v>519418.01130000007</v>
      </c>
    </row>
  </sheetData>
  <mergeCells count="3">
    <mergeCell ref="A1:F1"/>
    <mergeCell ref="A2:F2"/>
    <mergeCell ref="A3:F3"/>
  </mergeCells>
  <pageMargins left="0.7" right="0.7" top="0.75" bottom="0.75" header="0.3" footer="0.3"/>
</worksheet>
</file>

<file path=xl/worksheets/sheet69.xml><?xml version="1.0" encoding="utf-8"?>
<worksheet xmlns="http://schemas.openxmlformats.org/spreadsheetml/2006/main" xmlns:r="http://schemas.openxmlformats.org/officeDocument/2006/relationships">
  <dimension ref="A1:H27"/>
  <sheetViews>
    <sheetView workbookViewId="0">
      <selection activeCell="A2" sqref="A2:F3"/>
    </sheetView>
  </sheetViews>
  <sheetFormatPr defaultRowHeight="15"/>
  <cols>
    <col min="1" max="1" width="6.140625" customWidth="1"/>
    <col min="2" max="2" width="39" customWidth="1"/>
    <col min="3" max="3" width="9.28515625" customWidth="1"/>
    <col min="4" max="4" width="7.7109375" customWidth="1"/>
    <col min="5" max="5" width="9.5703125" customWidth="1"/>
    <col min="6" max="6" width="25.42578125" customWidth="1"/>
  </cols>
  <sheetData>
    <row r="1" spans="1:6" ht="22.5">
      <c r="A1" s="151" t="s">
        <v>341</v>
      </c>
      <c r="B1" s="152" t="s">
        <v>0</v>
      </c>
      <c r="C1" s="153"/>
      <c r="D1" s="153"/>
      <c r="E1" s="153"/>
      <c r="F1" s="154"/>
    </row>
    <row r="2" spans="1:6">
      <c r="A2" s="310" t="s">
        <v>357</v>
      </c>
      <c r="B2" s="310"/>
      <c r="C2" s="310"/>
      <c r="D2" s="310"/>
      <c r="E2" s="310"/>
      <c r="F2" s="311"/>
    </row>
    <row r="3" spans="1:6">
      <c r="A3" s="312"/>
      <c r="B3" s="312"/>
      <c r="C3" s="312"/>
      <c r="D3" s="312"/>
      <c r="E3" s="312"/>
      <c r="F3" s="313"/>
    </row>
    <row r="4" spans="1:6" ht="25.5">
      <c r="A4" s="2" t="s">
        <v>2</v>
      </c>
      <c r="B4" s="2" t="s">
        <v>3</v>
      </c>
      <c r="C4" s="2" t="s">
        <v>4</v>
      </c>
      <c r="D4" s="2" t="s">
        <v>5</v>
      </c>
      <c r="E4" s="2" t="s">
        <v>6</v>
      </c>
      <c r="F4" s="2" t="s">
        <v>7</v>
      </c>
    </row>
    <row r="5" spans="1:6" ht="27">
      <c r="A5" s="3">
        <v>1</v>
      </c>
      <c r="B5" s="4" t="s">
        <v>234</v>
      </c>
      <c r="C5" s="5">
        <v>5</v>
      </c>
      <c r="D5" s="5" t="s">
        <v>35</v>
      </c>
      <c r="E5" s="5">
        <v>345.26</v>
      </c>
      <c r="F5" s="91">
        <f>C5*E5</f>
        <v>1726.3</v>
      </c>
    </row>
    <row r="6" spans="1:6" ht="148.5">
      <c r="A6" s="3" t="s">
        <v>358</v>
      </c>
      <c r="B6" s="4" t="s">
        <v>9</v>
      </c>
      <c r="C6" s="5">
        <v>57.57</v>
      </c>
      <c r="D6" s="5" t="s">
        <v>10</v>
      </c>
      <c r="E6" s="5">
        <v>153.84</v>
      </c>
      <c r="F6" s="91">
        <f t="shared" ref="F6:F19" si="0">C6*E6</f>
        <v>8856.5688000000009</v>
      </c>
    </row>
    <row r="7" spans="1:6" ht="89.25">
      <c r="A7" s="3" t="s">
        <v>39</v>
      </c>
      <c r="B7" s="9" t="s">
        <v>12</v>
      </c>
      <c r="C7" s="2">
        <v>5.95</v>
      </c>
      <c r="D7" s="2" t="s">
        <v>10</v>
      </c>
      <c r="E7" s="2">
        <v>415.84</v>
      </c>
      <c r="F7" s="91">
        <f t="shared" si="0"/>
        <v>2474.248</v>
      </c>
    </row>
    <row r="8" spans="1:6" ht="89.25">
      <c r="A8" s="15" t="s">
        <v>41</v>
      </c>
      <c r="B8" s="13" t="s">
        <v>42</v>
      </c>
      <c r="C8" s="14">
        <v>9.99</v>
      </c>
      <c r="D8" s="12" t="s">
        <v>17</v>
      </c>
      <c r="E8" s="12">
        <v>1336.28</v>
      </c>
      <c r="F8" s="91">
        <f t="shared" si="0"/>
        <v>13349.4372</v>
      </c>
    </row>
    <row r="9" spans="1:6" ht="114.75">
      <c r="A9" s="3" t="s">
        <v>359</v>
      </c>
      <c r="B9" s="9" t="s">
        <v>255</v>
      </c>
      <c r="C9" s="2">
        <v>8.64</v>
      </c>
      <c r="D9" s="2" t="s">
        <v>10</v>
      </c>
      <c r="E9" s="11">
        <v>4492.3599999999997</v>
      </c>
      <c r="F9" s="91">
        <f t="shared" si="0"/>
        <v>38813.990400000002</v>
      </c>
    </row>
    <row r="10" spans="1:6" ht="51">
      <c r="A10" s="3" t="s">
        <v>360</v>
      </c>
      <c r="B10" s="124" t="s">
        <v>306</v>
      </c>
      <c r="C10" s="6">
        <v>21.09</v>
      </c>
      <c r="D10" s="2" t="s">
        <v>10</v>
      </c>
      <c r="E10" s="6">
        <v>2873.96</v>
      </c>
      <c r="F10" s="91">
        <f t="shared" si="0"/>
        <v>60611.816400000003</v>
      </c>
    </row>
    <row r="11" spans="1:6" s="21" customFormat="1" ht="105">
      <c r="A11" s="26" t="s">
        <v>361</v>
      </c>
      <c r="B11" s="52" t="s">
        <v>93</v>
      </c>
      <c r="C11" s="28">
        <v>130.11000000000001</v>
      </c>
      <c r="D11" s="12" t="s">
        <v>88</v>
      </c>
      <c r="E11" s="162">
        <v>293.85000000000002</v>
      </c>
      <c r="F11" s="91">
        <f t="shared" si="0"/>
        <v>38232.823500000006</v>
      </c>
    </row>
    <row r="12" spans="1:6" s="21" customFormat="1" ht="105">
      <c r="A12" s="23" t="s">
        <v>196</v>
      </c>
      <c r="B12" s="24" t="s">
        <v>46</v>
      </c>
      <c r="C12" s="30">
        <v>2.75</v>
      </c>
      <c r="D12" s="25" t="s">
        <v>38</v>
      </c>
      <c r="E12" s="30">
        <v>6092.63</v>
      </c>
      <c r="F12" s="91">
        <f t="shared" si="0"/>
        <v>16754.732500000002</v>
      </c>
    </row>
    <row r="13" spans="1:6" s="21" customFormat="1" ht="135">
      <c r="A13" s="23" t="s">
        <v>362</v>
      </c>
      <c r="B13" s="25" t="s">
        <v>48</v>
      </c>
      <c r="C13" s="30">
        <v>0.218</v>
      </c>
      <c r="D13" s="25" t="s">
        <v>49</v>
      </c>
      <c r="E13" s="30">
        <v>77259.94</v>
      </c>
      <c r="F13" s="91">
        <f t="shared" si="0"/>
        <v>16842.66692</v>
      </c>
    </row>
    <row r="14" spans="1:6" s="21" customFormat="1">
      <c r="A14" s="158">
        <v>10</v>
      </c>
      <c r="B14" s="53" t="s">
        <v>77</v>
      </c>
      <c r="C14" s="54"/>
      <c r="D14" s="23"/>
      <c r="E14" s="54"/>
      <c r="F14" s="91">
        <f t="shared" si="0"/>
        <v>0</v>
      </c>
    </row>
    <row r="15" spans="1:6" s="21" customFormat="1">
      <c r="A15" s="158" t="s">
        <v>19</v>
      </c>
      <c r="B15" s="27" t="s">
        <v>241</v>
      </c>
      <c r="C15" s="27">
        <v>17.47</v>
      </c>
      <c r="D15" s="27" t="s">
        <v>38</v>
      </c>
      <c r="E15" s="27">
        <v>864.24</v>
      </c>
      <c r="F15" s="91">
        <f t="shared" si="0"/>
        <v>15098.272799999999</v>
      </c>
    </row>
    <row r="16" spans="1:6" s="21" customFormat="1">
      <c r="A16" s="158" t="s">
        <v>21</v>
      </c>
      <c r="B16" s="27" t="s">
        <v>242</v>
      </c>
      <c r="C16" s="27">
        <v>5.95</v>
      </c>
      <c r="D16" s="27" t="s">
        <v>38</v>
      </c>
      <c r="E16" s="27">
        <v>408.12</v>
      </c>
      <c r="F16" s="91">
        <f t="shared" si="0"/>
        <v>2428.3140000000003</v>
      </c>
    </row>
    <row r="17" spans="1:8" s="21" customFormat="1">
      <c r="A17" s="158" t="s">
        <v>23</v>
      </c>
      <c r="B17" s="27" t="s">
        <v>244</v>
      </c>
      <c r="C17" s="27">
        <v>10.14</v>
      </c>
      <c r="D17" s="27" t="s">
        <v>38</v>
      </c>
      <c r="E17" s="27">
        <v>466.97</v>
      </c>
      <c r="F17" s="91">
        <f t="shared" si="0"/>
        <v>4735.0758000000005</v>
      </c>
    </row>
    <row r="18" spans="1:8" s="21" customFormat="1">
      <c r="A18" s="158" t="s">
        <v>25</v>
      </c>
      <c r="B18" s="27" t="s">
        <v>243</v>
      </c>
      <c r="C18" s="27">
        <v>31.08</v>
      </c>
      <c r="D18" s="27" t="s">
        <v>38</v>
      </c>
      <c r="E18" s="27">
        <v>788.88</v>
      </c>
      <c r="F18" s="91">
        <f t="shared" si="0"/>
        <v>24518.3904</v>
      </c>
    </row>
    <row r="19" spans="1:8" s="21" customFormat="1">
      <c r="A19" s="158" t="s">
        <v>28</v>
      </c>
      <c r="B19" s="27" t="s">
        <v>82</v>
      </c>
      <c r="C19" s="27">
        <v>57.57</v>
      </c>
      <c r="D19" s="27" t="s">
        <v>38</v>
      </c>
      <c r="E19" s="27">
        <v>177.1</v>
      </c>
      <c r="F19" s="91">
        <f t="shared" si="0"/>
        <v>10195.646999999999</v>
      </c>
    </row>
    <row r="20" spans="1:8" s="21" customFormat="1">
      <c r="A20" s="50"/>
      <c r="B20" s="27"/>
      <c r="C20" s="27"/>
      <c r="D20" s="277" t="s">
        <v>52</v>
      </c>
      <c r="E20" s="277"/>
      <c r="F20" s="27">
        <f>SUM(F5:F19)</f>
        <v>254638.28372000001</v>
      </c>
    </row>
    <row r="21" spans="1:8">
      <c r="A21" s="43"/>
      <c r="B21" s="44"/>
      <c r="C21" s="43"/>
      <c r="D21" s="43"/>
      <c r="E21" s="43"/>
      <c r="F21" s="163"/>
    </row>
    <row r="22" spans="1:8" ht="15" customHeight="1">
      <c r="B22" s="45"/>
      <c r="C22" s="45"/>
      <c r="D22" s="252" t="s">
        <v>125</v>
      </c>
      <c r="E22" s="252"/>
      <c r="F22" s="252"/>
      <c r="G22" s="252"/>
      <c r="H22" s="164"/>
    </row>
    <row r="23" spans="1:8" ht="15" customHeight="1">
      <c r="B23" s="45"/>
      <c r="C23" s="45"/>
      <c r="D23" s="252"/>
      <c r="E23" s="252"/>
      <c r="F23" s="252"/>
      <c r="G23" s="252"/>
      <c r="H23" s="164"/>
    </row>
    <row r="24" spans="1:8" ht="15" customHeight="1">
      <c r="B24" s="45"/>
      <c r="C24" s="45"/>
      <c r="D24" s="252"/>
      <c r="E24" s="252"/>
      <c r="F24" s="252"/>
      <c r="G24" s="252"/>
      <c r="H24" s="164"/>
    </row>
    <row r="25" spans="1:8" ht="15" customHeight="1">
      <c r="B25" s="45"/>
      <c r="C25" s="45"/>
      <c r="D25" s="252"/>
      <c r="E25" s="252"/>
      <c r="F25" s="252"/>
      <c r="G25" s="252"/>
    </row>
    <row r="26" spans="1:8" ht="15" customHeight="1">
      <c r="B26" s="45"/>
      <c r="C26" s="45"/>
      <c r="D26" s="252"/>
      <c r="E26" s="252"/>
      <c r="F26" s="252"/>
      <c r="G26" s="252"/>
    </row>
    <row r="27" spans="1:8">
      <c r="B27" s="45"/>
      <c r="C27" s="45"/>
      <c r="D27" s="45"/>
      <c r="E27" s="45"/>
      <c r="F27" s="45"/>
      <c r="G27" s="45"/>
    </row>
  </sheetData>
  <mergeCells count="3">
    <mergeCell ref="A2:F3"/>
    <mergeCell ref="D20:E20"/>
    <mergeCell ref="D22:G2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23"/>
  <sheetViews>
    <sheetView workbookViewId="0">
      <selection sqref="A1:XFD104857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39.75" customHeight="1">
      <c r="A3" s="241" t="s">
        <v>61</v>
      </c>
      <c r="B3" s="242"/>
      <c r="C3" s="242"/>
      <c r="D3" s="242"/>
      <c r="E3" s="242"/>
      <c r="F3" s="243"/>
    </row>
    <row r="4" spans="1:9">
      <c r="A4" s="22" t="s">
        <v>2</v>
      </c>
      <c r="B4" s="22" t="s">
        <v>3</v>
      </c>
      <c r="C4" s="22" t="s">
        <v>4</v>
      </c>
      <c r="D4" s="22" t="s">
        <v>5</v>
      </c>
      <c r="E4" s="22" t="s">
        <v>6</v>
      </c>
      <c r="F4" s="22" t="s">
        <v>7</v>
      </c>
    </row>
    <row r="5" spans="1:9" ht="30">
      <c r="A5" s="23">
        <v>1</v>
      </c>
      <c r="B5" s="24" t="s">
        <v>34</v>
      </c>
      <c r="C5" s="25">
        <v>3</v>
      </c>
      <c r="D5" s="25" t="s">
        <v>35</v>
      </c>
      <c r="E5" s="25">
        <v>330.4</v>
      </c>
      <c r="F5" s="25">
        <f>C5*E5</f>
        <v>991.19999999999993</v>
      </c>
    </row>
    <row r="6" spans="1:9" ht="75">
      <c r="A6" s="26" t="s">
        <v>36</v>
      </c>
      <c r="B6" s="27" t="s">
        <v>37</v>
      </c>
      <c r="C6" s="28">
        <v>17.399999999999999</v>
      </c>
      <c r="D6" s="23" t="s">
        <v>38</v>
      </c>
      <c r="E6" s="28">
        <v>153.84</v>
      </c>
      <c r="F6" s="25">
        <f t="shared" ref="F6:F15" si="0">C6*E6</f>
        <v>2676.8159999999998</v>
      </c>
    </row>
    <row r="7" spans="1:9" ht="105">
      <c r="A7" s="26" t="s">
        <v>54</v>
      </c>
      <c r="B7" s="27" t="s">
        <v>55</v>
      </c>
      <c r="C7" s="28">
        <v>8.6999999999999993</v>
      </c>
      <c r="D7" s="23" t="s">
        <v>38</v>
      </c>
      <c r="E7" s="28">
        <v>415.58</v>
      </c>
      <c r="F7" s="25">
        <f t="shared" si="0"/>
        <v>3615.5459999999994</v>
      </c>
    </row>
    <row r="8" spans="1:9" customFormat="1" ht="255">
      <c r="A8" s="51" t="s">
        <v>62</v>
      </c>
      <c r="B8" s="9" t="s">
        <v>63</v>
      </c>
      <c r="C8" s="6">
        <v>174</v>
      </c>
      <c r="D8" s="6" t="s">
        <v>64</v>
      </c>
      <c r="E8" s="6">
        <v>827.33</v>
      </c>
      <c r="F8" s="25">
        <f t="shared" si="0"/>
        <v>143955.42000000001</v>
      </c>
    </row>
    <row r="9" spans="1:9" customFormat="1" ht="127.5">
      <c r="A9" s="15" t="s">
        <v>57</v>
      </c>
      <c r="B9" s="13" t="s">
        <v>16</v>
      </c>
      <c r="C9" s="14">
        <v>3.81</v>
      </c>
      <c r="D9" s="12" t="s">
        <v>17</v>
      </c>
      <c r="E9" s="12">
        <v>4858.76</v>
      </c>
      <c r="F9" s="25">
        <f t="shared" si="0"/>
        <v>18511.875599999999</v>
      </c>
    </row>
    <row r="10" spans="1:9" s="40" customFormat="1">
      <c r="A10" s="36">
        <v>6</v>
      </c>
      <c r="B10" s="37" t="s">
        <v>18</v>
      </c>
      <c r="C10" s="36"/>
      <c r="D10" s="38"/>
      <c r="E10" s="39"/>
      <c r="F10" s="25">
        <f t="shared" si="0"/>
        <v>0</v>
      </c>
    </row>
    <row r="11" spans="1:9" customFormat="1" ht="15.75">
      <c r="A11" s="15" t="s">
        <v>19</v>
      </c>
      <c r="B11" s="13" t="s">
        <v>20</v>
      </c>
      <c r="C11" s="12">
        <v>1.64</v>
      </c>
      <c r="D11" s="12" t="s">
        <v>17</v>
      </c>
      <c r="E11" s="12">
        <v>893.67</v>
      </c>
      <c r="F11" s="25">
        <f t="shared" si="0"/>
        <v>1465.6187999999997</v>
      </c>
    </row>
    <row r="12" spans="1:9" customFormat="1" ht="15.75">
      <c r="A12" s="15" t="s">
        <v>21</v>
      </c>
      <c r="B12" s="13" t="s">
        <v>22</v>
      </c>
      <c r="C12" s="12">
        <v>8.6999999999999993</v>
      </c>
      <c r="D12" s="12" t="s">
        <v>17</v>
      </c>
      <c r="E12" s="12">
        <v>363.98</v>
      </c>
      <c r="F12" s="25">
        <f t="shared" si="0"/>
        <v>3166.6259999999997</v>
      </c>
    </row>
    <row r="13" spans="1:9" customFormat="1" ht="15.75">
      <c r="A13" s="15" t="s">
        <v>23</v>
      </c>
      <c r="B13" s="13" t="s">
        <v>24</v>
      </c>
      <c r="C13" s="12">
        <v>3.28</v>
      </c>
      <c r="D13" s="12" t="s">
        <v>17</v>
      </c>
      <c r="E13" s="12">
        <v>819.59</v>
      </c>
      <c r="F13" s="25">
        <f t="shared" si="0"/>
        <v>2688.2552000000001</v>
      </c>
    </row>
    <row r="14" spans="1:9" customFormat="1">
      <c r="A14" s="15" t="s">
        <v>25</v>
      </c>
      <c r="B14" s="13" t="s">
        <v>51</v>
      </c>
      <c r="C14" s="12">
        <v>17.399999999999999</v>
      </c>
      <c r="D14" s="12" t="s">
        <v>27</v>
      </c>
      <c r="E14" s="12">
        <v>496.4</v>
      </c>
      <c r="F14" s="25">
        <f t="shared" si="0"/>
        <v>8637.3599999999988</v>
      </c>
      <c r="G14" s="18"/>
      <c r="H14" s="18"/>
      <c r="I14" s="18"/>
    </row>
    <row r="15" spans="1:9" customFormat="1">
      <c r="A15" s="15" t="s">
        <v>28</v>
      </c>
      <c r="B15" s="13" t="s">
        <v>29</v>
      </c>
      <c r="C15" s="12">
        <v>23.32</v>
      </c>
      <c r="D15" s="12" t="s">
        <v>27</v>
      </c>
      <c r="E15" s="12">
        <v>177.1</v>
      </c>
      <c r="F15" s="25">
        <f t="shared" si="0"/>
        <v>4129.9719999999998</v>
      </c>
      <c r="G15" s="18"/>
      <c r="H15" s="18"/>
      <c r="I15" s="18"/>
    </row>
    <row r="16" spans="1:9" customFormat="1">
      <c r="A16" s="15"/>
      <c r="B16" s="13"/>
      <c r="C16" s="244" t="s">
        <v>52</v>
      </c>
      <c r="D16" s="245"/>
      <c r="E16" s="246"/>
      <c r="F16" s="25">
        <f>SUM(F5:F15)</f>
        <v>189838.68960000001</v>
      </c>
      <c r="G16" s="18"/>
      <c r="H16" s="18"/>
      <c r="I16" s="18"/>
    </row>
    <row r="17" spans="1:6">
      <c r="A17" s="41"/>
      <c r="B17" s="42"/>
      <c r="C17" s="42"/>
      <c r="D17" s="42"/>
      <c r="E17" s="42"/>
      <c r="F17" s="42"/>
    </row>
    <row r="18" spans="1:6" customFormat="1">
      <c r="A18" s="43"/>
      <c r="B18" s="44"/>
      <c r="C18" s="43"/>
      <c r="D18" s="239" t="s">
        <v>31</v>
      </c>
      <c r="E18" s="239"/>
      <c r="F18" s="239"/>
    </row>
    <row r="19" spans="1:6" customFormat="1">
      <c r="B19" s="45"/>
      <c r="C19" s="45"/>
      <c r="D19" s="239"/>
      <c r="E19" s="239"/>
      <c r="F19" s="239"/>
    </row>
    <row r="20" spans="1:6" customFormat="1">
      <c r="B20" s="45"/>
      <c r="C20" s="45"/>
      <c r="D20" s="239"/>
      <c r="E20" s="239"/>
      <c r="F20" s="239"/>
    </row>
    <row r="21" spans="1:6" customFormat="1">
      <c r="B21" s="45"/>
      <c r="C21" s="45"/>
      <c r="D21" s="239"/>
      <c r="E21" s="239"/>
      <c r="F21" s="239"/>
    </row>
    <row r="22" spans="1:6" customFormat="1">
      <c r="B22" s="45"/>
      <c r="C22" s="45"/>
      <c r="D22" s="239"/>
      <c r="E22" s="239"/>
      <c r="F22" s="239"/>
    </row>
    <row r="23" spans="1:6">
      <c r="D23" s="239"/>
      <c r="E23" s="239"/>
      <c r="F23" s="239"/>
    </row>
  </sheetData>
  <mergeCells count="5">
    <mergeCell ref="A1:F1"/>
    <mergeCell ref="A2:F2"/>
    <mergeCell ref="A3:F3"/>
    <mergeCell ref="C16:E16"/>
    <mergeCell ref="D18:F23"/>
  </mergeCells>
  <pageMargins left="0.7" right="0.7" top="0.75" bottom="0.75" header="0.3" footer="0.3"/>
</worksheet>
</file>

<file path=xl/worksheets/sheet70.xml><?xml version="1.0" encoding="utf-8"?>
<worksheet xmlns="http://schemas.openxmlformats.org/spreadsheetml/2006/main" xmlns:r="http://schemas.openxmlformats.org/officeDocument/2006/relationships">
  <dimension ref="A1:H24"/>
  <sheetViews>
    <sheetView topLeftCell="A13" workbookViewId="0">
      <selection activeCell="A2" sqref="A2:F3"/>
    </sheetView>
  </sheetViews>
  <sheetFormatPr defaultRowHeight="15"/>
  <cols>
    <col min="1" max="1" width="6.140625" customWidth="1"/>
    <col min="2" max="2" width="39" customWidth="1"/>
    <col min="3" max="3" width="9.28515625" customWidth="1"/>
    <col min="4" max="4" width="7.7109375" customWidth="1"/>
    <col min="5" max="5" width="9.5703125" customWidth="1"/>
    <col min="6" max="6" width="25.42578125" customWidth="1"/>
  </cols>
  <sheetData>
    <row r="1" spans="1:6" ht="22.5">
      <c r="A1" s="151" t="s">
        <v>341</v>
      </c>
      <c r="B1" s="152" t="s">
        <v>0</v>
      </c>
      <c r="C1" s="153"/>
      <c r="D1" s="153"/>
      <c r="E1" s="153"/>
      <c r="F1" s="154"/>
    </row>
    <row r="2" spans="1:6">
      <c r="A2" s="310" t="s">
        <v>363</v>
      </c>
      <c r="B2" s="310"/>
      <c r="C2" s="310"/>
      <c r="D2" s="310"/>
      <c r="E2" s="310"/>
      <c r="F2" s="311"/>
    </row>
    <row r="3" spans="1:6">
      <c r="A3" s="312"/>
      <c r="B3" s="312"/>
      <c r="C3" s="312"/>
      <c r="D3" s="312"/>
      <c r="E3" s="312"/>
      <c r="F3" s="313"/>
    </row>
    <row r="4" spans="1:6" ht="25.5">
      <c r="A4" s="2" t="s">
        <v>2</v>
      </c>
      <c r="B4" s="2" t="s">
        <v>3</v>
      </c>
      <c r="C4" s="2" t="s">
        <v>4</v>
      </c>
      <c r="D4" s="2" t="s">
        <v>5</v>
      </c>
      <c r="E4" s="2" t="s">
        <v>6</v>
      </c>
      <c r="F4" s="2" t="s">
        <v>7</v>
      </c>
    </row>
    <row r="5" spans="1:6" ht="27">
      <c r="A5" s="3">
        <v>1</v>
      </c>
      <c r="B5" s="4" t="s">
        <v>234</v>
      </c>
      <c r="C5" s="5">
        <v>10</v>
      </c>
      <c r="D5" s="5" t="s">
        <v>35</v>
      </c>
      <c r="E5" s="5">
        <v>345.26</v>
      </c>
      <c r="F5" s="91">
        <f>C5*E5</f>
        <v>3452.6</v>
      </c>
    </row>
    <row r="6" spans="1:6" ht="148.5">
      <c r="A6" s="3" t="s">
        <v>358</v>
      </c>
      <c r="B6" s="4" t="s">
        <v>9</v>
      </c>
      <c r="C6" s="5">
        <v>132.81</v>
      </c>
      <c r="D6" s="5" t="s">
        <v>10</v>
      </c>
      <c r="E6" s="5">
        <v>153.84</v>
      </c>
      <c r="F6" s="91">
        <f t="shared" ref="F6:F16" si="0">C6*E6</f>
        <v>20431.490400000002</v>
      </c>
    </row>
    <row r="7" spans="1:6" ht="89.25">
      <c r="A7" s="3" t="s">
        <v>39</v>
      </c>
      <c r="B7" s="9" t="s">
        <v>12</v>
      </c>
      <c r="C7" s="2">
        <v>49.55</v>
      </c>
      <c r="D7" s="2" t="s">
        <v>10</v>
      </c>
      <c r="E7" s="2">
        <v>415.84</v>
      </c>
      <c r="F7" s="91">
        <f t="shared" si="0"/>
        <v>20604.871999999999</v>
      </c>
    </row>
    <row r="8" spans="1:6" ht="89.25">
      <c r="A8" s="15" t="s">
        <v>41</v>
      </c>
      <c r="B8" s="13" t="s">
        <v>42</v>
      </c>
      <c r="C8" s="14">
        <v>82.59</v>
      </c>
      <c r="D8" s="12" t="s">
        <v>17</v>
      </c>
      <c r="E8" s="12">
        <v>1336.28</v>
      </c>
      <c r="F8" s="91">
        <f t="shared" si="0"/>
        <v>110363.3652</v>
      </c>
    </row>
    <row r="9" spans="1:6" s="21" customFormat="1" ht="165">
      <c r="A9" s="26" t="s">
        <v>163</v>
      </c>
      <c r="B9" s="27" t="s">
        <v>73</v>
      </c>
      <c r="C9" s="28">
        <v>99.11</v>
      </c>
      <c r="D9" s="50" t="s">
        <v>38</v>
      </c>
      <c r="E9" s="28">
        <v>4858.76</v>
      </c>
      <c r="F9" s="91">
        <f t="shared" si="0"/>
        <v>481551.70360000001</v>
      </c>
    </row>
    <row r="10" spans="1:6" ht="51">
      <c r="A10" s="12" t="s">
        <v>159</v>
      </c>
      <c r="B10" s="13" t="s">
        <v>75</v>
      </c>
      <c r="C10" s="12">
        <v>65.06</v>
      </c>
      <c r="D10" s="12" t="s">
        <v>88</v>
      </c>
      <c r="E10" s="12">
        <v>184.61</v>
      </c>
      <c r="F10" s="91">
        <f t="shared" si="0"/>
        <v>12010.726600000002</v>
      </c>
    </row>
    <row r="11" spans="1:6" s="21" customFormat="1">
      <c r="A11" s="158">
        <v>7</v>
      </c>
      <c r="B11" s="53" t="s">
        <v>77</v>
      </c>
      <c r="C11" s="54"/>
      <c r="D11" s="23"/>
      <c r="E11" s="54"/>
      <c r="F11" s="91">
        <f t="shared" si="0"/>
        <v>0</v>
      </c>
    </row>
    <row r="12" spans="1:6" s="21" customFormat="1">
      <c r="A12" s="158" t="s">
        <v>19</v>
      </c>
      <c r="B12" s="27" t="s">
        <v>241</v>
      </c>
      <c r="C12" s="27">
        <v>42.62</v>
      </c>
      <c r="D12" s="27" t="s">
        <v>38</v>
      </c>
      <c r="E12" s="27">
        <v>864.24</v>
      </c>
      <c r="F12" s="91">
        <f t="shared" si="0"/>
        <v>36833.908799999997</v>
      </c>
    </row>
    <row r="13" spans="1:6" s="21" customFormat="1">
      <c r="A13" s="158" t="s">
        <v>21</v>
      </c>
      <c r="B13" s="27" t="s">
        <v>242</v>
      </c>
      <c r="C13" s="27">
        <v>49.55</v>
      </c>
      <c r="D13" s="27" t="s">
        <v>38</v>
      </c>
      <c r="E13" s="27">
        <v>408.12</v>
      </c>
      <c r="F13" s="91">
        <f t="shared" si="0"/>
        <v>20222.345999999998</v>
      </c>
    </row>
    <row r="14" spans="1:6" s="21" customFormat="1">
      <c r="A14" s="158" t="s">
        <v>23</v>
      </c>
      <c r="B14" s="27" t="s">
        <v>244</v>
      </c>
      <c r="C14" s="27">
        <v>85.23</v>
      </c>
      <c r="D14" s="27" t="s">
        <v>38</v>
      </c>
      <c r="E14" s="27">
        <v>466.97</v>
      </c>
      <c r="F14" s="91">
        <f t="shared" si="0"/>
        <v>39799.853100000008</v>
      </c>
    </row>
    <row r="15" spans="1:6" s="21" customFormat="1">
      <c r="A15" s="158" t="s">
        <v>25</v>
      </c>
      <c r="B15" s="27" t="s">
        <v>243</v>
      </c>
      <c r="C15" s="27">
        <v>82.59</v>
      </c>
      <c r="D15" s="27" t="s">
        <v>38</v>
      </c>
      <c r="E15" s="27">
        <v>788.88</v>
      </c>
      <c r="F15" s="91">
        <f t="shared" si="0"/>
        <v>65153.599200000004</v>
      </c>
    </row>
    <row r="16" spans="1:6" s="21" customFormat="1">
      <c r="A16" s="158" t="s">
        <v>28</v>
      </c>
      <c r="B16" s="27" t="s">
        <v>82</v>
      </c>
      <c r="C16" s="27">
        <v>132.81</v>
      </c>
      <c r="D16" s="27" t="s">
        <v>38</v>
      </c>
      <c r="E16" s="27">
        <v>177.1</v>
      </c>
      <c r="F16" s="91">
        <f t="shared" si="0"/>
        <v>23520.650999999998</v>
      </c>
    </row>
    <row r="17" spans="1:8" s="21" customFormat="1">
      <c r="A17" s="50"/>
      <c r="B17" s="27"/>
      <c r="C17" s="27"/>
      <c r="D17" s="277" t="s">
        <v>52</v>
      </c>
      <c r="E17" s="277"/>
      <c r="F17" s="27">
        <f>SUM(F5:F16)</f>
        <v>833945.11590000021</v>
      </c>
    </row>
    <row r="18" spans="1:8">
      <c r="A18" s="43"/>
      <c r="B18" s="44"/>
      <c r="C18" s="43"/>
      <c r="D18" s="43"/>
      <c r="E18" s="43"/>
      <c r="F18" s="163"/>
    </row>
    <row r="19" spans="1:8" ht="15.75">
      <c r="B19" s="45"/>
      <c r="C19" s="45"/>
      <c r="D19" s="252" t="s">
        <v>125</v>
      </c>
      <c r="E19" s="252"/>
      <c r="F19" s="252"/>
      <c r="G19" s="252"/>
      <c r="H19" s="164"/>
    </row>
    <row r="20" spans="1:8" ht="15.75">
      <c r="B20" s="45"/>
      <c r="C20" s="45"/>
      <c r="D20" s="252"/>
      <c r="E20" s="252"/>
      <c r="F20" s="252"/>
      <c r="G20" s="252"/>
      <c r="H20" s="164"/>
    </row>
    <row r="21" spans="1:8" ht="15.75">
      <c r="B21" s="45"/>
      <c r="C21" s="45"/>
      <c r="D21" s="252"/>
      <c r="E21" s="252"/>
      <c r="F21" s="252"/>
      <c r="G21" s="252"/>
      <c r="H21" s="164"/>
    </row>
    <row r="22" spans="1:8">
      <c r="B22" s="45"/>
      <c r="C22" s="45"/>
      <c r="D22" s="252"/>
      <c r="E22" s="252"/>
      <c r="F22" s="252"/>
      <c r="G22" s="252"/>
    </row>
    <row r="23" spans="1:8">
      <c r="B23" s="45"/>
      <c r="C23" s="45"/>
      <c r="D23" s="252"/>
      <c r="E23" s="252"/>
      <c r="F23" s="252"/>
      <c r="G23" s="252"/>
    </row>
    <row r="24" spans="1:8">
      <c r="B24" s="45"/>
      <c r="C24" s="45"/>
      <c r="D24" s="45"/>
      <c r="E24" s="45"/>
      <c r="F24" s="45"/>
      <c r="G24" s="45"/>
    </row>
  </sheetData>
  <mergeCells count="3">
    <mergeCell ref="A2:F3"/>
    <mergeCell ref="D17:E17"/>
    <mergeCell ref="D19:G23"/>
  </mergeCells>
  <pageMargins left="0.7" right="0.7" top="0.75" bottom="0.75" header="0.3" footer="0.3"/>
</worksheet>
</file>

<file path=xl/worksheets/sheet71.xml><?xml version="1.0" encoding="utf-8"?>
<worksheet xmlns="http://schemas.openxmlformats.org/spreadsheetml/2006/main" xmlns:r="http://schemas.openxmlformats.org/officeDocument/2006/relationships">
  <dimension ref="A1:H28"/>
  <sheetViews>
    <sheetView topLeftCell="A16" workbookViewId="0">
      <selection activeCell="F21" sqref="F21"/>
    </sheetView>
  </sheetViews>
  <sheetFormatPr defaultRowHeight="15"/>
  <cols>
    <col min="1" max="1" width="6.140625" customWidth="1"/>
    <col min="2" max="2" width="39" customWidth="1"/>
    <col min="3" max="3" width="9.28515625" customWidth="1"/>
    <col min="4" max="4" width="7.7109375" customWidth="1"/>
    <col min="5" max="5" width="9.5703125" customWidth="1"/>
    <col min="6" max="6" width="25.42578125" customWidth="1"/>
  </cols>
  <sheetData>
    <row r="1" spans="1:6" ht="22.5">
      <c r="A1" s="151" t="s">
        <v>341</v>
      </c>
      <c r="B1" s="152" t="s">
        <v>0</v>
      </c>
      <c r="C1" s="153"/>
      <c r="D1" s="153"/>
      <c r="E1" s="153"/>
      <c r="F1" s="154"/>
    </row>
    <row r="2" spans="1:6">
      <c r="A2" s="310" t="s">
        <v>364</v>
      </c>
      <c r="B2" s="310"/>
      <c r="C2" s="310"/>
      <c r="D2" s="310"/>
      <c r="E2" s="310"/>
      <c r="F2" s="311"/>
    </row>
    <row r="3" spans="1:6">
      <c r="A3" s="312"/>
      <c r="B3" s="312"/>
      <c r="C3" s="312"/>
      <c r="D3" s="312"/>
      <c r="E3" s="312"/>
      <c r="F3" s="313"/>
    </row>
    <row r="4" spans="1:6" ht="25.5">
      <c r="A4" s="2" t="s">
        <v>2</v>
      </c>
      <c r="B4" s="2" t="s">
        <v>3</v>
      </c>
      <c r="C4" s="2" t="s">
        <v>4</v>
      </c>
      <c r="D4" s="2" t="s">
        <v>5</v>
      </c>
      <c r="E4" s="2" t="s">
        <v>6</v>
      </c>
      <c r="F4" s="2" t="s">
        <v>7</v>
      </c>
    </row>
    <row r="5" spans="1:6" ht="27">
      <c r="A5" s="3">
        <v>1</v>
      </c>
      <c r="B5" s="4" t="s">
        <v>234</v>
      </c>
      <c r="C5" s="5">
        <v>4</v>
      </c>
      <c r="D5" s="5" t="s">
        <v>35</v>
      </c>
      <c r="E5" s="5">
        <v>345.26</v>
      </c>
      <c r="F5" s="91">
        <f>C5*E5</f>
        <v>1381.04</v>
      </c>
    </row>
    <row r="6" spans="1:6" ht="148.5">
      <c r="A6" s="3" t="s">
        <v>358</v>
      </c>
      <c r="B6" s="4" t="s">
        <v>9</v>
      </c>
      <c r="C6" s="5">
        <v>157.80000000000001</v>
      </c>
      <c r="D6" s="5" t="s">
        <v>10</v>
      </c>
      <c r="E6" s="5">
        <v>153.84</v>
      </c>
      <c r="F6" s="91">
        <f t="shared" ref="F6:F20" si="0">C6*E6</f>
        <v>24275.952000000001</v>
      </c>
    </row>
    <row r="7" spans="1:6" ht="89.25">
      <c r="A7" s="3" t="s">
        <v>39</v>
      </c>
      <c r="B7" s="9" t="s">
        <v>12</v>
      </c>
      <c r="C7" s="2">
        <v>45.79</v>
      </c>
      <c r="D7" s="2" t="s">
        <v>10</v>
      </c>
      <c r="E7" s="2">
        <v>415.84</v>
      </c>
      <c r="F7" s="91">
        <f t="shared" si="0"/>
        <v>19041.313599999998</v>
      </c>
    </row>
    <row r="8" spans="1:6" ht="89.25">
      <c r="A8" s="15" t="s">
        <v>41</v>
      </c>
      <c r="B8" s="13" t="s">
        <v>42</v>
      </c>
      <c r="C8" s="14">
        <v>14.49</v>
      </c>
      <c r="D8" s="12" t="s">
        <v>17</v>
      </c>
      <c r="E8" s="12">
        <v>1336.28</v>
      </c>
      <c r="F8" s="91">
        <f t="shared" si="0"/>
        <v>19362.697199999999</v>
      </c>
    </row>
    <row r="9" spans="1:6" ht="114.75">
      <c r="A9" s="3" t="s">
        <v>359</v>
      </c>
      <c r="B9" s="9" t="s">
        <v>255</v>
      </c>
      <c r="C9" s="2">
        <v>20.239999999999998</v>
      </c>
      <c r="D9" s="2" t="s">
        <v>10</v>
      </c>
      <c r="E9" s="11">
        <v>4492.3599999999997</v>
      </c>
      <c r="F9" s="91">
        <f t="shared" si="0"/>
        <v>90925.366399999984</v>
      </c>
    </row>
    <row r="10" spans="1:6" ht="51">
      <c r="A10" s="3" t="s">
        <v>360</v>
      </c>
      <c r="B10" s="124" t="s">
        <v>306</v>
      </c>
      <c r="C10" s="6">
        <v>30.59</v>
      </c>
      <c r="D10" s="2" t="s">
        <v>10</v>
      </c>
      <c r="E10" s="6">
        <v>2873.96</v>
      </c>
      <c r="F10" s="91">
        <f t="shared" si="0"/>
        <v>87914.436400000006</v>
      </c>
    </row>
    <row r="11" spans="1:6" s="21" customFormat="1" ht="105">
      <c r="A11" s="26" t="s">
        <v>361</v>
      </c>
      <c r="B11" s="52" t="s">
        <v>93</v>
      </c>
      <c r="C11" s="28">
        <v>188.66</v>
      </c>
      <c r="D11" s="12" t="s">
        <v>88</v>
      </c>
      <c r="E11" s="162">
        <v>293.85000000000002</v>
      </c>
      <c r="F11" s="91">
        <f t="shared" si="0"/>
        <v>55437.741000000002</v>
      </c>
    </row>
    <row r="12" spans="1:6" s="21" customFormat="1" ht="105">
      <c r="A12" s="23" t="s">
        <v>196</v>
      </c>
      <c r="B12" s="24" t="s">
        <v>46</v>
      </c>
      <c r="C12" s="30">
        <v>1.4</v>
      </c>
      <c r="D12" s="25" t="s">
        <v>38</v>
      </c>
      <c r="E12" s="30">
        <v>6092.63</v>
      </c>
      <c r="F12" s="91">
        <f t="shared" si="0"/>
        <v>8529.6819999999989</v>
      </c>
    </row>
    <row r="13" spans="1:6" s="21" customFormat="1" ht="135">
      <c r="A13" s="23" t="s">
        <v>362</v>
      </c>
      <c r="B13" s="25" t="s">
        <v>48</v>
      </c>
      <c r="C13" s="30">
        <v>0.111</v>
      </c>
      <c r="D13" s="25" t="s">
        <v>49</v>
      </c>
      <c r="E13" s="30">
        <v>77259.94</v>
      </c>
      <c r="F13" s="91">
        <f t="shared" si="0"/>
        <v>8575.8533399999997</v>
      </c>
    </row>
    <row r="14" spans="1:6" ht="280.5">
      <c r="A14" s="51" t="s">
        <v>365</v>
      </c>
      <c r="B14" s="9" t="s">
        <v>63</v>
      </c>
      <c r="C14" s="6">
        <v>497.68</v>
      </c>
      <c r="D14" s="6" t="s">
        <v>64</v>
      </c>
      <c r="E14" s="6">
        <v>827.33</v>
      </c>
      <c r="F14" s="91">
        <f t="shared" si="0"/>
        <v>411745.5944</v>
      </c>
    </row>
    <row r="15" spans="1:6" s="21" customFormat="1">
      <c r="A15" s="158">
        <v>11</v>
      </c>
      <c r="B15" s="53" t="s">
        <v>77</v>
      </c>
      <c r="C15" s="54"/>
      <c r="D15" s="23"/>
      <c r="E15" s="54"/>
      <c r="F15" s="91">
        <f t="shared" si="0"/>
        <v>0</v>
      </c>
    </row>
    <row r="16" spans="1:6" s="21" customFormat="1">
      <c r="A16" s="158" t="s">
        <v>19</v>
      </c>
      <c r="B16" s="27" t="s">
        <v>241</v>
      </c>
      <c r="C16" s="27">
        <v>27.68</v>
      </c>
      <c r="D16" s="27" t="s">
        <v>38</v>
      </c>
      <c r="E16" s="27">
        <v>864.24</v>
      </c>
      <c r="F16" s="91">
        <f t="shared" si="0"/>
        <v>23922.163199999999</v>
      </c>
    </row>
    <row r="17" spans="1:8" s="21" customFormat="1">
      <c r="A17" s="158" t="s">
        <v>21</v>
      </c>
      <c r="B17" s="27" t="s">
        <v>242</v>
      </c>
      <c r="C17" s="27">
        <v>45.79</v>
      </c>
      <c r="D17" s="27" t="s">
        <v>38</v>
      </c>
      <c r="E17" s="27">
        <v>408.12</v>
      </c>
      <c r="F17" s="91">
        <f t="shared" si="0"/>
        <v>18687.8148</v>
      </c>
    </row>
    <row r="18" spans="1:8" s="21" customFormat="1">
      <c r="A18" s="158" t="s">
        <v>23</v>
      </c>
      <c r="B18" s="27" t="s">
        <v>244</v>
      </c>
      <c r="C18" s="27">
        <v>19.420000000000002</v>
      </c>
      <c r="D18" s="27" t="s">
        <v>38</v>
      </c>
      <c r="E18" s="27">
        <v>466.97</v>
      </c>
      <c r="F18" s="91">
        <f t="shared" si="0"/>
        <v>9068.5574000000015</v>
      </c>
    </row>
    <row r="19" spans="1:8" s="21" customFormat="1">
      <c r="A19" s="158" t="s">
        <v>25</v>
      </c>
      <c r="B19" s="27" t="s">
        <v>243</v>
      </c>
      <c r="C19" s="27">
        <v>45.07</v>
      </c>
      <c r="D19" s="27" t="s">
        <v>38</v>
      </c>
      <c r="E19" s="27">
        <v>788.88</v>
      </c>
      <c r="F19" s="91">
        <f t="shared" si="0"/>
        <v>35554.821600000003</v>
      </c>
    </row>
    <row r="20" spans="1:8" s="21" customFormat="1">
      <c r="A20" s="158" t="s">
        <v>28</v>
      </c>
      <c r="B20" s="27" t="s">
        <v>82</v>
      </c>
      <c r="C20" s="27">
        <v>157.80000000000001</v>
      </c>
      <c r="D20" s="27" t="s">
        <v>38</v>
      </c>
      <c r="E20" s="27">
        <v>177.1</v>
      </c>
      <c r="F20" s="91">
        <f t="shared" si="0"/>
        <v>27946.38</v>
      </c>
    </row>
    <row r="21" spans="1:8" s="21" customFormat="1">
      <c r="A21" s="50"/>
      <c r="B21" s="27"/>
      <c r="C21" s="27"/>
      <c r="D21" s="277" t="s">
        <v>52</v>
      </c>
      <c r="E21" s="277"/>
      <c r="F21" s="27">
        <f>SUM(F5:F20)</f>
        <v>842369.41334000009</v>
      </c>
    </row>
    <row r="22" spans="1:8">
      <c r="A22" s="43"/>
      <c r="B22" s="44"/>
      <c r="C22" s="43"/>
      <c r="D22" s="43"/>
      <c r="E22" s="43"/>
      <c r="F22" s="163"/>
    </row>
    <row r="23" spans="1:8" ht="15" customHeight="1">
      <c r="B23" s="45"/>
      <c r="C23" s="45"/>
      <c r="D23" s="252" t="s">
        <v>125</v>
      </c>
      <c r="E23" s="252"/>
      <c r="F23" s="252"/>
      <c r="G23" s="252"/>
      <c r="H23" s="164"/>
    </row>
    <row r="24" spans="1:8" ht="15" customHeight="1">
      <c r="B24" s="45"/>
      <c r="C24" s="45"/>
      <c r="D24" s="252"/>
      <c r="E24" s="252"/>
      <c r="F24" s="252"/>
      <c r="G24" s="252"/>
      <c r="H24" s="164"/>
    </row>
    <row r="25" spans="1:8" ht="15" customHeight="1">
      <c r="B25" s="45"/>
      <c r="C25" s="45"/>
      <c r="D25" s="252"/>
      <c r="E25" s="252"/>
      <c r="F25" s="252"/>
      <c r="G25" s="252"/>
      <c r="H25" s="164"/>
    </row>
    <row r="26" spans="1:8" ht="15" customHeight="1">
      <c r="B26" s="45"/>
      <c r="C26" s="45"/>
      <c r="D26" s="252"/>
      <c r="E26" s="252"/>
      <c r="F26" s="252"/>
      <c r="G26" s="252"/>
    </row>
    <row r="27" spans="1:8">
      <c r="B27" s="45"/>
      <c r="C27" s="45"/>
      <c r="D27" s="252"/>
      <c r="E27" s="252"/>
      <c r="F27" s="252"/>
      <c r="G27" s="252"/>
    </row>
    <row r="28" spans="1:8">
      <c r="B28" s="45"/>
      <c r="C28" s="45"/>
      <c r="D28" s="45"/>
      <c r="E28" s="45"/>
      <c r="F28" s="45"/>
      <c r="G28" s="45"/>
    </row>
  </sheetData>
  <mergeCells count="3">
    <mergeCell ref="A2:F3"/>
    <mergeCell ref="D21:E21"/>
    <mergeCell ref="D23:G27"/>
  </mergeCells>
  <pageMargins left="0.7" right="0.7" top="0.75" bottom="0.75" header="0.3" footer="0.3"/>
</worksheet>
</file>

<file path=xl/worksheets/sheet72.xml><?xml version="1.0" encoding="utf-8"?>
<worksheet xmlns="http://schemas.openxmlformats.org/spreadsheetml/2006/main" xmlns:r="http://schemas.openxmlformats.org/officeDocument/2006/relationships">
  <sheetPr>
    <tabColor theme="3" tint="0.59999389629810485"/>
  </sheetPr>
  <dimension ref="A1:F22"/>
  <sheetViews>
    <sheetView workbookViewId="0">
      <selection activeCell="I6" sqref="I6"/>
    </sheetView>
  </sheetViews>
  <sheetFormatPr defaultRowHeight="15"/>
  <cols>
    <col min="1" max="1" width="9.140625" style="46"/>
    <col min="2" max="2" width="42.85546875" style="47" customWidth="1"/>
    <col min="3" max="3" width="9.140625" style="21"/>
    <col min="4" max="4" width="9.140625" style="48"/>
    <col min="5" max="5" width="9.140625" style="21"/>
    <col min="6" max="6" width="15.710937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2.5" customHeight="1">
      <c r="A3" s="318" t="s">
        <v>367</v>
      </c>
      <c r="B3" s="319"/>
      <c r="C3" s="319"/>
      <c r="D3" s="319"/>
      <c r="E3" s="319"/>
      <c r="F3" s="320"/>
    </row>
    <row r="4" spans="1:6" s="113" customFormat="1" ht="12.75">
      <c r="A4" s="2" t="s">
        <v>2</v>
      </c>
      <c r="B4" s="2" t="s">
        <v>3</v>
      </c>
      <c r="C4" s="2" t="s">
        <v>4</v>
      </c>
      <c r="D4" s="2" t="s">
        <v>5</v>
      </c>
      <c r="E4" s="2" t="s">
        <v>6</v>
      </c>
      <c r="F4" s="2" t="s">
        <v>7</v>
      </c>
    </row>
    <row r="5" spans="1:6" ht="75">
      <c r="A5" s="26" t="s">
        <v>69</v>
      </c>
      <c r="B5" s="27" t="s">
        <v>37</v>
      </c>
      <c r="C5" s="28">
        <v>113.77</v>
      </c>
      <c r="D5" s="23" t="s">
        <v>38</v>
      </c>
      <c r="E5" s="28">
        <v>153.84</v>
      </c>
      <c r="F5" s="27">
        <f>C5*E5</f>
        <v>17502.376799999998</v>
      </c>
    </row>
    <row r="6" spans="1:6" ht="105">
      <c r="A6" s="26" t="s">
        <v>70</v>
      </c>
      <c r="B6" s="27" t="s">
        <v>55</v>
      </c>
      <c r="C6" s="28">
        <v>34.270000000000003</v>
      </c>
      <c r="D6" s="23" t="s">
        <v>38</v>
      </c>
      <c r="E6" s="28">
        <v>415.58</v>
      </c>
      <c r="F6" s="27">
        <f t="shared" ref="F6:F15" si="0">C6*E6</f>
        <v>14241.926600000001</v>
      </c>
    </row>
    <row r="7" spans="1:6" ht="90">
      <c r="A7" s="26" t="s">
        <v>71</v>
      </c>
      <c r="B7" s="27" t="s">
        <v>56</v>
      </c>
      <c r="C7" s="28">
        <v>57.16</v>
      </c>
      <c r="D7" s="50" t="s">
        <v>38</v>
      </c>
      <c r="E7" s="28">
        <v>1336.28</v>
      </c>
      <c r="F7" s="27">
        <f t="shared" si="0"/>
        <v>76381.76479999999</v>
      </c>
    </row>
    <row r="8" spans="1:6" ht="150">
      <c r="A8" s="26" t="s">
        <v>72</v>
      </c>
      <c r="B8" s="27" t="s">
        <v>73</v>
      </c>
      <c r="C8" s="28">
        <v>68.540000000000006</v>
      </c>
      <c r="D8" s="50" t="s">
        <v>38</v>
      </c>
      <c r="E8" s="28">
        <v>4858.76</v>
      </c>
      <c r="F8" s="27">
        <f t="shared" si="0"/>
        <v>333019.41040000005</v>
      </c>
    </row>
    <row r="9" spans="1:6" customFormat="1" ht="38.25">
      <c r="A9" s="12" t="s">
        <v>159</v>
      </c>
      <c r="B9" s="13" t="s">
        <v>75</v>
      </c>
      <c r="C9" s="12">
        <v>44.98</v>
      </c>
      <c r="D9" s="12" t="s">
        <v>88</v>
      </c>
      <c r="E9" s="12">
        <v>184.61</v>
      </c>
      <c r="F9" s="27">
        <f t="shared" si="0"/>
        <v>8303.7577999999994</v>
      </c>
    </row>
    <row r="10" spans="1:6">
      <c r="A10" s="158">
        <v>6</v>
      </c>
      <c r="B10" s="53" t="s">
        <v>77</v>
      </c>
      <c r="C10" s="54"/>
      <c r="D10" s="23"/>
      <c r="E10" s="54"/>
      <c r="F10" s="27">
        <f t="shared" si="0"/>
        <v>0</v>
      </c>
    </row>
    <row r="11" spans="1:6">
      <c r="A11" s="158" t="s">
        <v>19</v>
      </c>
      <c r="B11" s="27" t="s">
        <v>241</v>
      </c>
      <c r="C11" s="27">
        <v>29.47</v>
      </c>
      <c r="D11" s="27" t="s">
        <v>38</v>
      </c>
      <c r="E11" s="27">
        <v>864.24</v>
      </c>
      <c r="F11" s="27">
        <f t="shared" si="0"/>
        <v>25469.1528</v>
      </c>
    </row>
    <row r="12" spans="1:6">
      <c r="A12" s="158" t="s">
        <v>21</v>
      </c>
      <c r="B12" s="27" t="s">
        <v>242</v>
      </c>
      <c r="C12" s="27">
        <v>34.270000000000003</v>
      </c>
      <c r="D12" s="27" t="s">
        <v>38</v>
      </c>
      <c r="E12" s="27">
        <v>408.12</v>
      </c>
      <c r="F12" s="27">
        <f t="shared" si="0"/>
        <v>13986.272400000002</v>
      </c>
    </row>
    <row r="13" spans="1:6">
      <c r="A13" s="158" t="s">
        <v>23</v>
      </c>
      <c r="B13" s="27" t="s">
        <v>244</v>
      </c>
      <c r="C13" s="27">
        <v>58.94</v>
      </c>
      <c r="D13" s="27" t="s">
        <v>38</v>
      </c>
      <c r="E13" s="27">
        <v>466.97</v>
      </c>
      <c r="F13" s="27">
        <f t="shared" si="0"/>
        <v>27523.211800000001</v>
      </c>
    </row>
    <row r="14" spans="1:6">
      <c r="A14" s="158" t="s">
        <v>25</v>
      </c>
      <c r="B14" s="27" t="s">
        <v>243</v>
      </c>
      <c r="C14" s="27">
        <v>57.16</v>
      </c>
      <c r="D14" s="27" t="s">
        <v>38</v>
      </c>
      <c r="E14" s="27">
        <v>788.88</v>
      </c>
      <c r="F14" s="27">
        <f t="shared" si="0"/>
        <v>45092.380799999999</v>
      </c>
    </row>
    <row r="15" spans="1:6">
      <c r="A15" s="158" t="s">
        <v>28</v>
      </c>
      <c r="B15" s="27" t="s">
        <v>82</v>
      </c>
      <c r="C15" s="27">
        <v>113.77</v>
      </c>
      <c r="D15" s="27" t="s">
        <v>38</v>
      </c>
      <c r="E15" s="27">
        <v>177.1</v>
      </c>
      <c r="F15" s="27">
        <f t="shared" si="0"/>
        <v>20148.666999999998</v>
      </c>
    </row>
    <row r="16" spans="1:6">
      <c r="A16" s="50"/>
      <c r="B16" s="27"/>
      <c r="C16" s="27"/>
      <c r="D16" s="277" t="s">
        <v>52</v>
      </c>
      <c r="E16" s="277"/>
      <c r="F16" s="27">
        <f>SUM(F5:F15)</f>
        <v>581668.9212000001</v>
      </c>
    </row>
    <row r="17" spans="1:6" s="161" customFormat="1">
      <c r="A17" s="159"/>
      <c r="B17" s="160"/>
      <c r="D17" s="314" t="s">
        <v>31</v>
      </c>
      <c r="E17" s="314"/>
      <c r="F17" s="314"/>
    </row>
    <row r="18" spans="1:6" s="161" customFormat="1" ht="15" customHeight="1">
      <c r="A18" s="159"/>
      <c r="B18" s="160"/>
      <c r="D18" s="314"/>
      <c r="E18" s="314"/>
      <c r="F18" s="314"/>
    </row>
    <row r="19" spans="1:6" s="161" customFormat="1">
      <c r="A19" s="159"/>
      <c r="B19" s="160"/>
      <c r="D19" s="314"/>
      <c r="E19" s="314"/>
      <c r="F19" s="314"/>
    </row>
    <row r="20" spans="1:6" s="161" customFormat="1">
      <c r="A20" s="159"/>
      <c r="B20" s="160"/>
      <c r="D20" s="314"/>
      <c r="E20" s="314"/>
      <c r="F20" s="314"/>
    </row>
    <row r="21" spans="1:6" s="161" customFormat="1">
      <c r="A21" s="159"/>
      <c r="B21" s="160"/>
      <c r="D21" s="314"/>
      <c r="E21" s="314"/>
      <c r="F21" s="314"/>
    </row>
    <row r="22" spans="1:6" s="161" customFormat="1" ht="14.25" customHeight="1">
      <c r="A22" s="159"/>
      <c r="B22" s="160"/>
      <c r="D22" s="314"/>
      <c r="E22" s="314"/>
      <c r="F22" s="314"/>
    </row>
  </sheetData>
  <mergeCells count="5">
    <mergeCell ref="A1:F1"/>
    <mergeCell ref="A2:F2"/>
    <mergeCell ref="A3:F3"/>
    <mergeCell ref="D16:E16"/>
    <mergeCell ref="D17:F22"/>
  </mergeCells>
  <pageMargins left="0.7" right="0.7" top="0.75" bottom="0.75" header="0.3" footer="0.3"/>
</worksheet>
</file>

<file path=xl/worksheets/sheet73.xml><?xml version="1.0" encoding="utf-8"?>
<worksheet xmlns="http://schemas.openxmlformats.org/spreadsheetml/2006/main" xmlns:r="http://schemas.openxmlformats.org/officeDocument/2006/relationships">
  <dimension ref="A1:H19"/>
  <sheetViews>
    <sheetView workbookViewId="0">
      <selection activeCell="F7" sqref="F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41" t="s">
        <v>366</v>
      </c>
      <c r="B3" s="242"/>
      <c r="C3" s="242"/>
      <c r="D3" s="242"/>
      <c r="E3" s="242"/>
      <c r="F3" s="243"/>
    </row>
    <row r="4" spans="1:6">
      <c r="A4" s="22" t="s">
        <v>2</v>
      </c>
      <c r="B4" s="22" t="s">
        <v>3</v>
      </c>
      <c r="C4" s="22" t="s">
        <v>4</v>
      </c>
      <c r="D4" s="22" t="s">
        <v>5</v>
      </c>
      <c r="E4" s="22" t="s">
        <v>6</v>
      </c>
      <c r="F4" s="22" t="s">
        <v>7</v>
      </c>
    </row>
    <row r="5" spans="1:6" ht="75">
      <c r="A5" s="26" t="s">
        <v>69</v>
      </c>
      <c r="B5" s="27" t="s">
        <v>37</v>
      </c>
      <c r="C5" s="28">
        <v>56.17</v>
      </c>
      <c r="D5" s="23" t="s">
        <v>38</v>
      </c>
      <c r="E5" s="28">
        <v>153.84</v>
      </c>
      <c r="F5" s="27">
        <f>C5*E5</f>
        <v>8641.1928000000007</v>
      </c>
    </row>
    <row r="6" spans="1:6" ht="105">
      <c r="A6" s="26" t="s">
        <v>70</v>
      </c>
      <c r="B6" s="27" t="s">
        <v>55</v>
      </c>
      <c r="C6" s="28">
        <v>20.96</v>
      </c>
      <c r="D6" s="23" t="s">
        <v>38</v>
      </c>
      <c r="E6" s="28">
        <v>415.58</v>
      </c>
      <c r="F6" s="27">
        <f>C6*E6</f>
        <v>8710.5568000000003</v>
      </c>
    </row>
    <row r="7" spans="1:6" ht="90">
      <c r="A7" s="26" t="s">
        <v>71</v>
      </c>
      <c r="B7" s="27" t="s">
        <v>56</v>
      </c>
      <c r="C7" s="28">
        <v>35.21</v>
      </c>
      <c r="D7" s="50" t="s">
        <v>38</v>
      </c>
      <c r="E7" s="28">
        <v>1336.28</v>
      </c>
      <c r="F7" s="27">
        <f>C7*E7</f>
        <v>47050.418799999999</v>
      </c>
    </row>
    <row r="8" spans="1:6" ht="150">
      <c r="A8" s="26" t="s">
        <v>72</v>
      </c>
      <c r="B8" s="27" t="s">
        <v>73</v>
      </c>
      <c r="C8" s="28">
        <v>41.91</v>
      </c>
      <c r="D8" s="50" t="s">
        <v>38</v>
      </c>
      <c r="E8" s="28">
        <v>4858.76</v>
      </c>
      <c r="F8" s="27">
        <f>C8*E8</f>
        <v>203630.63159999999</v>
      </c>
    </row>
    <row r="9" spans="1:6" ht="45">
      <c r="A9" s="26" t="s">
        <v>74</v>
      </c>
      <c r="B9" s="52" t="s">
        <v>75</v>
      </c>
      <c r="C9" s="28">
        <v>34.39</v>
      </c>
      <c r="D9" s="26" t="s">
        <v>76</v>
      </c>
      <c r="E9" s="28">
        <v>184.61</v>
      </c>
      <c r="F9" s="27">
        <f>C9*E9</f>
        <v>6348.737900000001</v>
      </c>
    </row>
    <row r="10" spans="1:6">
      <c r="A10" s="50">
        <v>6</v>
      </c>
      <c r="B10" s="53" t="s">
        <v>77</v>
      </c>
      <c r="C10" s="54"/>
      <c r="D10" s="23"/>
      <c r="E10" s="54"/>
      <c r="F10" s="27"/>
    </row>
    <row r="11" spans="1:6">
      <c r="A11" s="50" t="s">
        <v>19</v>
      </c>
      <c r="B11" s="27" t="s">
        <v>236</v>
      </c>
      <c r="C11" s="53">
        <v>18.02</v>
      </c>
      <c r="D11" s="27" t="s">
        <v>38</v>
      </c>
      <c r="E11" s="27">
        <v>864.24</v>
      </c>
      <c r="F11" s="27">
        <f>C11*E11</f>
        <v>15573.604799999999</v>
      </c>
    </row>
    <row r="12" spans="1:6">
      <c r="A12" s="50" t="s">
        <v>21</v>
      </c>
      <c r="B12" s="27" t="s">
        <v>237</v>
      </c>
      <c r="C12" s="53">
        <v>20.96</v>
      </c>
      <c r="D12" s="27" t="s">
        <v>38</v>
      </c>
      <c r="E12" s="27">
        <v>408.24</v>
      </c>
      <c r="F12" s="27">
        <f>C12*E12</f>
        <v>8556.7103999999999</v>
      </c>
    </row>
    <row r="13" spans="1:6">
      <c r="A13" s="50" t="s">
        <v>23</v>
      </c>
      <c r="B13" s="27" t="s">
        <v>238</v>
      </c>
      <c r="C13" s="53">
        <v>35.21</v>
      </c>
      <c r="D13" s="27" t="s">
        <v>38</v>
      </c>
      <c r="E13" s="27">
        <v>788.88</v>
      </c>
      <c r="F13" s="27">
        <f>C13*E13</f>
        <v>27776.464800000002</v>
      </c>
    </row>
    <row r="14" spans="1:6">
      <c r="A14" s="50" t="s">
        <v>25</v>
      </c>
      <c r="B14" s="27" t="s">
        <v>239</v>
      </c>
      <c r="C14" s="53">
        <v>36.04</v>
      </c>
      <c r="D14" s="27" t="s">
        <v>38</v>
      </c>
      <c r="E14" s="27">
        <v>466.97</v>
      </c>
      <c r="F14" s="27">
        <f>C14*E14</f>
        <v>16829.5988</v>
      </c>
    </row>
    <row r="15" spans="1:6">
      <c r="A15" s="50" t="s">
        <v>28</v>
      </c>
      <c r="B15" s="27" t="s">
        <v>168</v>
      </c>
      <c r="C15" s="53">
        <v>56.17</v>
      </c>
      <c r="D15" s="27" t="s">
        <v>38</v>
      </c>
      <c r="E15" s="27">
        <v>177.1</v>
      </c>
      <c r="F15" s="27">
        <f>C15*E15</f>
        <v>9947.7070000000003</v>
      </c>
    </row>
    <row r="16" spans="1:6">
      <c r="A16" s="50"/>
      <c r="B16" s="53"/>
      <c r="C16" s="54"/>
      <c r="D16" s="23"/>
      <c r="E16" s="54" t="s">
        <v>83</v>
      </c>
      <c r="F16" s="28">
        <f>SUM(F5:F15)</f>
        <v>353065.62369999994</v>
      </c>
    </row>
    <row r="19" spans="2:8" s="55" customFormat="1" ht="50.25" customHeight="1">
      <c r="B19" s="254" t="s">
        <v>84</v>
      </c>
      <c r="C19" s="254"/>
      <c r="D19" s="254"/>
      <c r="E19" s="254"/>
      <c r="F19" s="254"/>
      <c r="H19" s="56"/>
    </row>
  </sheetData>
  <mergeCells count="4">
    <mergeCell ref="A1:F1"/>
    <mergeCell ref="A2:F2"/>
    <mergeCell ref="A3:F3"/>
    <mergeCell ref="B19:F19"/>
  </mergeCells>
  <pageMargins left="0.7" right="0.7" top="0.75" bottom="0.75" header="0.3" footer="0.3"/>
</worksheet>
</file>

<file path=xl/worksheets/sheet74.xml><?xml version="1.0" encoding="utf-8"?>
<worksheet xmlns="http://schemas.openxmlformats.org/spreadsheetml/2006/main" xmlns:r="http://schemas.openxmlformats.org/officeDocument/2006/relationships">
  <dimension ref="A1:H15"/>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54" customHeight="1">
      <c r="A3" s="255" t="s">
        <v>368</v>
      </c>
      <c r="B3" s="256"/>
      <c r="C3" s="256"/>
      <c r="D3" s="256"/>
      <c r="E3" s="256"/>
      <c r="F3" s="257"/>
    </row>
    <row r="4" spans="1:8">
      <c r="A4" s="22" t="s">
        <v>2</v>
      </c>
      <c r="B4" s="22" t="s">
        <v>3</v>
      </c>
      <c r="C4" s="22" t="s">
        <v>4</v>
      </c>
      <c r="D4" s="22" t="s">
        <v>5</v>
      </c>
      <c r="E4" s="22" t="s">
        <v>6</v>
      </c>
      <c r="F4" s="22" t="s">
        <v>7</v>
      </c>
    </row>
    <row r="5" spans="1:8" ht="75">
      <c r="A5" s="26" t="s">
        <v>69</v>
      </c>
      <c r="B5" s="27" t="s">
        <v>37</v>
      </c>
      <c r="C5" s="28">
        <v>92.89</v>
      </c>
      <c r="D5" s="165" t="s">
        <v>38</v>
      </c>
      <c r="E5" s="28">
        <v>153.84</v>
      </c>
      <c r="F5" s="27">
        <f t="shared" ref="F5:F7" si="0">C5*E5</f>
        <v>14290.1976</v>
      </c>
    </row>
    <row r="6" spans="1:8" ht="150">
      <c r="A6" s="26" t="s">
        <v>143</v>
      </c>
      <c r="B6" s="27" t="s">
        <v>73</v>
      </c>
      <c r="C6" s="28">
        <v>7.74</v>
      </c>
      <c r="D6" s="50" t="s">
        <v>38</v>
      </c>
      <c r="E6" s="28">
        <v>4858.76</v>
      </c>
      <c r="F6" s="27">
        <f t="shared" si="0"/>
        <v>37606.8024</v>
      </c>
    </row>
    <row r="7" spans="1:8" ht="60">
      <c r="A7" s="26" t="s">
        <v>140</v>
      </c>
      <c r="B7" s="27" t="s">
        <v>141</v>
      </c>
      <c r="C7" s="58">
        <v>609.66999999999996</v>
      </c>
      <c r="D7" s="50" t="s">
        <v>76</v>
      </c>
      <c r="E7" s="28">
        <v>827.33</v>
      </c>
      <c r="F7" s="27">
        <f t="shared" si="0"/>
        <v>504398.28109999996</v>
      </c>
    </row>
    <row r="8" spans="1:8">
      <c r="A8" s="50">
        <v>4</v>
      </c>
      <c r="B8" s="53" t="s">
        <v>77</v>
      </c>
      <c r="C8" s="54"/>
      <c r="D8" s="23"/>
      <c r="E8" s="54"/>
      <c r="F8" s="27"/>
    </row>
    <row r="9" spans="1:8">
      <c r="A9" s="50" t="s">
        <v>19</v>
      </c>
      <c r="B9" s="27" t="s">
        <v>241</v>
      </c>
      <c r="C9" s="27">
        <v>3.33</v>
      </c>
      <c r="D9" s="27" t="s">
        <v>38</v>
      </c>
      <c r="E9" s="27">
        <v>864.24</v>
      </c>
      <c r="F9" s="27">
        <f t="shared" ref="F9:F11" si="1">C9*E9</f>
        <v>2877.9192000000003</v>
      </c>
    </row>
    <row r="10" spans="1:8">
      <c r="A10" s="50" t="s">
        <v>21</v>
      </c>
      <c r="B10" s="27" t="s">
        <v>244</v>
      </c>
      <c r="C10" s="27">
        <v>6.65</v>
      </c>
      <c r="D10" s="27" t="s">
        <v>38</v>
      </c>
      <c r="E10" s="27">
        <v>466.97</v>
      </c>
      <c r="F10" s="27">
        <f t="shared" si="1"/>
        <v>3105.3505000000005</v>
      </c>
    </row>
    <row r="11" spans="1:8">
      <c r="A11" s="50" t="s">
        <v>23</v>
      </c>
      <c r="B11" s="27" t="s">
        <v>82</v>
      </c>
      <c r="C11" s="27">
        <v>92.89</v>
      </c>
      <c r="D11" s="27" t="s">
        <v>38</v>
      </c>
      <c r="E11" s="27">
        <v>177.1</v>
      </c>
      <c r="F11" s="27">
        <f t="shared" si="1"/>
        <v>16450.819</v>
      </c>
    </row>
    <row r="12" spans="1:8">
      <c r="A12" s="50"/>
      <c r="B12" s="53"/>
      <c r="C12" s="54"/>
      <c r="D12" s="23"/>
      <c r="E12" s="54" t="s">
        <v>83</v>
      </c>
      <c r="F12" s="28">
        <f>SUM(F5:F11)</f>
        <v>578729.3698000001</v>
      </c>
    </row>
    <row r="15" spans="1:8" s="55" customFormat="1" ht="50.25" customHeight="1">
      <c r="B15" s="254" t="s">
        <v>84</v>
      </c>
      <c r="C15" s="254"/>
      <c r="D15" s="254"/>
      <c r="E15" s="254"/>
      <c r="F15" s="254"/>
      <c r="H15" s="56"/>
    </row>
  </sheetData>
  <mergeCells count="4">
    <mergeCell ref="A1:F1"/>
    <mergeCell ref="A2:F2"/>
    <mergeCell ref="A3:F3"/>
    <mergeCell ref="B15:F15"/>
  </mergeCells>
  <pageMargins left="0.7" right="0.7" top="0.75" bottom="0.75" header="0.3" footer="0.3"/>
</worksheet>
</file>

<file path=xl/worksheets/sheet75.xml><?xml version="1.0" encoding="utf-8"?>
<worksheet xmlns="http://schemas.openxmlformats.org/spreadsheetml/2006/main" xmlns:r="http://schemas.openxmlformats.org/officeDocument/2006/relationships">
  <dimension ref="A1:H27"/>
  <sheetViews>
    <sheetView topLeftCell="A16" workbookViewId="0">
      <selection activeCell="G6" sqref="G6"/>
    </sheetView>
  </sheetViews>
  <sheetFormatPr defaultRowHeight="15"/>
  <cols>
    <col min="1" max="1" width="7.5703125" style="40" customWidth="1"/>
    <col min="2" max="2" width="39" style="40" customWidth="1"/>
    <col min="3" max="3" width="9.28515625" customWidth="1"/>
    <col min="4" max="4" width="7.7109375" customWidth="1"/>
    <col min="5" max="5" width="9.5703125" customWidth="1"/>
    <col min="6" max="6" width="25.42578125" customWidth="1"/>
  </cols>
  <sheetData>
    <row r="1" spans="1:6" ht="22.5">
      <c r="A1" s="151" t="s">
        <v>341</v>
      </c>
      <c r="B1" s="166" t="s">
        <v>0</v>
      </c>
      <c r="C1" s="153"/>
      <c r="D1" s="153"/>
      <c r="E1" s="153"/>
      <c r="F1" s="154"/>
    </row>
    <row r="2" spans="1:6">
      <c r="A2" s="310" t="s">
        <v>369</v>
      </c>
      <c r="B2" s="310"/>
      <c r="C2" s="310"/>
      <c r="D2" s="310"/>
      <c r="E2" s="310"/>
      <c r="F2" s="311"/>
    </row>
    <row r="3" spans="1:6">
      <c r="A3" s="312"/>
      <c r="B3" s="312"/>
      <c r="C3" s="312"/>
      <c r="D3" s="312"/>
      <c r="E3" s="312"/>
      <c r="F3" s="313"/>
    </row>
    <row r="4" spans="1:6">
      <c r="A4" s="167" t="s">
        <v>2</v>
      </c>
      <c r="B4" s="167" t="s">
        <v>3</v>
      </c>
      <c r="C4" s="2" t="s">
        <v>4</v>
      </c>
      <c r="D4" s="2" t="s">
        <v>5</v>
      </c>
      <c r="E4" s="2" t="s">
        <v>6</v>
      </c>
      <c r="F4" s="2" t="s">
        <v>7</v>
      </c>
    </row>
    <row r="5" spans="1:6" ht="25.5">
      <c r="A5" s="168">
        <v>1</v>
      </c>
      <c r="B5" s="169" t="s">
        <v>234</v>
      </c>
      <c r="C5" s="5">
        <v>4</v>
      </c>
      <c r="D5" s="5" t="s">
        <v>35</v>
      </c>
      <c r="E5" s="5">
        <v>345.26</v>
      </c>
      <c r="F5" s="91">
        <f>C5*E5</f>
        <v>1381.04</v>
      </c>
    </row>
    <row r="6" spans="1:6" ht="127.5">
      <c r="A6" s="168" t="s">
        <v>358</v>
      </c>
      <c r="B6" s="169" t="s">
        <v>9</v>
      </c>
      <c r="C6" s="5">
        <v>66.3</v>
      </c>
      <c r="D6" s="5" t="s">
        <v>10</v>
      </c>
      <c r="E6" s="5">
        <v>153.84</v>
      </c>
      <c r="F6" s="91">
        <f t="shared" ref="F6:F19" si="0">C6*E6</f>
        <v>10199.592000000001</v>
      </c>
    </row>
    <row r="7" spans="1:6" ht="76.5">
      <c r="A7" s="168" t="s">
        <v>39</v>
      </c>
      <c r="B7" s="170" t="s">
        <v>12</v>
      </c>
      <c r="C7" s="2">
        <v>18.760000000000002</v>
      </c>
      <c r="D7" s="2" t="s">
        <v>10</v>
      </c>
      <c r="E7" s="2">
        <v>415.84</v>
      </c>
      <c r="F7" s="91">
        <f t="shared" si="0"/>
        <v>7801.1584000000003</v>
      </c>
    </row>
    <row r="8" spans="1:6" ht="73.5">
      <c r="A8" s="36" t="s">
        <v>41</v>
      </c>
      <c r="B8" s="37" t="s">
        <v>42</v>
      </c>
      <c r="C8" s="14">
        <v>31.27</v>
      </c>
      <c r="D8" s="12" t="s">
        <v>17</v>
      </c>
      <c r="E8" s="12">
        <v>1336.28</v>
      </c>
      <c r="F8" s="91">
        <f t="shared" si="0"/>
        <v>41785.475599999998</v>
      </c>
    </row>
    <row r="9" spans="1:6" s="21" customFormat="1" ht="165">
      <c r="A9" s="26" t="s">
        <v>131</v>
      </c>
      <c r="B9" s="27" t="s">
        <v>73</v>
      </c>
      <c r="C9" s="28">
        <v>36.81</v>
      </c>
      <c r="D9" s="50" t="s">
        <v>38</v>
      </c>
      <c r="E9" s="28">
        <v>4858.76</v>
      </c>
      <c r="F9" s="91">
        <f t="shared" si="0"/>
        <v>178850.95560000002</v>
      </c>
    </row>
    <row r="10" spans="1:6" s="21" customFormat="1" ht="75">
      <c r="A10" s="23" t="s">
        <v>346</v>
      </c>
      <c r="B10" s="24" t="s">
        <v>44</v>
      </c>
      <c r="C10" s="30">
        <v>1.85</v>
      </c>
      <c r="D10" s="30" t="s">
        <v>38</v>
      </c>
      <c r="E10" s="28">
        <v>5891.97</v>
      </c>
      <c r="F10" s="91">
        <f t="shared" si="0"/>
        <v>10900.1445</v>
      </c>
    </row>
    <row r="11" spans="1:6" s="21" customFormat="1" ht="56.25">
      <c r="A11" s="171" t="s">
        <v>370</v>
      </c>
      <c r="B11" s="172" t="s">
        <v>46</v>
      </c>
      <c r="C11" s="30">
        <v>0.95</v>
      </c>
      <c r="D11" s="25" t="s">
        <v>38</v>
      </c>
      <c r="E11" s="30">
        <v>6092.63</v>
      </c>
      <c r="F11" s="91">
        <f t="shared" si="0"/>
        <v>5787.9984999999997</v>
      </c>
    </row>
    <row r="12" spans="1:6" s="21" customFormat="1" ht="78.75">
      <c r="A12" s="171" t="s">
        <v>170</v>
      </c>
      <c r="B12" s="57" t="s">
        <v>48</v>
      </c>
      <c r="C12" s="30">
        <v>0.27</v>
      </c>
      <c r="D12" s="25" t="s">
        <v>49</v>
      </c>
      <c r="E12" s="30">
        <v>77259.94</v>
      </c>
      <c r="F12" s="91">
        <f t="shared" si="0"/>
        <v>20860.183800000003</v>
      </c>
    </row>
    <row r="13" spans="1:6" ht="38.25">
      <c r="A13" s="12" t="s">
        <v>348</v>
      </c>
      <c r="B13" s="13" t="s">
        <v>75</v>
      </c>
      <c r="C13" s="12">
        <v>39.97</v>
      </c>
      <c r="D13" s="12" t="s">
        <v>88</v>
      </c>
      <c r="E13" s="12">
        <v>184.61</v>
      </c>
      <c r="F13" s="91">
        <f t="shared" si="0"/>
        <v>7378.8617000000004</v>
      </c>
    </row>
    <row r="14" spans="1:6" s="21" customFormat="1">
      <c r="A14" s="173">
        <v>10</v>
      </c>
      <c r="B14" s="174" t="s">
        <v>77</v>
      </c>
      <c r="C14" s="54"/>
      <c r="D14" s="23"/>
      <c r="E14" s="54"/>
      <c r="F14" s="91">
        <f t="shared" si="0"/>
        <v>0</v>
      </c>
    </row>
    <row r="15" spans="1:6" s="21" customFormat="1">
      <c r="A15" s="173" t="s">
        <v>19</v>
      </c>
      <c r="B15" s="175" t="s">
        <v>241</v>
      </c>
      <c r="C15" s="176">
        <v>17.03</v>
      </c>
      <c r="D15" s="176" t="s">
        <v>38</v>
      </c>
      <c r="E15" s="176">
        <v>864.24</v>
      </c>
      <c r="F15" s="91">
        <f t="shared" si="0"/>
        <v>14718.007200000002</v>
      </c>
    </row>
    <row r="16" spans="1:6" s="21" customFormat="1">
      <c r="A16" s="173" t="s">
        <v>21</v>
      </c>
      <c r="B16" s="175" t="s">
        <v>242</v>
      </c>
      <c r="C16" s="176">
        <v>18.760000000000002</v>
      </c>
      <c r="D16" s="176" t="s">
        <v>38</v>
      </c>
      <c r="E16" s="176">
        <v>408.12</v>
      </c>
      <c r="F16" s="91">
        <f t="shared" si="0"/>
        <v>7656.3312000000005</v>
      </c>
    </row>
    <row r="17" spans="1:8" s="21" customFormat="1">
      <c r="A17" s="173" t="s">
        <v>23</v>
      </c>
      <c r="B17" s="175" t="s">
        <v>244</v>
      </c>
      <c r="C17" s="176">
        <v>34.06</v>
      </c>
      <c r="D17" s="176" t="s">
        <v>38</v>
      </c>
      <c r="E17" s="176">
        <v>466.97</v>
      </c>
      <c r="F17" s="91">
        <f t="shared" si="0"/>
        <v>15904.998200000002</v>
      </c>
    </row>
    <row r="18" spans="1:8" s="21" customFormat="1">
      <c r="A18" s="173" t="s">
        <v>25</v>
      </c>
      <c r="B18" s="175" t="s">
        <v>243</v>
      </c>
      <c r="C18" s="176">
        <v>31.27</v>
      </c>
      <c r="D18" s="176" t="s">
        <v>38</v>
      </c>
      <c r="E18" s="176">
        <v>788.88</v>
      </c>
      <c r="F18" s="91">
        <f t="shared" si="0"/>
        <v>24668.277600000001</v>
      </c>
    </row>
    <row r="19" spans="1:8" s="21" customFormat="1">
      <c r="A19" s="173" t="s">
        <v>28</v>
      </c>
      <c r="B19" s="175" t="s">
        <v>82</v>
      </c>
      <c r="C19" s="176">
        <v>66.3</v>
      </c>
      <c r="D19" s="176" t="s">
        <v>38</v>
      </c>
      <c r="E19" s="176">
        <v>177.1</v>
      </c>
      <c r="F19" s="91">
        <f t="shared" si="0"/>
        <v>11741.73</v>
      </c>
    </row>
    <row r="20" spans="1:8" s="21" customFormat="1">
      <c r="A20" s="173"/>
      <c r="B20" s="175"/>
      <c r="C20" s="176"/>
      <c r="D20" s="321" t="s">
        <v>52</v>
      </c>
      <c r="E20" s="321"/>
      <c r="F20" s="176">
        <f>SUM(F5:F19)</f>
        <v>359634.75430000003</v>
      </c>
    </row>
    <row r="21" spans="1:8">
      <c r="B21" s="177"/>
      <c r="C21" s="43"/>
      <c r="D21" s="43"/>
      <c r="E21" s="43"/>
      <c r="F21" s="163"/>
    </row>
    <row r="22" spans="1:8" ht="15.75">
      <c r="B22" s="178"/>
      <c r="C22" s="45"/>
      <c r="D22" s="252" t="s">
        <v>125</v>
      </c>
      <c r="E22" s="252"/>
      <c r="F22" s="252"/>
      <c r="G22" s="252"/>
      <c r="H22" s="164"/>
    </row>
    <row r="23" spans="1:8" ht="15.75">
      <c r="B23" s="178"/>
      <c r="C23" s="45"/>
      <c r="D23" s="252"/>
      <c r="E23" s="252"/>
      <c r="F23" s="252"/>
      <c r="G23" s="252"/>
      <c r="H23" s="164"/>
    </row>
    <row r="24" spans="1:8" ht="15.75">
      <c r="B24" s="178"/>
      <c r="C24" s="45"/>
      <c r="D24" s="252"/>
      <c r="E24" s="252"/>
      <c r="F24" s="252"/>
      <c r="G24" s="252"/>
      <c r="H24" s="164"/>
    </row>
    <row r="25" spans="1:8">
      <c r="B25" s="178"/>
      <c r="C25" s="45"/>
      <c r="D25" s="252"/>
      <c r="E25" s="252"/>
      <c r="F25" s="252"/>
      <c r="G25" s="252"/>
    </row>
    <row r="26" spans="1:8">
      <c r="B26" s="178"/>
      <c r="C26" s="45"/>
      <c r="D26" s="252"/>
      <c r="E26" s="252"/>
      <c r="F26" s="252"/>
      <c r="G26" s="252"/>
    </row>
    <row r="27" spans="1:8">
      <c r="B27" s="178"/>
      <c r="C27" s="45"/>
      <c r="D27" s="45"/>
      <c r="E27" s="45"/>
      <c r="F27" s="45"/>
      <c r="G27" s="45"/>
    </row>
  </sheetData>
  <mergeCells count="3">
    <mergeCell ref="A2:F3"/>
    <mergeCell ref="D20:E20"/>
    <mergeCell ref="D22:G26"/>
  </mergeCells>
  <pageMargins left="0.7" right="0.7" top="0.75" bottom="0.75" header="0.3" footer="0.3"/>
</worksheet>
</file>

<file path=xl/worksheets/sheet76.xml><?xml version="1.0" encoding="utf-8"?>
<worksheet xmlns="http://schemas.openxmlformats.org/spreadsheetml/2006/main" xmlns:r="http://schemas.openxmlformats.org/officeDocument/2006/relationships">
  <dimension ref="A1:N22"/>
  <sheetViews>
    <sheetView workbookViewId="0">
      <selection activeCell="H16" sqref="H16"/>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32.25" customHeight="1">
      <c r="A2" s="259" t="s">
        <v>371</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ht="93" customHeight="1">
      <c r="A4" s="15" t="s">
        <v>372</v>
      </c>
      <c r="B4" s="65" t="s">
        <v>120</v>
      </c>
      <c r="C4" s="12">
        <v>76.400000000000006</v>
      </c>
      <c r="D4" s="14">
        <f>C4*G4</f>
        <v>11753.376000000002</v>
      </c>
      <c r="E4" s="14">
        <v>67.959999999999994</v>
      </c>
      <c r="F4" s="12" t="s">
        <v>17</v>
      </c>
      <c r="G4" s="12">
        <v>153.84</v>
      </c>
      <c r="H4" s="17">
        <f>E4*G4</f>
        <v>10454.966399999999</v>
      </c>
    </row>
    <row r="5" spans="1:9" ht="89.25">
      <c r="A5" s="15" t="s">
        <v>121</v>
      </c>
      <c r="B5" s="29" t="s">
        <v>40</v>
      </c>
      <c r="C5" s="12"/>
      <c r="D5" s="12"/>
      <c r="E5" s="14">
        <v>6.8</v>
      </c>
      <c r="F5" s="12" t="s">
        <v>17</v>
      </c>
      <c r="G5" s="12">
        <v>415.58</v>
      </c>
      <c r="H5" s="17">
        <f t="shared" ref="H5:H15" si="0">E5*G5</f>
        <v>2825.944</v>
      </c>
    </row>
    <row r="6" spans="1:9" ht="102" customHeight="1">
      <c r="A6" s="15" t="s">
        <v>71</v>
      </c>
      <c r="B6" s="13" t="s">
        <v>42</v>
      </c>
      <c r="C6" s="12"/>
      <c r="D6" s="12"/>
      <c r="E6" s="14">
        <v>5.66</v>
      </c>
      <c r="F6" s="12" t="s">
        <v>17</v>
      </c>
      <c r="G6" s="12">
        <v>1336.28</v>
      </c>
      <c r="H6" s="17">
        <f t="shared" si="0"/>
        <v>7563.3447999999999</v>
      </c>
    </row>
    <row r="7" spans="1:9" s="21" customFormat="1" ht="90">
      <c r="A7" s="26" t="s">
        <v>373</v>
      </c>
      <c r="B7" s="27" t="s">
        <v>374</v>
      </c>
      <c r="C7" s="28">
        <v>8.5</v>
      </c>
      <c r="D7" s="50" t="s">
        <v>38</v>
      </c>
      <c r="E7" s="14">
        <v>39.08</v>
      </c>
      <c r="F7" s="12" t="s">
        <v>17</v>
      </c>
      <c r="G7" s="12">
        <v>5094.3599999999997</v>
      </c>
      <c r="H7" s="17">
        <f t="shared" si="0"/>
        <v>199087.58879999997</v>
      </c>
    </row>
    <row r="8" spans="1:9" ht="38.25">
      <c r="A8" s="15" t="s">
        <v>375</v>
      </c>
      <c r="B8" s="13" t="s">
        <v>75</v>
      </c>
      <c r="C8" s="12"/>
      <c r="D8" s="12"/>
      <c r="E8" s="14">
        <v>200.67</v>
      </c>
      <c r="F8" s="12" t="s">
        <v>88</v>
      </c>
      <c r="G8" s="12">
        <v>184.61</v>
      </c>
      <c r="H8" s="17">
        <f t="shared" si="0"/>
        <v>37045.688699999999</v>
      </c>
    </row>
    <row r="9" spans="1:9" s="21" customFormat="1" ht="105">
      <c r="A9" s="26" t="s">
        <v>376</v>
      </c>
      <c r="B9" s="52" t="s">
        <v>48</v>
      </c>
      <c r="C9" s="28">
        <v>0.75</v>
      </c>
      <c r="D9" s="26" t="s">
        <v>49</v>
      </c>
      <c r="E9" s="54">
        <v>2.76</v>
      </c>
      <c r="F9" s="28" t="s">
        <v>49</v>
      </c>
      <c r="G9" s="27">
        <v>77259.94</v>
      </c>
      <c r="H9" s="17">
        <f t="shared" si="0"/>
        <v>213237.4344</v>
      </c>
    </row>
    <row r="10" spans="1:9" s="21" customFormat="1">
      <c r="A10" s="50">
        <v>7</v>
      </c>
      <c r="B10" s="53" t="s">
        <v>77</v>
      </c>
      <c r="C10" s="54"/>
      <c r="D10" s="23"/>
      <c r="E10" s="54"/>
      <c r="F10" s="27"/>
      <c r="G10" s="54"/>
      <c r="H10" s="17">
        <f t="shared" si="0"/>
        <v>0</v>
      </c>
    </row>
    <row r="11" spans="1:9" s="21" customFormat="1" ht="15.75">
      <c r="A11" s="50" t="s">
        <v>19</v>
      </c>
      <c r="B11" s="27" t="s">
        <v>377</v>
      </c>
      <c r="C11" s="27">
        <v>7.96</v>
      </c>
      <c r="D11" s="27" t="s">
        <v>38</v>
      </c>
      <c r="E11" s="176">
        <v>6.8</v>
      </c>
      <c r="F11" s="12" t="s">
        <v>17</v>
      </c>
      <c r="G11" s="176">
        <v>437.55</v>
      </c>
      <c r="H11" s="17">
        <f t="shared" si="0"/>
        <v>2975.34</v>
      </c>
    </row>
    <row r="12" spans="1:9" s="21" customFormat="1" ht="15.75">
      <c r="A12" s="50" t="s">
        <v>21</v>
      </c>
      <c r="B12" s="27" t="s">
        <v>378</v>
      </c>
      <c r="C12" s="27">
        <v>24.93</v>
      </c>
      <c r="D12" s="27" t="s">
        <v>38</v>
      </c>
      <c r="E12" s="176">
        <v>16.8</v>
      </c>
      <c r="F12" s="12" t="s">
        <v>17</v>
      </c>
      <c r="G12" s="176">
        <v>790.67</v>
      </c>
      <c r="H12" s="17">
        <f t="shared" si="0"/>
        <v>13283.255999999999</v>
      </c>
    </row>
    <row r="13" spans="1:9" s="21" customFormat="1" ht="15.75">
      <c r="A13" s="50" t="s">
        <v>23</v>
      </c>
      <c r="B13" s="27" t="s">
        <v>379</v>
      </c>
      <c r="C13" s="27">
        <v>13.27</v>
      </c>
      <c r="D13" s="27" t="s">
        <v>38</v>
      </c>
      <c r="E13" s="176">
        <v>5.66</v>
      </c>
      <c r="F13" s="12" t="s">
        <v>17</v>
      </c>
      <c r="G13" s="176">
        <v>712.09</v>
      </c>
      <c r="H13" s="17">
        <f t="shared" si="0"/>
        <v>4030.4294000000004</v>
      </c>
    </row>
    <row r="14" spans="1:9" s="21" customFormat="1">
      <c r="A14" s="50" t="s">
        <v>25</v>
      </c>
      <c r="B14" s="27" t="s">
        <v>183</v>
      </c>
      <c r="C14" s="27">
        <v>49.86</v>
      </c>
      <c r="D14" s="27" t="s">
        <v>38</v>
      </c>
      <c r="E14" s="176">
        <v>33.61</v>
      </c>
      <c r="F14" s="12" t="s">
        <v>27</v>
      </c>
      <c r="G14" s="176">
        <v>393.4</v>
      </c>
      <c r="H14" s="17">
        <f t="shared" si="0"/>
        <v>13222.173999999999</v>
      </c>
    </row>
    <row r="15" spans="1:9" s="21" customFormat="1">
      <c r="A15" s="50" t="s">
        <v>28</v>
      </c>
      <c r="B15" s="27" t="s">
        <v>82</v>
      </c>
      <c r="C15" s="27">
        <v>116.82</v>
      </c>
      <c r="D15" s="27" t="s">
        <v>38</v>
      </c>
      <c r="E15" s="176">
        <v>67.959999999999994</v>
      </c>
      <c r="F15" s="12" t="s">
        <v>27</v>
      </c>
      <c r="G15" s="176">
        <v>177.1</v>
      </c>
      <c r="H15" s="17">
        <f t="shared" si="0"/>
        <v>12035.715999999999</v>
      </c>
    </row>
    <row r="16" spans="1:9" s="21" customFormat="1">
      <c r="A16" s="50"/>
      <c r="B16" s="53"/>
      <c r="C16" s="54"/>
      <c r="D16" s="23"/>
      <c r="E16" s="179"/>
      <c r="F16" s="180"/>
      <c r="G16" s="179" t="s">
        <v>83</v>
      </c>
      <c r="H16" s="28">
        <f>SUM(H4:H15)</f>
        <v>515761.88250000007</v>
      </c>
    </row>
    <row r="17" spans="1:14">
      <c r="A17" s="68"/>
      <c r="B17" s="69"/>
      <c r="C17" s="69"/>
      <c r="D17" s="69"/>
      <c r="E17" s="69"/>
      <c r="F17" s="69"/>
      <c r="G17" s="69"/>
      <c r="H17" s="70"/>
      <c r="I17" s="18"/>
      <c r="J17" s="18"/>
      <c r="K17" s="18"/>
    </row>
    <row r="18" spans="1:14" ht="31.5" customHeight="1">
      <c r="A18" s="251"/>
      <c r="B18" s="251"/>
      <c r="C18" s="71"/>
      <c r="D18" s="71"/>
      <c r="E18" s="252" t="s">
        <v>125</v>
      </c>
      <c r="F18" s="252"/>
      <c r="G18" s="252"/>
      <c r="H18" s="252"/>
      <c r="I18" s="72"/>
      <c r="J18" s="72"/>
      <c r="K18" s="72"/>
      <c r="L18" s="72"/>
      <c r="M18" s="72"/>
      <c r="N18" s="72"/>
    </row>
    <row r="19" spans="1:14" ht="15.75" customHeight="1">
      <c r="E19" s="252"/>
      <c r="F19" s="252"/>
      <c r="G19" s="252"/>
      <c r="H19" s="252"/>
      <c r="I19" s="72"/>
      <c r="J19" s="72"/>
      <c r="K19" s="72"/>
      <c r="L19" s="72"/>
      <c r="M19" s="72"/>
      <c r="N19" s="72"/>
    </row>
    <row r="20" spans="1:14" ht="15.75" customHeight="1">
      <c r="E20" s="252"/>
      <c r="F20" s="252"/>
      <c r="G20" s="252"/>
      <c r="H20" s="252"/>
      <c r="I20" s="72"/>
      <c r="J20" s="72"/>
      <c r="K20" s="72"/>
      <c r="L20" s="72"/>
      <c r="M20" s="72"/>
      <c r="N20" s="72"/>
    </row>
    <row r="22" spans="1:14" ht="15.75" customHeight="1"/>
  </sheetData>
  <mergeCells count="4">
    <mergeCell ref="A1:H1"/>
    <mergeCell ref="A2:H2"/>
    <mergeCell ref="A18:B18"/>
    <mergeCell ref="E18:H20"/>
  </mergeCells>
  <pageMargins left="0.7" right="0.7" top="0.75" bottom="0.75" header="0.3" footer="0.3"/>
</worksheet>
</file>

<file path=xl/worksheets/sheet77.xml><?xml version="1.0" encoding="utf-8"?>
<worksheet xmlns="http://schemas.openxmlformats.org/spreadsheetml/2006/main" xmlns:r="http://schemas.openxmlformats.org/officeDocument/2006/relationships">
  <dimension ref="A1:H19"/>
  <sheetViews>
    <sheetView topLeftCell="A10"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7109375" style="21" bestFit="1" customWidth="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48" customHeight="1">
      <c r="A3" s="241" t="s">
        <v>380</v>
      </c>
      <c r="B3" s="242"/>
      <c r="C3" s="242"/>
      <c r="D3" s="242"/>
      <c r="E3" s="242"/>
      <c r="F3" s="243"/>
    </row>
    <row r="4" spans="1:8">
      <c r="A4" s="22" t="s">
        <v>2</v>
      </c>
      <c r="B4" s="22" t="s">
        <v>3</v>
      </c>
      <c r="C4" s="22" t="s">
        <v>4</v>
      </c>
      <c r="D4" s="22" t="s">
        <v>5</v>
      </c>
      <c r="E4" s="22" t="s">
        <v>6</v>
      </c>
      <c r="F4" s="22" t="s">
        <v>7</v>
      </c>
    </row>
    <row r="5" spans="1:8" ht="105">
      <c r="A5" s="26" t="s">
        <v>381</v>
      </c>
      <c r="B5" s="27" t="s">
        <v>374</v>
      </c>
      <c r="C5" s="28">
        <v>8.5</v>
      </c>
      <c r="D5" s="50" t="s">
        <v>38</v>
      </c>
      <c r="E5" s="28">
        <v>5094.3599999999997</v>
      </c>
      <c r="F5" s="27">
        <f t="shared" ref="F5:F11" si="0">C5*E5</f>
        <v>43302.06</v>
      </c>
    </row>
    <row r="6" spans="1:8" ht="45">
      <c r="A6" s="26" t="s">
        <v>175</v>
      </c>
      <c r="B6" s="52" t="s">
        <v>75</v>
      </c>
      <c r="C6" s="28">
        <v>46.47</v>
      </c>
      <c r="D6" s="26" t="s">
        <v>76</v>
      </c>
      <c r="E6" s="28">
        <v>184.61</v>
      </c>
      <c r="F6" s="27">
        <f t="shared" si="0"/>
        <v>8578.8266999999996</v>
      </c>
    </row>
    <row r="7" spans="1:8" ht="120">
      <c r="A7" s="26" t="s">
        <v>382</v>
      </c>
      <c r="B7" s="52" t="s">
        <v>48</v>
      </c>
      <c r="C7" s="28">
        <v>0.75</v>
      </c>
      <c r="D7" s="26" t="s">
        <v>49</v>
      </c>
      <c r="E7" s="28">
        <v>77259.94</v>
      </c>
      <c r="F7" s="27">
        <f t="shared" si="0"/>
        <v>57944.955000000002</v>
      </c>
    </row>
    <row r="8" spans="1:8">
      <c r="A8" s="26"/>
      <c r="B8" s="52" t="s">
        <v>383</v>
      </c>
      <c r="C8" s="28">
        <v>50</v>
      </c>
      <c r="D8" s="26" t="s">
        <v>384</v>
      </c>
      <c r="E8" s="28">
        <v>9500</v>
      </c>
      <c r="F8" s="27">
        <f t="shared" si="0"/>
        <v>475000</v>
      </c>
    </row>
    <row r="9" spans="1:8">
      <c r="A9" s="50">
        <v>4</v>
      </c>
      <c r="B9" s="53" t="s">
        <v>77</v>
      </c>
      <c r="C9" s="54"/>
      <c r="D9" s="23"/>
      <c r="E9" s="54"/>
      <c r="F9" s="27">
        <f t="shared" si="0"/>
        <v>0</v>
      </c>
    </row>
    <row r="10" spans="1:8">
      <c r="A10" s="50" t="s">
        <v>19</v>
      </c>
      <c r="B10" s="27" t="s">
        <v>385</v>
      </c>
      <c r="C10" s="27">
        <v>3.65</v>
      </c>
      <c r="D10" s="27" t="s">
        <v>38</v>
      </c>
      <c r="E10" s="27">
        <v>790.67</v>
      </c>
      <c r="F10" s="27">
        <f t="shared" si="0"/>
        <v>2885.9454999999998</v>
      </c>
    </row>
    <row r="11" spans="1:8" ht="24" customHeight="1">
      <c r="A11" s="50" t="s">
        <v>21</v>
      </c>
      <c r="B11" s="27" t="s">
        <v>386</v>
      </c>
      <c r="C11" s="27">
        <v>7.31</v>
      </c>
      <c r="D11" s="27" t="s">
        <v>38</v>
      </c>
      <c r="E11" s="27">
        <v>393.4</v>
      </c>
      <c r="F11" s="27">
        <f t="shared" si="0"/>
        <v>2875.7539999999999</v>
      </c>
    </row>
    <row r="12" spans="1:8">
      <c r="A12" s="50"/>
      <c r="B12" s="53"/>
      <c r="C12" s="322" t="s">
        <v>30</v>
      </c>
      <c r="D12" s="322"/>
      <c r="E12" s="322"/>
      <c r="F12" s="28">
        <f>SUM(F5:F11)</f>
        <v>590587.54119999998</v>
      </c>
    </row>
    <row r="14" spans="1:8" customFormat="1" ht="15.75">
      <c r="A14" s="40"/>
      <c r="B14" s="178"/>
      <c r="C14" s="45"/>
      <c r="D14" s="252" t="s">
        <v>125</v>
      </c>
      <c r="E14" s="252"/>
      <c r="F14" s="252"/>
      <c r="G14" s="252"/>
      <c r="H14" s="164"/>
    </row>
    <row r="15" spans="1:8" customFormat="1" ht="15.75">
      <c r="A15" s="40"/>
      <c r="B15" s="178"/>
      <c r="C15" s="45"/>
      <c r="D15" s="252"/>
      <c r="E15" s="252"/>
      <c r="F15" s="252"/>
      <c r="G15" s="252"/>
      <c r="H15" s="164"/>
    </row>
    <row r="16" spans="1:8" customFormat="1" ht="15.75">
      <c r="A16" s="40"/>
      <c r="B16" s="178"/>
      <c r="C16" s="45"/>
      <c r="D16" s="252"/>
      <c r="E16" s="252"/>
      <c r="F16" s="252"/>
      <c r="G16" s="252"/>
      <c r="H16" s="164"/>
    </row>
    <row r="17" spans="1:7" customFormat="1">
      <c r="A17" s="40"/>
      <c r="B17" s="178"/>
      <c r="C17" s="45"/>
      <c r="D17" s="252"/>
      <c r="E17" s="252"/>
      <c r="F17" s="252"/>
      <c r="G17" s="252"/>
    </row>
    <row r="18" spans="1:7" customFormat="1">
      <c r="A18" s="40"/>
      <c r="B18" s="178"/>
      <c r="C18" s="45"/>
      <c r="D18" s="252"/>
      <c r="E18" s="252"/>
      <c r="F18" s="252"/>
      <c r="G18" s="252"/>
    </row>
    <row r="19" spans="1:7" customFormat="1">
      <c r="A19" s="40"/>
      <c r="B19" s="178"/>
      <c r="C19" s="45"/>
      <c r="D19" s="45"/>
      <c r="E19" s="45"/>
      <c r="F19" s="45"/>
      <c r="G19" s="45"/>
    </row>
  </sheetData>
  <mergeCells count="5">
    <mergeCell ref="A1:F1"/>
    <mergeCell ref="A2:F2"/>
    <mergeCell ref="A3:F3"/>
    <mergeCell ref="C12:E12"/>
    <mergeCell ref="D14:G18"/>
  </mergeCells>
  <pageMargins left="0.7" right="0.7" top="0.75" bottom="0.75" header="0.3" footer="0.3"/>
</worksheet>
</file>

<file path=xl/worksheets/sheet78.xml><?xml version="1.0" encoding="utf-8"?>
<worksheet xmlns="http://schemas.openxmlformats.org/spreadsheetml/2006/main" xmlns:r="http://schemas.openxmlformats.org/officeDocument/2006/relationships">
  <dimension ref="A1:J25"/>
  <sheetViews>
    <sheetView workbookViewId="0">
      <selection activeCell="A2" sqref="A2:H3"/>
    </sheetView>
  </sheetViews>
  <sheetFormatPr defaultRowHeight="15"/>
  <cols>
    <col min="1" max="1" width="6.140625" customWidth="1"/>
    <col min="2" max="2" width="39" customWidth="1"/>
    <col min="3" max="3" width="9.140625" hidden="1" customWidth="1"/>
    <col min="4" max="4" width="9.140625" style="21" hidden="1" customWidth="1"/>
    <col min="5" max="5" width="9.28515625" customWidth="1"/>
    <col min="6" max="6" width="5.28515625" customWidth="1"/>
    <col min="7" max="7" width="9.5703125" customWidth="1"/>
    <col min="8" max="8" width="25.42578125" customWidth="1"/>
  </cols>
  <sheetData>
    <row r="1" spans="1:8" ht="22.5">
      <c r="A1" s="151" t="s">
        <v>341</v>
      </c>
      <c r="B1" s="152" t="s">
        <v>0</v>
      </c>
      <c r="C1" s="153"/>
      <c r="D1" s="224"/>
      <c r="E1" s="153"/>
      <c r="F1" s="153"/>
      <c r="G1" s="153"/>
      <c r="H1" s="154"/>
    </row>
    <row r="2" spans="1:8">
      <c r="A2" s="323" t="s">
        <v>540</v>
      </c>
      <c r="B2" s="323"/>
      <c r="C2" s="323"/>
      <c r="D2" s="323"/>
      <c r="E2" s="323"/>
      <c r="F2" s="323"/>
      <c r="G2" s="323"/>
      <c r="H2" s="324"/>
    </row>
    <row r="3" spans="1:8">
      <c r="A3" s="325"/>
      <c r="B3" s="325"/>
      <c r="C3" s="325"/>
      <c r="D3" s="325"/>
      <c r="E3" s="325"/>
      <c r="F3" s="325"/>
      <c r="G3" s="325"/>
      <c r="H3" s="326"/>
    </row>
    <row r="4" spans="1:8" ht="25.5">
      <c r="A4" s="2" t="s">
        <v>2</v>
      </c>
      <c r="B4" s="2" t="s">
        <v>3</v>
      </c>
      <c r="C4" s="2" t="s">
        <v>4</v>
      </c>
      <c r="D4" s="2" t="s">
        <v>4</v>
      </c>
      <c r="E4" s="2" t="s">
        <v>541</v>
      </c>
      <c r="F4" s="2" t="s">
        <v>5</v>
      </c>
      <c r="G4" s="2" t="s">
        <v>6</v>
      </c>
      <c r="H4" s="2" t="s">
        <v>7</v>
      </c>
    </row>
    <row r="5" spans="1:8" ht="148.5">
      <c r="A5" s="3" t="s">
        <v>8</v>
      </c>
      <c r="B5" s="4" t="s">
        <v>9</v>
      </c>
      <c r="C5" s="5">
        <v>8.83</v>
      </c>
      <c r="D5" s="216">
        <v>5.17</v>
      </c>
      <c r="E5" s="5">
        <f>C5+D5</f>
        <v>14</v>
      </c>
      <c r="F5" s="5" t="s">
        <v>10</v>
      </c>
      <c r="G5" s="5">
        <v>153.84</v>
      </c>
      <c r="H5" s="91">
        <f>E5*G5</f>
        <v>2153.7600000000002</v>
      </c>
    </row>
    <row r="6" spans="1:8" ht="89.25">
      <c r="A6" s="3" t="s">
        <v>304</v>
      </c>
      <c r="B6" s="9" t="s">
        <v>12</v>
      </c>
      <c r="C6" s="2">
        <v>4.58</v>
      </c>
      <c r="D6" s="2">
        <v>7.46</v>
      </c>
      <c r="E6" s="5">
        <f t="shared" ref="E6:E17" si="0">C6+D6</f>
        <v>12.04</v>
      </c>
      <c r="F6" s="2" t="s">
        <v>10</v>
      </c>
      <c r="G6" s="2">
        <v>415.84</v>
      </c>
      <c r="H6" s="91">
        <f t="shared" ref="H6:H17" si="1">E6*G6</f>
        <v>5006.7135999999991</v>
      </c>
    </row>
    <row r="7" spans="1:8" ht="89.25">
      <c r="A7" s="3" t="s">
        <v>294</v>
      </c>
      <c r="B7" s="9" t="s">
        <v>14</v>
      </c>
      <c r="C7" s="2">
        <v>4</v>
      </c>
      <c r="D7" s="2">
        <v>2.2599999999999998</v>
      </c>
      <c r="E7" s="5">
        <f t="shared" si="0"/>
        <v>6.26</v>
      </c>
      <c r="F7" s="2" t="s">
        <v>10</v>
      </c>
      <c r="G7" s="2">
        <v>1336.28</v>
      </c>
      <c r="H7" s="91">
        <f t="shared" si="1"/>
        <v>8365.112799999999</v>
      </c>
    </row>
    <row r="8" spans="1:8" ht="127.5">
      <c r="A8" s="15" t="s">
        <v>15</v>
      </c>
      <c r="B8" s="13" t="s">
        <v>16</v>
      </c>
      <c r="C8" s="12">
        <v>4.5599999999999996</v>
      </c>
      <c r="D8" s="12">
        <v>2.6</v>
      </c>
      <c r="E8" s="5">
        <f t="shared" si="0"/>
        <v>7.16</v>
      </c>
      <c r="F8" s="12" t="s">
        <v>17</v>
      </c>
      <c r="G8" s="12">
        <v>4858.76</v>
      </c>
      <c r="H8" s="91">
        <f t="shared" si="1"/>
        <v>34788.721600000004</v>
      </c>
    </row>
    <row r="9" spans="1:8" ht="51">
      <c r="A9" s="3" t="s">
        <v>387</v>
      </c>
      <c r="B9" s="124" t="s">
        <v>306</v>
      </c>
      <c r="C9" s="6">
        <v>9.06</v>
      </c>
      <c r="D9" s="225">
        <v>5.34</v>
      </c>
      <c r="E9" s="5">
        <f t="shared" si="0"/>
        <v>14.4</v>
      </c>
      <c r="F9" s="2" t="s">
        <v>10</v>
      </c>
      <c r="G9" s="6">
        <v>2873.96</v>
      </c>
      <c r="H9" s="91">
        <f t="shared" si="1"/>
        <v>41385.024000000005</v>
      </c>
    </row>
    <row r="10" spans="1:8" s="21" customFormat="1" ht="105">
      <c r="A10" s="26" t="s">
        <v>92</v>
      </c>
      <c r="B10" s="52" t="s">
        <v>93</v>
      </c>
      <c r="C10" s="28">
        <v>45.1</v>
      </c>
      <c r="D10" s="52">
        <v>28.87</v>
      </c>
      <c r="E10" s="5">
        <f t="shared" si="0"/>
        <v>73.97</v>
      </c>
      <c r="F10" s="12" t="s">
        <v>88</v>
      </c>
      <c r="G10" s="162">
        <v>293.85000000000002</v>
      </c>
      <c r="H10" s="91">
        <f t="shared" si="1"/>
        <v>21736.084500000001</v>
      </c>
    </row>
    <row r="11" spans="1:8" s="21" customFormat="1" ht="135">
      <c r="A11" s="23" t="s">
        <v>47</v>
      </c>
      <c r="B11" s="25" t="s">
        <v>48</v>
      </c>
      <c r="C11" s="30">
        <v>0.1</v>
      </c>
      <c r="D11" s="25">
        <v>9.4E-2</v>
      </c>
      <c r="E11" s="5">
        <f t="shared" si="0"/>
        <v>0.19400000000000001</v>
      </c>
      <c r="F11" s="25" t="s">
        <v>49</v>
      </c>
      <c r="G11" s="30">
        <v>77259.94</v>
      </c>
      <c r="H11" s="91">
        <f t="shared" si="1"/>
        <v>14988.428360000002</v>
      </c>
    </row>
    <row r="12" spans="1:8" s="21" customFormat="1">
      <c r="A12" s="50">
        <v>8</v>
      </c>
      <c r="B12" s="53" t="s">
        <v>77</v>
      </c>
      <c r="C12" s="223"/>
      <c r="D12" s="53"/>
      <c r="E12" s="5">
        <f t="shared" si="0"/>
        <v>0</v>
      </c>
      <c r="F12" s="23"/>
      <c r="G12" s="54"/>
      <c r="H12" s="91">
        <f t="shared" si="1"/>
        <v>0</v>
      </c>
    </row>
    <row r="13" spans="1:8" s="21" customFormat="1">
      <c r="A13" s="50" t="s">
        <v>19</v>
      </c>
      <c r="B13" s="27" t="s">
        <v>377</v>
      </c>
      <c r="C13" s="222">
        <v>4.58</v>
      </c>
      <c r="D13" s="222">
        <v>7.46</v>
      </c>
      <c r="E13" s="5">
        <f t="shared" si="0"/>
        <v>12.04</v>
      </c>
      <c r="F13" s="27" t="s">
        <v>38</v>
      </c>
      <c r="G13" s="27">
        <v>437.55</v>
      </c>
      <c r="H13" s="91">
        <f t="shared" si="1"/>
        <v>5268.1019999999999</v>
      </c>
    </row>
    <row r="14" spans="1:8" s="21" customFormat="1">
      <c r="A14" s="50" t="s">
        <v>21</v>
      </c>
      <c r="B14" s="27" t="s">
        <v>378</v>
      </c>
      <c r="C14" s="222">
        <v>6.95</v>
      </c>
      <c r="D14" s="222">
        <v>4.1399999999999997</v>
      </c>
      <c r="E14" s="5">
        <f t="shared" si="0"/>
        <v>11.09</v>
      </c>
      <c r="F14" s="27" t="s">
        <v>38</v>
      </c>
      <c r="G14" s="27">
        <v>790.67</v>
      </c>
      <c r="H14" s="91">
        <f t="shared" si="1"/>
        <v>8768.5302999999985</v>
      </c>
    </row>
    <row r="15" spans="1:8" s="21" customFormat="1">
      <c r="A15" s="50" t="s">
        <v>23</v>
      </c>
      <c r="B15" s="27" t="s">
        <v>379</v>
      </c>
      <c r="C15" s="222">
        <v>13.06</v>
      </c>
      <c r="D15" s="222">
        <v>7.6</v>
      </c>
      <c r="E15" s="5">
        <f t="shared" si="0"/>
        <v>20.66</v>
      </c>
      <c r="F15" s="27" t="s">
        <v>38</v>
      </c>
      <c r="G15" s="27">
        <v>712.09</v>
      </c>
      <c r="H15" s="91">
        <f t="shared" si="1"/>
        <v>14711.779400000001</v>
      </c>
    </row>
    <row r="16" spans="1:8" s="21" customFormat="1">
      <c r="A16" s="50" t="s">
        <v>25</v>
      </c>
      <c r="B16" s="27" t="s">
        <v>183</v>
      </c>
      <c r="C16" s="222">
        <v>3.92</v>
      </c>
      <c r="D16" s="222">
        <v>2.2400000000000002</v>
      </c>
      <c r="E16" s="5">
        <f t="shared" si="0"/>
        <v>6.16</v>
      </c>
      <c r="F16" s="27" t="s">
        <v>38</v>
      </c>
      <c r="G16" s="27">
        <v>393.4</v>
      </c>
      <c r="H16" s="91">
        <f t="shared" si="1"/>
        <v>2423.3440000000001</v>
      </c>
    </row>
    <row r="17" spans="1:10" s="21" customFormat="1">
      <c r="A17" s="50" t="s">
        <v>28</v>
      </c>
      <c r="B17" s="27" t="s">
        <v>82</v>
      </c>
      <c r="C17" s="222">
        <v>8.83</v>
      </c>
      <c r="D17" s="222">
        <v>5.17</v>
      </c>
      <c r="E17" s="5">
        <f t="shared" si="0"/>
        <v>14</v>
      </c>
      <c r="F17" s="27" t="s">
        <v>38</v>
      </c>
      <c r="G17" s="27">
        <v>177.1</v>
      </c>
      <c r="H17" s="91">
        <f t="shared" si="1"/>
        <v>2479.4</v>
      </c>
    </row>
    <row r="18" spans="1:10" s="21" customFormat="1">
      <c r="A18" s="50"/>
      <c r="B18" s="53"/>
      <c r="C18" s="53"/>
      <c r="D18" s="53"/>
      <c r="E18" s="54"/>
      <c r="F18" s="23"/>
      <c r="G18" s="54" t="s">
        <v>83</v>
      </c>
      <c r="H18" s="28">
        <f>SUM(H5:H17)</f>
        <v>162075.00056000001</v>
      </c>
    </row>
    <row r="19" spans="1:10">
      <c r="A19" s="43"/>
      <c r="B19" s="44"/>
      <c r="C19" s="44"/>
      <c r="D19" s="226"/>
      <c r="E19" s="43"/>
      <c r="F19" s="43"/>
      <c r="G19" s="43"/>
      <c r="H19" s="163"/>
    </row>
    <row r="20" spans="1:10" ht="15" customHeight="1">
      <c r="B20" s="45"/>
      <c r="C20" s="45"/>
      <c r="E20" s="45"/>
      <c r="F20" s="252" t="s">
        <v>125</v>
      </c>
      <c r="G20" s="252"/>
      <c r="H20" s="252"/>
      <c r="I20" s="252"/>
      <c r="J20" s="164"/>
    </row>
    <row r="21" spans="1:10" ht="15" customHeight="1">
      <c r="B21" s="45"/>
      <c r="C21" s="45"/>
      <c r="E21" s="45"/>
      <c r="F21" s="252"/>
      <c r="G21" s="252"/>
      <c r="H21" s="252"/>
      <c r="I21" s="252"/>
      <c r="J21" s="164"/>
    </row>
    <row r="22" spans="1:10" ht="15" customHeight="1">
      <c r="B22" s="45"/>
      <c r="C22" s="45"/>
      <c r="E22" s="45"/>
      <c r="F22" s="252"/>
      <c r="G22" s="252"/>
      <c r="H22" s="252"/>
      <c r="I22" s="252"/>
      <c r="J22" s="164"/>
    </row>
    <row r="23" spans="1:10" ht="15" customHeight="1">
      <c r="B23" s="45"/>
      <c r="C23" s="45"/>
      <c r="E23" s="45"/>
      <c r="F23" s="252"/>
      <c r="G23" s="252"/>
      <c r="H23" s="252"/>
      <c r="I23" s="252"/>
    </row>
    <row r="24" spans="1:10">
      <c r="B24" s="45"/>
      <c r="C24" s="45"/>
      <c r="E24" s="45"/>
      <c r="F24" s="252"/>
      <c r="G24" s="252"/>
      <c r="H24" s="252"/>
      <c r="I24" s="252"/>
    </row>
    <row r="25" spans="1:10">
      <c r="B25" s="45"/>
      <c r="C25" s="45"/>
      <c r="E25" s="45"/>
      <c r="F25" s="45"/>
      <c r="G25" s="45"/>
      <c r="H25" s="45"/>
      <c r="I25" s="45"/>
    </row>
  </sheetData>
  <mergeCells count="2">
    <mergeCell ref="A2:H3"/>
    <mergeCell ref="F20:I24"/>
  </mergeCells>
  <pageMargins left="0.16" right="0.16" top="0.26" bottom="0.28999999999999998" header="0.24" footer="0.17"/>
  <pageSetup orientation="portrait" verticalDpi="0" r:id="rId1"/>
</worksheet>
</file>

<file path=xl/worksheets/sheet79.xml><?xml version="1.0" encoding="utf-8"?>
<worksheet xmlns="http://schemas.openxmlformats.org/spreadsheetml/2006/main" xmlns:r="http://schemas.openxmlformats.org/officeDocument/2006/relationships">
  <sheetPr>
    <tabColor rgb="FFFF0000"/>
  </sheetPr>
  <dimension ref="A1"/>
  <sheetViews>
    <sheetView workbookViewId="0">
      <selection activeCell="H15" sqref="H15"/>
    </sheetView>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3"/>
  <sheetViews>
    <sheetView topLeftCell="A10" workbookViewId="0">
      <selection activeCell="D7" sqref="D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18.75">
      <c r="A3" s="241" t="s">
        <v>65</v>
      </c>
      <c r="B3" s="242"/>
      <c r="C3" s="242"/>
      <c r="D3" s="242"/>
      <c r="E3" s="242"/>
      <c r="F3" s="243"/>
    </row>
    <row r="4" spans="1:9">
      <c r="A4" s="22" t="s">
        <v>2</v>
      </c>
      <c r="B4" s="22" t="s">
        <v>3</v>
      </c>
      <c r="C4" s="22" t="s">
        <v>4</v>
      </c>
      <c r="D4" s="22" t="s">
        <v>5</v>
      </c>
      <c r="E4" s="22" t="s">
        <v>6</v>
      </c>
      <c r="F4" s="22" t="s">
        <v>7</v>
      </c>
    </row>
    <row r="5" spans="1:9" ht="30">
      <c r="A5" s="23">
        <v>1</v>
      </c>
      <c r="B5" s="24" t="s">
        <v>34</v>
      </c>
      <c r="C5" s="25">
        <v>8</v>
      </c>
      <c r="D5" s="25" t="s">
        <v>35</v>
      </c>
      <c r="E5" s="25">
        <v>330.4</v>
      </c>
      <c r="F5" s="25">
        <f>C5*E5</f>
        <v>2643.2</v>
      </c>
    </row>
    <row r="6" spans="1:9" ht="75">
      <c r="A6" s="26" t="s">
        <v>36</v>
      </c>
      <c r="B6" s="27" t="s">
        <v>37</v>
      </c>
      <c r="C6" s="28">
        <v>25.8</v>
      </c>
      <c r="D6" s="23" t="s">
        <v>38</v>
      </c>
      <c r="E6" s="28">
        <v>153.84</v>
      </c>
      <c r="F6" s="25">
        <f t="shared" ref="F6:F15" si="0">C6*E6</f>
        <v>3969.0720000000001</v>
      </c>
    </row>
    <row r="7" spans="1:9" ht="105">
      <c r="A7" s="26" t="s">
        <v>54</v>
      </c>
      <c r="B7" s="27" t="s">
        <v>55</v>
      </c>
      <c r="C7" s="28">
        <v>19.350000000000001</v>
      </c>
      <c r="D7" s="23" t="s">
        <v>38</v>
      </c>
      <c r="E7" s="28">
        <v>415.58</v>
      </c>
      <c r="F7" s="25">
        <f t="shared" si="0"/>
        <v>8041.473</v>
      </c>
    </row>
    <row r="8" spans="1:9" customFormat="1" ht="255">
      <c r="A8" s="51" t="s">
        <v>62</v>
      </c>
      <c r="B8" s="9" t="s">
        <v>63</v>
      </c>
      <c r="C8" s="6">
        <v>257.95</v>
      </c>
      <c r="D8" s="6" t="s">
        <v>64</v>
      </c>
      <c r="E8" s="6">
        <v>827.33</v>
      </c>
      <c r="F8" s="25">
        <f t="shared" si="0"/>
        <v>213409.77350000001</v>
      </c>
    </row>
    <row r="9" spans="1:9" customFormat="1" ht="127.5">
      <c r="A9" s="15" t="s">
        <v>57</v>
      </c>
      <c r="B9" s="13" t="s">
        <v>16</v>
      </c>
      <c r="C9" s="14">
        <v>4.99</v>
      </c>
      <c r="D9" s="12" t="s">
        <v>17</v>
      </c>
      <c r="E9" s="12">
        <v>4858.76</v>
      </c>
      <c r="F9" s="25">
        <f t="shared" si="0"/>
        <v>24245.2124</v>
      </c>
    </row>
    <row r="10" spans="1:9" s="40" customFormat="1">
      <c r="A10" s="36">
        <v>6</v>
      </c>
      <c r="B10" s="37" t="s">
        <v>18</v>
      </c>
      <c r="C10" s="36"/>
      <c r="D10" s="38"/>
      <c r="E10" s="39"/>
      <c r="F10" s="25">
        <f t="shared" si="0"/>
        <v>0</v>
      </c>
    </row>
    <row r="11" spans="1:9" customFormat="1" ht="15.75">
      <c r="A11" s="15" t="s">
        <v>19</v>
      </c>
      <c r="B11" s="13" t="s">
        <v>20</v>
      </c>
      <c r="C11" s="12">
        <v>2.15</v>
      </c>
      <c r="D11" s="12" t="s">
        <v>17</v>
      </c>
      <c r="E11" s="12">
        <v>893.67</v>
      </c>
      <c r="F11" s="25">
        <f t="shared" si="0"/>
        <v>1921.3904999999997</v>
      </c>
    </row>
    <row r="12" spans="1:9" customFormat="1" ht="15.75">
      <c r="A12" s="15" t="s">
        <v>21</v>
      </c>
      <c r="B12" s="13" t="s">
        <v>22</v>
      </c>
      <c r="C12" s="12">
        <v>19.350000000000001</v>
      </c>
      <c r="D12" s="12" t="s">
        <v>17</v>
      </c>
      <c r="E12" s="12">
        <v>363.98</v>
      </c>
      <c r="F12" s="25">
        <f t="shared" si="0"/>
        <v>7043.0130000000008</v>
      </c>
    </row>
    <row r="13" spans="1:9" customFormat="1" ht="15.75">
      <c r="A13" s="15" t="s">
        <v>23</v>
      </c>
      <c r="B13" s="13" t="s">
        <v>24</v>
      </c>
      <c r="C13" s="12">
        <v>4.29</v>
      </c>
      <c r="D13" s="12" t="s">
        <v>17</v>
      </c>
      <c r="E13" s="12">
        <v>819.59</v>
      </c>
      <c r="F13" s="25">
        <f t="shared" si="0"/>
        <v>3516.0411000000004</v>
      </c>
    </row>
    <row r="14" spans="1:9" customFormat="1">
      <c r="A14" s="15" t="s">
        <v>25</v>
      </c>
      <c r="B14" s="13" t="s">
        <v>51</v>
      </c>
      <c r="C14" s="12">
        <v>25.8</v>
      </c>
      <c r="D14" s="12" t="s">
        <v>27</v>
      </c>
      <c r="E14" s="12">
        <v>496.4</v>
      </c>
      <c r="F14" s="25">
        <f t="shared" si="0"/>
        <v>12807.119999999999</v>
      </c>
      <c r="G14" s="18"/>
      <c r="H14" s="18"/>
      <c r="I14" s="18"/>
    </row>
    <row r="15" spans="1:9" customFormat="1">
      <c r="A15" s="15" t="s">
        <v>28</v>
      </c>
      <c r="B15" s="13" t="s">
        <v>29</v>
      </c>
      <c r="C15" s="12">
        <v>34.57</v>
      </c>
      <c r="D15" s="12" t="s">
        <v>27</v>
      </c>
      <c r="E15" s="12">
        <v>177.1</v>
      </c>
      <c r="F15" s="25">
        <f t="shared" si="0"/>
        <v>6122.3469999999998</v>
      </c>
      <c r="G15" s="18"/>
      <c r="H15" s="18"/>
      <c r="I15" s="18"/>
    </row>
    <row r="16" spans="1:9" customFormat="1">
      <c r="A16" s="15"/>
      <c r="B16" s="13"/>
      <c r="C16" s="244" t="s">
        <v>52</v>
      </c>
      <c r="D16" s="245"/>
      <c r="E16" s="246"/>
      <c r="F16" s="25">
        <f>SUM(F5:F15)</f>
        <v>283718.64250000002</v>
      </c>
      <c r="G16" s="18"/>
      <c r="H16" s="18"/>
      <c r="I16" s="18"/>
    </row>
    <row r="17" spans="1:6">
      <c r="A17" s="41"/>
      <c r="B17" s="42"/>
      <c r="C17" s="42"/>
      <c r="D17" s="42"/>
      <c r="E17" s="42"/>
      <c r="F17" s="42"/>
    </row>
    <row r="18" spans="1:6" customFormat="1">
      <c r="A18" s="43"/>
      <c r="B18" s="44"/>
      <c r="C18" s="43"/>
      <c r="D18" s="239" t="s">
        <v>31</v>
      </c>
      <c r="E18" s="239"/>
      <c r="F18" s="239"/>
    </row>
    <row r="19" spans="1:6" customFormat="1">
      <c r="B19" s="45"/>
      <c r="C19" s="45"/>
      <c r="D19" s="239"/>
      <c r="E19" s="239"/>
      <c r="F19" s="239"/>
    </row>
    <row r="20" spans="1:6" customFormat="1">
      <c r="B20" s="45"/>
      <c r="C20" s="45"/>
      <c r="D20" s="239"/>
      <c r="E20" s="239"/>
      <c r="F20" s="239"/>
    </row>
    <row r="21" spans="1:6" customFormat="1">
      <c r="B21" s="45"/>
      <c r="C21" s="45"/>
      <c r="D21" s="239"/>
      <c r="E21" s="239"/>
      <c r="F21" s="239"/>
    </row>
    <row r="22" spans="1:6" customFormat="1">
      <c r="B22" s="45"/>
      <c r="C22" s="45"/>
      <c r="D22" s="239"/>
      <c r="E22" s="239"/>
      <c r="F22" s="239"/>
    </row>
    <row r="23" spans="1:6">
      <c r="D23" s="239"/>
      <c r="E23" s="239"/>
      <c r="F23" s="239"/>
    </row>
  </sheetData>
  <mergeCells count="5">
    <mergeCell ref="A1:F1"/>
    <mergeCell ref="A2:F2"/>
    <mergeCell ref="A3:F3"/>
    <mergeCell ref="C16:E16"/>
    <mergeCell ref="D18:F23"/>
  </mergeCells>
  <pageMargins left="0.7" right="0.7" top="0.75" bottom="0.75" header="0.3" footer="0.3"/>
</worksheet>
</file>

<file path=xl/worksheets/sheet80.xml><?xml version="1.0" encoding="utf-8"?>
<worksheet xmlns="http://schemas.openxmlformats.org/spreadsheetml/2006/main" xmlns:r="http://schemas.openxmlformats.org/officeDocument/2006/relationships">
  <dimension ref="A1:N21"/>
  <sheetViews>
    <sheetView topLeftCell="A7" workbookViewId="0">
      <selection activeCell="J5" sqref="J5"/>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1" ht="21">
      <c r="A1" s="258" t="s">
        <v>0</v>
      </c>
      <c r="B1" s="258"/>
      <c r="C1" s="258"/>
      <c r="D1" s="258"/>
      <c r="E1" s="258"/>
      <c r="F1" s="258"/>
      <c r="G1" s="258"/>
      <c r="H1" s="258"/>
      <c r="I1" s="61"/>
    </row>
    <row r="2" spans="1:11" ht="32.25" customHeight="1">
      <c r="A2" s="259" t="s">
        <v>388</v>
      </c>
      <c r="B2" s="260"/>
      <c r="C2" s="260"/>
      <c r="D2" s="260"/>
      <c r="E2" s="260"/>
      <c r="F2" s="260"/>
      <c r="G2" s="260"/>
      <c r="H2" s="260"/>
      <c r="I2" s="62"/>
    </row>
    <row r="3" spans="1:11">
      <c r="A3" s="63" t="s">
        <v>113</v>
      </c>
      <c r="B3" s="63" t="s">
        <v>114</v>
      </c>
      <c r="C3" s="64">
        <v>1</v>
      </c>
      <c r="D3" s="64" t="s">
        <v>115</v>
      </c>
      <c r="E3" s="64" t="s">
        <v>116</v>
      </c>
      <c r="F3" s="64" t="s">
        <v>117</v>
      </c>
      <c r="G3" s="64" t="s">
        <v>118</v>
      </c>
      <c r="H3" s="64" t="s">
        <v>115</v>
      </c>
    </row>
    <row r="4" spans="1:11" ht="93" customHeight="1">
      <c r="A4" s="15" t="s">
        <v>372</v>
      </c>
      <c r="B4" s="65" t="s">
        <v>120</v>
      </c>
      <c r="C4" s="12">
        <v>76.400000000000006</v>
      </c>
      <c r="D4" s="14">
        <f>C4*G4</f>
        <v>11751.084000000001</v>
      </c>
      <c r="E4" s="14">
        <v>77.89</v>
      </c>
      <c r="F4" s="12" t="s">
        <v>17</v>
      </c>
      <c r="G4" s="12">
        <v>153.81</v>
      </c>
      <c r="H4" s="17">
        <f>E4*G4</f>
        <v>11980.260900000001</v>
      </c>
    </row>
    <row r="5" spans="1:11" ht="89.25">
      <c r="A5" s="15" t="s">
        <v>121</v>
      </c>
      <c r="B5" s="29" t="s">
        <v>40</v>
      </c>
      <c r="C5" s="12"/>
      <c r="D5" s="12"/>
      <c r="E5" s="14">
        <v>23.37</v>
      </c>
      <c r="F5" s="12" t="s">
        <v>17</v>
      </c>
      <c r="G5" s="12">
        <v>415.84</v>
      </c>
      <c r="H5" s="17">
        <f>E5*G5</f>
        <v>9718.1808000000001</v>
      </c>
    </row>
    <row r="6" spans="1:11" ht="102" customHeight="1">
      <c r="A6" s="15" t="s">
        <v>71</v>
      </c>
      <c r="B6" s="13" t="s">
        <v>42</v>
      </c>
      <c r="C6" s="12"/>
      <c r="D6" s="12"/>
      <c r="E6" s="14">
        <v>38.950000000000003</v>
      </c>
      <c r="F6" s="12" t="s">
        <v>17</v>
      </c>
      <c r="G6" s="12">
        <v>1336.28</v>
      </c>
      <c r="H6" s="17">
        <f t="shared" ref="H6:H14" si="0">E6*G6</f>
        <v>52048.106</v>
      </c>
    </row>
    <row r="7" spans="1:11" ht="114.75">
      <c r="A7" s="15" t="s">
        <v>15</v>
      </c>
      <c r="B7" s="13" t="s">
        <v>16</v>
      </c>
      <c r="C7" s="12"/>
      <c r="D7" s="12"/>
      <c r="E7" s="14">
        <v>46.73</v>
      </c>
      <c r="F7" s="12" t="s">
        <v>17</v>
      </c>
      <c r="G7" s="12">
        <v>4858.76</v>
      </c>
      <c r="H7" s="17">
        <f t="shared" si="0"/>
        <v>227049.8548</v>
      </c>
    </row>
    <row r="8" spans="1:11" ht="38.25">
      <c r="A8" s="15" t="s">
        <v>375</v>
      </c>
      <c r="B8" s="13" t="s">
        <v>75</v>
      </c>
      <c r="C8" s="12"/>
      <c r="D8" s="12"/>
      <c r="E8" s="14">
        <v>51.11</v>
      </c>
      <c r="F8" s="12" t="s">
        <v>88</v>
      </c>
      <c r="G8" s="12">
        <v>184.61</v>
      </c>
      <c r="H8" s="17">
        <f t="shared" si="0"/>
        <v>9435.4171000000006</v>
      </c>
    </row>
    <row r="9" spans="1:11" s="21" customFormat="1">
      <c r="A9" s="50">
        <v>6</v>
      </c>
      <c r="B9" s="53" t="s">
        <v>77</v>
      </c>
      <c r="C9" s="54"/>
      <c r="D9" s="23"/>
      <c r="E9" s="54"/>
      <c r="F9" s="27"/>
      <c r="G9" s="54"/>
      <c r="H9" s="17">
        <f t="shared" si="0"/>
        <v>0</v>
      </c>
    </row>
    <row r="10" spans="1:11" s="21" customFormat="1" ht="15.75">
      <c r="A10" s="50" t="s">
        <v>19</v>
      </c>
      <c r="B10" s="27" t="s">
        <v>377</v>
      </c>
      <c r="C10" s="27">
        <v>7.96</v>
      </c>
      <c r="D10" s="27" t="s">
        <v>38</v>
      </c>
      <c r="E10" s="176">
        <v>23.37</v>
      </c>
      <c r="F10" s="12" t="s">
        <v>17</v>
      </c>
      <c r="G10" s="176">
        <v>437.55</v>
      </c>
      <c r="H10" s="17">
        <f t="shared" si="0"/>
        <v>10225.543500000002</v>
      </c>
    </row>
    <row r="11" spans="1:11" s="21" customFormat="1" ht="15.75">
      <c r="A11" s="50" t="s">
        <v>21</v>
      </c>
      <c r="B11" s="27" t="s">
        <v>378</v>
      </c>
      <c r="C11" s="27">
        <v>24.93</v>
      </c>
      <c r="D11" s="27" t="s">
        <v>38</v>
      </c>
      <c r="E11" s="176">
        <v>20.07</v>
      </c>
      <c r="F11" s="12" t="s">
        <v>17</v>
      </c>
      <c r="G11" s="176">
        <v>790.67</v>
      </c>
      <c r="H11" s="17">
        <f t="shared" si="0"/>
        <v>15868.7469</v>
      </c>
    </row>
    <row r="12" spans="1:11" s="21" customFormat="1" ht="15.75">
      <c r="A12" s="50" t="s">
        <v>23</v>
      </c>
      <c r="B12" s="27" t="s">
        <v>379</v>
      </c>
      <c r="C12" s="27">
        <v>13.27</v>
      </c>
      <c r="D12" s="27" t="s">
        <v>38</v>
      </c>
      <c r="E12" s="176">
        <v>38.92</v>
      </c>
      <c r="F12" s="12" t="s">
        <v>17</v>
      </c>
      <c r="G12" s="176">
        <v>712.09</v>
      </c>
      <c r="H12" s="17">
        <f t="shared" si="0"/>
        <v>27714.542800000003</v>
      </c>
    </row>
    <row r="13" spans="1:11" s="21" customFormat="1">
      <c r="A13" s="50" t="s">
        <v>25</v>
      </c>
      <c r="B13" s="27" t="s">
        <v>183</v>
      </c>
      <c r="C13" s="27">
        <v>49.86</v>
      </c>
      <c r="D13" s="27" t="s">
        <v>38</v>
      </c>
      <c r="E13" s="176">
        <v>40.14</v>
      </c>
      <c r="F13" s="12" t="s">
        <v>27</v>
      </c>
      <c r="G13" s="176">
        <v>393.4</v>
      </c>
      <c r="H13" s="17">
        <f t="shared" si="0"/>
        <v>15791.075999999999</v>
      </c>
    </row>
    <row r="14" spans="1:11" s="21" customFormat="1">
      <c r="A14" s="50" t="s">
        <v>28</v>
      </c>
      <c r="B14" s="27" t="s">
        <v>82</v>
      </c>
      <c r="C14" s="27">
        <v>116.82</v>
      </c>
      <c r="D14" s="27" t="s">
        <v>38</v>
      </c>
      <c r="E14" s="176">
        <v>77.89</v>
      </c>
      <c r="F14" s="12" t="s">
        <v>27</v>
      </c>
      <c r="G14" s="176">
        <v>177.1</v>
      </c>
      <c r="H14" s="17">
        <f t="shared" si="0"/>
        <v>13794.319</v>
      </c>
    </row>
    <row r="15" spans="1:11" s="21" customFormat="1">
      <c r="A15" s="50"/>
      <c r="B15" s="53"/>
      <c r="C15" s="54"/>
      <c r="D15" s="23"/>
      <c r="E15" s="179"/>
      <c r="F15" s="180"/>
      <c r="G15" s="179" t="s">
        <v>83</v>
      </c>
      <c r="H15" s="28">
        <f>SUM(H4:H14)</f>
        <v>393626.04780000006</v>
      </c>
    </row>
    <row r="16" spans="1:11">
      <c r="A16" s="68"/>
      <c r="B16" s="69"/>
      <c r="C16" s="69"/>
      <c r="D16" s="69"/>
      <c r="E16" s="69"/>
      <c r="F16" s="69"/>
      <c r="G16" s="69"/>
      <c r="H16" s="70"/>
      <c r="I16" s="18"/>
      <c r="J16" s="18"/>
      <c r="K16" s="18"/>
    </row>
    <row r="17" spans="1:14" ht="31.5" customHeight="1">
      <c r="A17" s="251"/>
      <c r="B17" s="251"/>
      <c r="C17" s="71"/>
      <c r="D17" s="71"/>
      <c r="E17" s="252" t="s">
        <v>125</v>
      </c>
      <c r="F17" s="252"/>
      <c r="G17" s="252"/>
      <c r="H17" s="252"/>
      <c r="I17" s="72"/>
      <c r="J17" s="72"/>
      <c r="K17" s="72"/>
      <c r="L17" s="72"/>
      <c r="M17" s="72"/>
      <c r="N17" s="72"/>
    </row>
    <row r="18" spans="1:14" ht="15.75" customHeight="1">
      <c r="E18" s="252"/>
      <c r="F18" s="252"/>
      <c r="G18" s="252"/>
      <c r="H18" s="252"/>
      <c r="I18" s="72"/>
      <c r="J18" s="72"/>
      <c r="K18" s="72"/>
      <c r="L18" s="72"/>
      <c r="M18" s="72"/>
      <c r="N18" s="72"/>
    </row>
    <row r="19" spans="1:14" ht="15.75" customHeight="1">
      <c r="E19" s="252"/>
      <c r="F19" s="252"/>
      <c r="G19" s="252"/>
      <c r="H19" s="252"/>
      <c r="I19" s="72"/>
      <c r="J19" s="72"/>
      <c r="K19" s="72"/>
      <c r="L19" s="72"/>
      <c r="M19" s="72"/>
      <c r="N19" s="72"/>
    </row>
    <row r="21" spans="1:14" ht="15.75" customHeight="1"/>
  </sheetData>
  <mergeCells count="4">
    <mergeCell ref="A1:H1"/>
    <mergeCell ref="A2:H2"/>
    <mergeCell ref="A17:B17"/>
    <mergeCell ref="E17:H19"/>
  </mergeCells>
  <pageMargins left="0.7" right="0.7" top="0.75" bottom="0.75" header="0.3" footer="0.3"/>
</worksheet>
</file>

<file path=xl/worksheets/sheet81.xml><?xml version="1.0" encoding="utf-8"?>
<worksheet xmlns="http://schemas.openxmlformats.org/spreadsheetml/2006/main" xmlns:r="http://schemas.openxmlformats.org/officeDocument/2006/relationships">
  <dimension ref="A1:F25"/>
  <sheetViews>
    <sheetView topLeftCell="A13" workbookViewId="0">
      <selection activeCell="H6" sqref="H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389</v>
      </c>
      <c r="B3" s="242"/>
      <c r="C3" s="242"/>
      <c r="D3" s="242"/>
      <c r="E3" s="242"/>
      <c r="F3" s="243"/>
    </row>
    <row r="4" spans="1:6">
      <c r="A4" s="22" t="s">
        <v>2</v>
      </c>
      <c r="B4" s="22" t="s">
        <v>3</v>
      </c>
      <c r="C4" s="22" t="s">
        <v>4</v>
      </c>
      <c r="D4" s="22" t="s">
        <v>5</v>
      </c>
      <c r="E4" s="22" t="s">
        <v>6</v>
      </c>
      <c r="F4" s="22" t="s">
        <v>7</v>
      </c>
    </row>
    <row r="5" spans="1:6" ht="75">
      <c r="A5" s="23" t="s">
        <v>390</v>
      </c>
      <c r="B5" s="27" t="s">
        <v>37</v>
      </c>
      <c r="C5" s="28">
        <v>116.82</v>
      </c>
      <c r="D5" s="23" t="s">
        <v>38</v>
      </c>
      <c r="E5" s="28">
        <v>153.84</v>
      </c>
      <c r="F5" s="27">
        <f>C5*E5</f>
        <v>17971.588799999998</v>
      </c>
    </row>
    <row r="6" spans="1:6" ht="105">
      <c r="A6" s="23" t="s">
        <v>121</v>
      </c>
      <c r="B6" s="27" t="s">
        <v>55</v>
      </c>
      <c r="C6" s="28">
        <v>7.96</v>
      </c>
      <c r="D6" s="23" t="s">
        <v>38</v>
      </c>
      <c r="E6" s="28">
        <v>415.58</v>
      </c>
      <c r="F6" s="27">
        <f t="shared" ref="F6:F17" si="0">C6*E6</f>
        <v>3308.0167999999999</v>
      </c>
    </row>
    <row r="7" spans="1:6" ht="90">
      <c r="A7" s="23" t="s">
        <v>71</v>
      </c>
      <c r="B7" s="27" t="s">
        <v>56</v>
      </c>
      <c r="C7" s="28">
        <v>13.27</v>
      </c>
      <c r="D7" s="50" t="s">
        <v>38</v>
      </c>
      <c r="E7" s="28">
        <v>1336.28</v>
      </c>
      <c r="F7" s="27">
        <f t="shared" si="0"/>
        <v>17732.435600000001</v>
      </c>
    </row>
    <row r="8" spans="1:6" ht="60">
      <c r="A8" s="23" t="s">
        <v>391</v>
      </c>
      <c r="B8" s="24" t="s">
        <v>44</v>
      </c>
      <c r="C8" s="30">
        <v>43.89</v>
      </c>
      <c r="D8" s="30" t="s">
        <v>38</v>
      </c>
      <c r="E8" s="28">
        <v>5891.97</v>
      </c>
      <c r="F8" s="27">
        <f t="shared" si="0"/>
        <v>258598.56330000001</v>
      </c>
    </row>
    <row r="9" spans="1:6" ht="61.5" customHeight="1">
      <c r="A9" s="23" t="s">
        <v>159</v>
      </c>
      <c r="B9" s="25" t="s">
        <v>75</v>
      </c>
      <c r="C9" s="30">
        <v>450.74</v>
      </c>
      <c r="D9" s="25" t="s">
        <v>76</v>
      </c>
      <c r="E9" s="30">
        <v>184.61</v>
      </c>
      <c r="F9" s="27">
        <f t="shared" si="0"/>
        <v>83211.111400000009</v>
      </c>
    </row>
    <row r="10" spans="1:6" ht="120">
      <c r="A10" s="23" t="s">
        <v>392</v>
      </c>
      <c r="B10" s="25" t="s">
        <v>48</v>
      </c>
      <c r="C10" s="30">
        <v>5.093</v>
      </c>
      <c r="D10" s="25" t="s">
        <v>49</v>
      </c>
      <c r="E10" s="30">
        <v>77259.94</v>
      </c>
      <c r="F10" s="27">
        <f>C10*E10</f>
        <v>393484.87442000001</v>
      </c>
    </row>
    <row r="11" spans="1:6" ht="74.25" customHeight="1">
      <c r="A11" s="23" t="s">
        <v>284</v>
      </c>
      <c r="B11" s="24" t="s">
        <v>46</v>
      </c>
      <c r="C11" s="30">
        <v>14.16</v>
      </c>
      <c r="D11" s="25" t="s">
        <v>38</v>
      </c>
      <c r="E11" s="30">
        <v>6092.63</v>
      </c>
      <c r="F11" s="27">
        <f t="shared" si="0"/>
        <v>86271.640800000008</v>
      </c>
    </row>
    <row r="12" spans="1:6">
      <c r="A12" s="50">
        <v>8</v>
      </c>
      <c r="B12" s="53" t="s">
        <v>77</v>
      </c>
      <c r="C12" s="54"/>
      <c r="D12" s="23"/>
      <c r="E12" s="54"/>
      <c r="F12" s="27">
        <f t="shared" si="0"/>
        <v>0</v>
      </c>
    </row>
    <row r="13" spans="1:6">
      <c r="A13" s="50" t="s">
        <v>19</v>
      </c>
      <c r="B13" s="27" t="s">
        <v>377</v>
      </c>
      <c r="C13" s="27">
        <v>7.96</v>
      </c>
      <c r="D13" s="27" t="s">
        <v>38</v>
      </c>
      <c r="E13" s="27">
        <v>437.55</v>
      </c>
      <c r="F13" s="27">
        <f>C13*E13</f>
        <v>3482.8980000000001</v>
      </c>
    </row>
    <row r="14" spans="1:6">
      <c r="A14" s="50" t="s">
        <v>21</v>
      </c>
      <c r="B14" s="27" t="s">
        <v>378</v>
      </c>
      <c r="C14" s="27">
        <v>24.93</v>
      </c>
      <c r="D14" s="27" t="s">
        <v>38</v>
      </c>
      <c r="E14" s="27">
        <v>790.67</v>
      </c>
      <c r="F14" s="27">
        <f t="shared" si="0"/>
        <v>19711.4031</v>
      </c>
    </row>
    <row r="15" spans="1:6">
      <c r="A15" s="50" t="s">
        <v>23</v>
      </c>
      <c r="B15" s="27" t="s">
        <v>379</v>
      </c>
      <c r="C15" s="27">
        <v>13.27</v>
      </c>
      <c r="D15" s="27" t="s">
        <v>38</v>
      </c>
      <c r="E15" s="27">
        <v>712.09</v>
      </c>
      <c r="F15" s="27">
        <f t="shared" si="0"/>
        <v>9449.4343000000008</v>
      </c>
    </row>
    <row r="16" spans="1:6">
      <c r="A16" s="50" t="s">
        <v>25</v>
      </c>
      <c r="B16" s="27" t="s">
        <v>183</v>
      </c>
      <c r="C16" s="27">
        <v>49.86</v>
      </c>
      <c r="D16" s="27" t="s">
        <v>38</v>
      </c>
      <c r="E16" s="27">
        <v>393.4</v>
      </c>
      <c r="F16" s="27">
        <f t="shared" si="0"/>
        <v>19614.923999999999</v>
      </c>
    </row>
    <row r="17" spans="1:6">
      <c r="A17" s="50" t="s">
        <v>28</v>
      </c>
      <c r="B17" s="27" t="s">
        <v>82</v>
      </c>
      <c r="C17" s="27">
        <v>116.82</v>
      </c>
      <c r="D17" s="27" t="s">
        <v>38</v>
      </c>
      <c r="E17" s="27">
        <v>177.1</v>
      </c>
      <c r="F17" s="27">
        <f t="shared" si="0"/>
        <v>20688.821999999996</v>
      </c>
    </row>
    <row r="18" spans="1:6">
      <c r="A18" s="50"/>
      <c r="B18" s="53"/>
      <c r="C18" s="54"/>
      <c r="D18" s="23"/>
      <c r="E18" s="54" t="s">
        <v>83</v>
      </c>
      <c r="F18" s="28">
        <f>SUM(F5:F17)</f>
        <v>933525.71252000006</v>
      </c>
    </row>
    <row r="19" spans="1:6">
      <c r="D19" s="239" t="s">
        <v>31</v>
      </c>
      <c r="E19" s="239"/>
      <c r="F19" s="239"/>
    </row>
    <row r="20" spans="1:6" ht="15" customHeight="1">
      <c r="D20" s="239"/>
      <c r="E20" s="239"/>
      <c r="F20" s="239"/>
    </row>
    <row r="21" spans="1:6">
      <c r="D21" s="239"/>
      <c r="E21" s="239"/>
      <c r="F21" s="239"/>
    </row>
    <row r="22" spans="1:6">
      <c r="D22" s="239"/>
      <c r="E22" s="239"/>
      <c r="F22" s="239"/>
    </row>
    <row r="23" spans="1:6">
      <c r="D23" s="239"/>
      <c r="E23" s="239"/>
      <c r="F23" s="239"/>
    </row>
    <row r="24" spans="1:6" ht="14.25" customHeight="1">
      <c r="D24" s="239"/>
      <c r="E24" s="239"/>
      <c r="F24" s="239"/>
    </row>
    <row r="25" spans="1:6" ht="9.75" customHeight="1"/>
  </sheetData>
  <mergeCells count="4">
    <mergeCell ref="A1:F1"/>
    <mergeCell ref="A2:F2"/>
    <mergeCell ref="A3:F3"/>
    <mergeCell ref="D19:F24"/>
  </mergeCells>
  <pageMargins left="0.7" right="0.7" top="0.75" bottom="0.75" header="0.3" footer="0.3"/>
</worksheet>
</file>

<file path=xl/worksheets/sheet82.xml><?xml version="1.0" encoding="utf-8"?>
<worksheet xmlns="http://schemas.openxmlformats.org/spreadsheetml/2006/main" xmlns:r="http://schemas.openxmlformats.org/officeDocument/2006/relationships">
  <dimension ref="A1:N23"/>
  <sheetViews>
    <sheetView workbookViewId="0">
      <selection activeCell="H18" sqref="H18"/>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32.25" customHeight="1">
      <c r="A2" s="259" t="s">
        <v>393</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ht="93" customHeight="1">
      <c r="A4" s="15" t="s">
        <v>372</v>
      </c>
      <c r="B4" s="65" t="s">
        <v>120</v>
      </c>
      <c r="C4" s="12">
        <v>76.400000000000006</v>
      </c>
      <c r="D4" s="14">
        <f>C4*G4</f>
        <v>11753.376000000002</v>
      </c>
      <c r="E4" s="14">
        <v>152.91999999999999</v>
      </c>
      <c r="F4" s="12" t="s">
        <v>17</v>
      </c>
      <c r="G4" s="12">
        <v>153.84</v>
      </c>
      <c r="H4" s="25">
        <f>E4*G4</f>
        <v>23525.212799999998</v>
      </c>
    </row>
    <row r="5" spans="1:9" ht="89.25">
      <c r="A5" s="15" t="s">
        <v>121</v>
      </c>
      <c r="B5" s="29" t="s">
        <v>40</v>
      </c>
      <c r="C5" s="12"/>
      <c r="D5" s="12"/>
      <c r="E5" s="14">
        <v>45.31</v>
      </c>
      <c r="F5" s="12" t="s">
        <v>17</v>
      </c>
      <c r="G5" s="12">
        <v>415.58</v>
      </c>
      <c r="H5" s="25">
        <f t="shared" ref="H5:H16" si="0">E5*G5</f>
        <v>18829.929800000002</v>
      </c>
    </row>
    <row r="6" spans="1:9" ht="102" customHeight="1">
      <c r="A6" s="15" t="s">
        <v>71</v>
      </c>
      <c r="B6" s="13" t="s">
        <v>42</v>
      </c>
      <c r="C6" s="12"/>
      <c r="D6" s="12"/>
      <c r="E6" s="14">
        <v>75.52</v>
      </c>
      <c r="F6" s="12" t="s">
        <v>17</v>
      </c>
      <c r="G6" s="12">
        <v>1336.28</v>
      </c>
      <c r="H6" s="25">
        <f t="shared" si="0"/>
        <v>100915.86559999999</v>
      </c>
    </row>
    <row r="7" spans="1:9" ht="114.75">
      <c r="A7" s="15" t="s">
        <v>15</v>
      </c>
      <c r="B7" s="13" t="s">
        <v>16</v>
      </c>
      <c r="C7" s="12"/>
      <c r="D7" s="12"/>
      <c r="E7" s="14">
        <v>90.62</v>
      </c>
      <c r="F7" s="12" t="s">
        <v>17</v>
      </c>
      <c r="G7" s="12">
        <v>4858.76</v>
      </c>
      <c r="H7" s="25">
        <f t="shared" si="0"/>
        <v>440300.83120000002</v>
      </c>
    </row>
    <row r="8" spans="1:9" ht="38.25">
      <c r="A8" s="15" t="s">
        <v>159</v>
      </c>
      <c r="B8" s="13" t="s">
        <v>75</v>
      </c>
      <c r="C8" s="12"/>
      <c r="D8" s="12"/>
      <c r="E8" s="14">
        <v>74.34</v>
      </c>
      <c r="F8" s="12" t="s">
        <v>88</v>
      </c>
      <c r="G8" s="12">
        <v>184.61</v>
      </c>
      <c r="H8" s="25">
        <f t="shared" si="0"/>
        <v>13723.907400000002</v>
      </c>
    </row>
    <row r="9" spans="1:9" s="21" customFormat="1" ht="90">
      <c r="A9" s="26" t="s">
        <v>394</v>
      </c>
      <c r="B9" s="52" t="s">
        <v>395</v>
      </c>
      <c r="C9" s="28">
        <v>130.11000000000001</v>
      </c>
      <c r="D9" s="26" t="s">
        <v>76</v>
      </c>
      <c r="E9" s="14">
        <v>223.04</v>
      </c>
      <c r="F9" s="12" t="s">
        <v>88</v>
      </c>
      <c r="G9" s="12">
        <v>842.47</v>
      </c>
      <c r="H9" s="25">
        <f t="shared" si="0"/>
        <v>187904.50880000001</v>
      </c>
    </row>
    <row r="10" spans="1:9" s="21" customFormat="1">
      <c r="A10" s="50">
        <v>7</v>
      </c>
      <c r="B10" s="53" t="s">
        <v>77</v>
      </c>
      <c r="C10" s="54"/>
      <c r="D10" s="23"/>
      <c r="E10" s="54"/>
      <c r="F10" s="27"/>
      <c r="G10" s="54"/>
      <c r="H10" s="25">
        <f t="shared" si="0"/>
        <v>0</v>
      </c>
    </row>
    <row r="11" spans="1:9" s="21" customFormat="1" ht="15.75">
      <c r="A11" s="50" t="s">
        <v>19</v>
      </c>
      <c r="B11" s="27" t="s">
        <v>377</v>
      </c>
      <c r="C11" s="27">
        <v>7.96</v>
      </c>
      <c r="D11" s="27" t="s">
        <v>38</v>
      </c>
      <c r="E11" s="176">
        <v>45.31</v>
      </c>
      <c r="F11" s="12" t="s">
        <v>17</v>
      </c>
      <c r="G11" s="176">
        <v>437.55</v>
      </c>
      <c r="H11" s="25">
        <f t="shared" si="0"/>
        <v>19825.390500000001</v>
      </c>
    </row>
    <row r="12" spans="1:9" s="21" customFormat="1" ht="15.75">
      <c r="A12" s="50" t="s">
        <v>23</v>
      </c>
      <c r="B12" s="27" t="s">
        <v>378</v>
      </c>
      <c r="C12" s="27">
        <v>24.93</v>
      </c>
      <c r="D12" s="27" t="s">
        <v>38</v>
      </c>
      <c r="E12" s="176">
        <v>38.92</v>
      </c>
      <c r="F12" s="12" t="s">
        <v>17</v>
      </c>
      <c r="G12" s="176">
        <v>790.67</v>
      </c>
      <c r="H12" s="25">
        <f t="shared" si="0"/>
        <v>30772.876400000001</v>
      </c>
    </row>
    <row r="13" spans="1:9" s="21" customFormat="1" ht="15.75">
      <c r="A13" s="50" t="s">
        <v>23</v>
      </c>
      <c r="B13" s="27" t="s">
        <v>379</v>
      </c>
      <c r="C13" s="27">
        <v>13.27</v>
      </c>
      <c r="D13" s="27" t="s">
        <v>38</v>
      </c>
      <c r="E13" s="176">
        <v>75.52</v>
      </c>
      <c r="F13" s="12" t="s">
        <v>17</v>
      </c>
      <c r="G13" s="176">
        <v>712.09</v>
      </c>
      <c r="H13" s="25">
        <f t="shared" si="0"/>
        <v>53777.036800000002</v>
      </c>
    </row>
    <row r="14" spans="1:9" s="21" customFormat="1">
      <c r="A14" s="50" t="s">
        <v>25</v>
      </c>
      <c r="B14" s="27" t="s">
        <v>183</v>
      </c>
      <c r="C14" s="27">
        <v>49.86</v>
      </c>
      <c r="D14" s="27" t="s">
        <v>38</v>
      </c>
      <c r="E14" s="176">
        <v>77.84</v>
      </c>
      <c r="F14" s="12" t="s">
        <v>27</v>
      </c>
      <c r="G14" s="176">
        <v>393.4</v>
      </c>
      <c r="H14" s="25">
        <f t="shared" si="0"/>
        <v>30622.256000000001</v>
      </c>
    </row>
    <row r="15" spans="1:9" s="21" customFormat="1">
      <c r="A15" s="50" t="s">
        <v>28</v>
      </c>
      <c r="B15" s="27" t="s">
        <v>396</v>
      </c>
      <c r="C15" s="27"/>
      <c r="D15" s="27"/>
      <c r="E15" s="176">
        <v>8.2799999999999994</v>
      </c>
      <c r="F15" s="12" t="s">
        <v>27</v>
      </c>
      <c r="G15" s="176">
        <v>786</v>
      </c>
      <c r="H15" s="25">
        <f t="shared" si="0"/>
        <v>6508.08</v>
      </c>
    </row>
    <row r="16" spans="1:9" s="21" customFormat="1">
      <c r="A16" s="50" t="s">
        <v>397</v>
      </c>
      <c r="B16" s="27" t="s">
        <v>82</v>
      </c>
      <c r="C16" s="27">
        <v>116.82</v>
      </c>
      <c r="D16" s="27" t="s">
        <v>38</v>
      </c>
      <c r="E16" s="176">
        <v>82</v>
      </c>
      <c r="F16" s="12" t="s">
        <v>27</v>
      </c>
      <c r="G16" s="176">
        <v>177.1</v>
      </c>
      <c r="H16" s="25">
        <f t="shared" si="0"/>
        <v>14522.199999999999</v>
      </c>
    </row>
    <row r="17" spans="1:14" s="21" customFormat="1">
      <c r="A17" s="50"/>
      <c r="B17" s="53"/>
      <c r="C17" s="54"/>
      <c r="D17" s="23"/>
      <c r="E17" s="179"/>
      <c r="F17" s="180"/>
      <c r="G17" s="179" t="s">
        <v>83</v>
      </c>
      <c r="H17" s="28">
        <f>SUM(H4:H16)</f>
        <v>941228.09529999993</v>
      </c>
    </row>
    <row r="18" spans="1:14">
      <c r="A18" s="68"/>
      <c r="B18" s="69"/>
      <c r="C18" s="69"/>
      <c r="D18" s="69"/>
      <c r="E18" s="69"/>
      <c r="F18" s="69"/>
      <c r="G18" s="69"/>
      <c r="H18" s="70"/>
      <c r="I18" s="18"/>
      <c r="J18" s="18"/>
      <c r="K18" s="18"/>
    </row>
    <row r="19" spans="1:14" ht="31.5" customHeight="1">
      <c r="A19" s="251"/>
      <c r="B19" s="251"/>
      <c r="C19" s="71"/>
      <c r="D19" s="71"/>
      <c r="E19" s="252" t="s">
        <v>125</v>
      </c>
      <c r="F19" s="252"/>
      <c r="G19" s="252"/>
      <c r="H19" s="252"/>
      <c r="I19" s="72"/>
      <c r="J19" s="72"/>
      <c r="K19" s="72"/>
      <c r="L19" s="72"/>
      <c r="M19" s="72"/>
      <c r="N19" s="72"/>
    </row>
    <row r="20" spans="1:14" ht="15.75" customHeight="1">
      <c r="E20" s="252"/>
      <c r="F20" s="252"/>
      <c r="G20" s="252"/>
      <c r="H20" s="252"/>
      <c r="I20" s="72"/>
      <c r="J20" s="72"/>
      <c r="K20" s="72"/>
      <c r="L20" s="72"/>
      <c r="M20" s="72"/>
      <c r="N20" s="72"/>
    </row>
    <row r="21" spans="1:14" ht="15.75" customHeight="1">
      <c r="E21" s="252"/>
      <c r="F21" s="252"/>
      <c r="G21" s="252"/>
      <c r="H21" s="252"/>
      <c r="I21" s="72"/>
      <c r="J21" s="72"/>
      <c r="K21" s="72"/>
      <c r="L21" s="72"/>
      <c r="M21" s="72"/>
      <c r="N21" s="72"/>
    </row>
    <row r="23" spans="1:14" ht="15.75" customHeight="1"/>
  </sheetData>
  <mergeCells count="4">
    <mergeCell ref="A1:H1"/>
    <mergeCell ref="A2:H2"/>
    <mergeCell ref="A19:B19"/>
    <mergeCell ref="E19:H21"/>
  </mergeCells>
  <pageMargins left="0.7" right="0.7" top="0.75" bottom="0.75" header="0.3" footer="0.3"/>
</worksheet>
</file>

<file path=xl/worksheets/sheet83.xml><?xml version="1.0" encoding="utf-8"?>
<worksheet xmlns="http://schemas.openxmlformats.org/spreadsheetml/2006/main" xmlns:r="http://schemas.openxmlformats.org/officeDocument/2006/relationships">
  <dimension ref="A1:N23"/>
  <sheetViews>
    <sheetView topLeftCell="A10" workbookViewId="0">
      <selection activeCell="H31" sqref="H31"/>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32.25" customHeight="1">
      <c r="A2" s="259" t="s">
        <v>398</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ht="93" customHeight="1">
      <c r="A4" s="15" t="s">
        <v>372</v>
      </c>
      <c r="B4" s="65" t="s">
        <v>120</v>
      </c>
      <c r="C4" s="12">
        <v>76.400000000000006</v>
      </c>
      <c r="D4" s="14">
        <f>C4*G4</f>
        <v>11753.376000000002</v>
      </c>
      <c r="E4" s="14">
        <v>92.52</v>
      </c>
      <c r="F4" s="12" t="s">
        <v>17</v>
      </c>
      <c r="G4" s="12">
        <v>153.84</v>
      </c>
      <c r="H4" s="25">
        <f t="shared" ref="H4:H16" si="0">E4*G4</f>
        <v>14233.2768</v>
      </c>
    </row>
    <row r="5" spans="1:9" ht="89.25">
      <c r="A5" s="15" t="s">
        <v>121</v>
      </c>
      <c r="B5" s="29" t="s">
        <v>40</v>
      </c>
      <c r="C5" s="12"/>
      <c r="D5" s="12"/>
      <c r="E5" s="14">
        <v>27.76</v>
      </c>
      <c r="F5" s="12" t="s">
        <v>17</v>
      </c>
      <c r="G5" s="12">
        <v>415.58</v>
      </c>
      <c r="H5" s="25">
        <f t="shared" si="0"/>
        <v>11536.5008</v>
      </c>
    </row>
    <row r="6" spans="1:9" ht="74.25" customHeight="1">
      <c r="A6" s="15" t="s">
        <v>71</v>
      </c>
      <c r="B6" s="13" t="s">
        <v>42</v>
      </c>
      <c r="C6" s="12"/>
      <c r="D6" s="12"/>
      <c r="E6" s="14">
        <v>46.26</v>
      </c>
      <c r="F6" s="12" t="s">
        <v>17</v>
      </c>
      <c r="G6" s="12">
        <v>1336.28</v>
      </c>
      <c r="H6" s="25">
        <f t="shared" si="0"/>
        <v>61816.3128</v>
      </c>
    </row>
    <row r="7" spans="1:9" ht="114.75">
      <c r="A7" s="15" t="s">
        <v>15</v>
      </c>
      <c r="B7" s="13" t="s">
        <v>16</v>
      </c>
      <c r="C7" s="12"/>
      <c r="D7" s="12"/>
      <c r="E7" s="14">
        <v>57.24</v>
      </c>
      <c r="F7" s="12" t="s">
        <v>17</v>
      </c>
      <c r="G7" s="12">
        <v>4858.76</v>
      </c>
      <c r="H7" s="25">
        <f t="shared" si="0"/>
        <v>278115.42240000004</v>
      </c>
    </row>
    <row r="8" spans="1:9" ht="38.25">
      <c r="A8" s="15" t="s">
        <v>159</v>
      </c>
      <c r="B8" s="13" t="s">
        <v>75</v>
      </c>
      <c r="C8" s="12"/>
      <c r="D8" s="12"/>
      <c r="E8" s="14">
        <v>45.53</v>
      </c>
      <c r="F8" s="12" t="s">
        <v>88</v>
      </c>
      <c r="G8" s="12">
        <v>184.61</v>
      </c>
      <c r="H8" s="25">
        <f t="shared" si="0"/>
        <v>8405.2933000000012</v>
      </c>
    </row>
    <row r="9" spans="1:9" s="21" customFormat="1" ht="90">
      <c r="A9" s="26" t="s">
        <v>394</v>
      </c>
      <c r="B9" s="52" t="s">
        <v>395</v>
      </c>
      <c r="C9" s="28">
        <v>130.11000000000001</v>
      </c>
      <c r="D9" s="26" t="s">
        <v>76</v>
      </c>
      <c r="E9" s="14">
        <v>182.15</v>
      </c>
      <c r="F9" s="12" t="s">
        <v>88</v>
      </c>
      <c r="G9" s="12">
        <v>842.47</v>
      </c>
      <c r="H9" s="25">
        <f t="shared" si="0"/>
        <v>153455.9105</v>
      </c>
    </row>
    <row r="10" spans="1:9" s="21" customFormat="1">
      <c r="A10" s="50">
        <v>7</v>
      </c>
      <c r="B10" s="53" t="s">
        <v>77</v>
      </c>
      <c r="C10" s="54"/>
      <c r="D10" s="23"/>
      <c r="E10" s="54"/>
      <c r="F10" s="27"/>
      <c r="G10" s="54"/>
      <c r="H10" s="25">
        <f t="shared" si="0"/>
        <v>0</v>
      </c>
    </row>
    <row r="11" spans="1:9" s="21" customFormat="1" ht="15.75">
      <c r="A11" s="50" t="s">
        <v>19</v>
      </c>
      <c r="B11" s="27" t="s">
        <v>377</v>
      </c>
      <c r="C11" s="27">
        <v>7.96</v>
      </c>
      <c r="D11" s="27" t="s">
        <v>38</v>
      </c>
      <c r="E11" s="176">
        <v>27.76</v>
      </c>
      <c r="F11" s="12" t="s">
        <v>17</v>
      </c>
      <c r="G11" s="176">
        <v>437.55</v>
      </c>
      <c r="H11" s="25">
        <f t="shared" si="0"/>
        <v>12146.388000000001</v>
      </c>
    </row>
    <row r="12" spans="1:9" s="21" customFormat="1" ht="15.75">
      <c r="A12" s="50" t="s">
        <v>23</v>
      </c>
      <c r="B12" s="27" t="s">
        <v>378</v>
      </c>
      <c r="C12" s="27">
        <v>24.93</v>
      </c>
      <c r="D12" s="27" t="s">
        <v>38</v>
      </c>
      <c r="E12" s="176">
        <v>24.58</v>
      </c>
      <c r="F12" s="12" t="s">
        <v>17</v>
      </c>
      <c r="G12" s="176">
        <v>790.67</v>
      </c>
      <c r="H12" s="25">
        <f t="shared" si="0"/>
        <v>19434.668599999997</v>
      </c>
    </row>
    <row r="13" spans="1:9" s="21" customFormat="1" ht="15.75">
      <c r="A13" s="50" t="s">
        <v>23</v>
      </c>
      <c r="B13" s="27" t="s">
        <v>379</v>
      </c>
      <c r="C13" s="27">
        <v>13.27</v>
      </c>
      <c r="D13" s="27" t="s">
        <v>38</v>
      </c>
      <c r="E13" s="176">
        <v>46.26</v>
      </c>
      <c r="F13" s="12" t="s">
        <v>17</v>
      </c>
      <c r="G13" s="176">
        <v>712.09</v>
      </c>
      <c r="H13" s="25">
        <f t="shared" si="0"/>
        <v>32941.2834</v>
      </c>
    </row>
    <row r="14" spans="1:9" s="21" customFormat="1">
      <c r="A14" s="50" t="s">
        <v>25</v>
      </c>
      <c r="B14" s="27" t="s">
        <v>183</v>
      </c>
      <c r="C14" s="27">
        <v>49.86</v>
      </c>
      <c r="D14" s="27" t="s">
        <v>38</v>
      </c>
      <c r="E14" s="176">
        <v>49.16</v>
      </c>
      <c r="F14" s="12" t="s">
        <v>27</v>
      </c>
      <c r="G14" s="176">
        <v>393.4</v>
      </c>
      <c r="H14" s="25">
        <f t="shared" si="0"/>
        <v>19339.543999999998</v>
      </c>
    </row>
    <row r="15" spans="1:9" s="21" customFormat="1">
      <c r="A15" s="50" t="s">
        <v>28</v>
      </c>
      <c r="B15" s="27" t="s">
        <v>396</v>
      </c>
      <c r="C15" s="27"/>
      <c r="D15" s="27"/>
      <c r="E15" s="176">
        <v>6.76</v>
      </c>
      <c r="F15" s="12" t="s">
        <v>27</v>
      </c>
      <c r="G15" s="176">
        <v>786</v>
      </c>
      <c r="H15" s="25">
        <f t="shared" si="0"/>
        <v>5313.36</v>
      </c>
    </row>
    <row r="16" spans="1:9" s="21" customFormat="1">
      <c r="A16" s="50" t="s">
        <v>397</v>
      </c>
      <c r="B16" s="27" t="s">
        <v>82</v>
      </c>
      <c r="C16" s="27">
        <v>116.82</v>
      </c>
      <c r="D16" s="27" t="s">
        <v>38</v>
      </c>
      <c r="E16" s="176">
        <v>92.52</v>
      </c>
      <c r="F16" s="12" t="s">
        <v>27</v>
      </c>
      <c r="G16" s="176">
        <v>177.1</v>
      </c>
      <c r="H16" s="25">
        <f t="shared" si="0"/>
        <v>16385.291999999998</v>
      </c>
    </row>
    <row r="17" spans="1:14" s="21" customFormat="1">
      <c r="A17" s="50"/>
      <c r="B17" s="53"/>
      <c r="C17" s="54"/>
      <c r="D17" s="23"/>
      <c r="E17" s="179"/>
      <c r="F17" s="180"/>
      <c r="G17" s="179" t="s">
        <v>83</v>
      </c>
      <c r="H17" s="28">
        <f>SUM(H4:H16)</f>
        <v>633123.25260000001</v>
      </c>
    </row>
    <row r="18" spans="1:14">
      <c r="A18" s="68"/>
      <c r="B18" s="69"/>
      <c r="C18" s="69"/>
      <c r="D18" s="69"/>
      <c r="E18" s="69"/>
      <c r="F18" s="69"/>
      <c r="G18" s="69"/>
      <c r="H18" s="70"/>
      <c r="I18" s="18"/>
      <c r="J18" s="18"/>
      <c r="K18" s="18"/>
    </row>
    <row r="19" spans="1:14" ht="31.5" customHeight="1">
      <c r="A19" s="251"/>
      <c r="B19" s="251"/>
      <c r="C19" s="71"/>
      <c r="D19" s="71"/>
      <c r="E19" s="252" t="s">
        <v>125</v>
      </c>
      <c r="F19" s="252"/>
      <c r="G19" s="252"/>
      <c r="H19" s="252"/>
      <c r="I19" s="72"/>
      <c r="J19" s="72"/>
      <c r="K19" s="72"/>
      <c r="L19" s="72"/>
      <c r="M19" s="72"/>
      <c r="N19" s="72"/>
    </row>
    <row r="20" spans="1:14" ht="15.75" customHeight="1">
      <c r="E20" s="252"/>
      <c r="F20" s="252"/>
      <c r="G20" s="252"/>
      <c r="H20" s="252"/>
      <c r="I20" s="72"/>
      <c r="J20" s="72"/>
      <c r="K20" s="72"/>
      <c r="L20" s="72"/>
      <c r="M20" s="72"/>
      <c r="N20" s="72"/>
    </row>
    <row r="21" spans="1:14" ht="15.75" customHeight="1">
      <c r="E21" s="252"/>
      <c r="F21" s="252"/>
      <c r="G21" s="252"/>
      <c r="H21" s="252"/>
      <c r="I21" s="72"/>
      <c r="J21" s="72"/>
      <c r="K21" s="72"/>
      <c r="L21" s="72"/>
      <c r="M21" s="72"/>
      <c r="N21" s="72"/>
    </row>
    <row r="23" spans="1:14" ht="15.75" customHeight="1"/>
  </sheetData>
  <mergeCells count="4">
    <mergeCell ref="A1:H1"/>
    <mergeCell ref="A2:H2"/>
    <mergeCell ref="A19:B19"/>
    <mergeCell ref="E19:H21"/>
  </mergeCells>
  <pageMargins left="0.7" right="0.7" top="0.75" bottom="0.75" header="0.3" footer="0.3"/>
</worksheet>
</file>

<file path=xl/worksheets/sheet84.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399</v>
      </c>
      <c r="B3" s="242"/>
      <c r="C3" s="242"/>
      <c r="D3" s="242"/>
      <c r="E3" s="242"/>
      <c r="F3" s="243"/>
    </row>
    <row r="4" spans="1:6" ht="28.5">
      <c r="A4" s="22" t="s">
        <v>2</v>
      </c>
      <c r="B4" s="22" t="s">
        <v>3</v>
      </c>
      <c r="C4" s="22" t="s">
        <v>4</v>
      </c>
      <c r="D4" s="22" t="s">
        <v>5</v>
      </c>
      <c r="E4" s="22" t="s">
        <v>6</v>
      </c>
      <c r="F4" s="22" t="s">
        <v>7</v>
      </c>
    </row>
    <row r="5" spans="1:6" ht="75">
      <c r="A5" s="23" t="s">
        <v>390</v>
      </c>
      <c r="B5" s="27" t="s">
        <v>37</v>
      </c>
      <c r="C5" s="28">
        <v>32.1</v>
      </c>
      <c r="D5" s="23" t="s">
        <v>38</v>
      </c>
      <c r="E5" s="28">
        <v>153.84</v>
      </c>
      <c r="F5" s="27">
        <f>C5*E5</f>
        <v>4938.2640000000001</v>
      </c>
    </row>
    <row r="6" spans="1:6" ht="105">
      <c r="A6" s="23" t="s">
        <v>121</v>
      </c>
      <c r="B6" s="27" t="s">
        <v>55</v>
      </c>
      <c r="C6" s="28">
        <v>2.84</v>
      </c>
      <c r="D6" s="23" t="s">
        <v>38</v>
      </c>
      <c r="E6" s="28">
        <v>415.58</v>
      </c>
      <c r="F6" s="27">
        <f t="shared" ref="F6:F17" si="0">C6*E6</f>
        <v>1180.2471999999998</v>
      </c>
    </row>
    <row r="7" spans="1:6" ht="90">
      <c r="A7" s="23" t="s">
        <v>71</v>
      </c>
      <c r="B7" s="27" t="s">
        <v>56</v>
      </c>
      <c r="C7" s="28">
        <v>4.7300000000000004</v>
      </c>
      <c r="D7" s="50" t="s">
        <v>38</v>
      </c>
      <c r="E7" s="28">
        <v>1336.28</v>
      </c>
      <c r="F7" s="27">
        <f t="shared" si="0"/>
        <v>6320.6044000000002</v>
      </c>
    </row>
    <row r="8" spans="1:6" ht="60">
      <c r="A8" s="23" t="s">
        <v>391</v>
      </c>
      <c r="B8" s="182" t="s">
        <v>44</v>
      </c>
      <c r="C8" s="54">
        <v>15.58</v>
      </c>
      <c r="D8" s="54" t="s">
        <v>38</v>
      </c>
      <c r="E8" s="28">
        <v>5891.97</v>
      </c>
      <c r="F8" s="27">
        <f t="shared" si="0"/>
        <v>91796.892600000006</v>
      </c>
    </row>
    <row r="9" spans="1:6" ht="61.5" customHeight="1">
      <c r="A9" s="23" t="s">
        <v>159</v>
      </c>
      <c r="B9" s="53" t="s">
        <v>75</v>
      </c>
      <c r="C9" s="54">
        <v>167.28</v>
      </c>
      <c r="D9" s="53" t="s">
        <v>76</v>
      </c>
      <c r="E9" s="54">
        <v>184.61</v>
      </c>
      <c r="F9" s="27">
        <f t="shared" si="0"/>
        <v>30881.560800000003</v>
      </c>
    </row>
    <row r="10" spans="1:6" ht="120">
      <c r="A10" s="23" t="s">
        <v>392</v>
      </c>
      <c r="B10" s="53" t="s">
        <v>48</v>
      </c>
      <c r="C10" s="54">
        <v>1.875</v>
      </c>
      <c r="D10" s="53" t="s">
        <v>49</v>
      </c>
      <c r="E10" s="54">
        <v>77259.94</v>
      </c>
      <c r="F10" s="27">
        <f t="shared" si="0"/>
        <v>144862.38750000001</v>
      </c>
    </row>
    <row r="11" spans="1:6" ht="74.25" customHeight="1">
      <c r="A11" s="23" t="s">
        <v>400</v>
      </c>
      <c r="B11" s="182" t="s">
        <v>46</v>
      </c>
      <c r="C11" s="54">
        <v>5.7</v>
      </c>
      <c r="D11" s="53" t="s">
        <v>38</v>
      </c>
      <c r="E11" s="54">
        <v>6092.63</v>
      </c>
      <c r="F11" s="27">
        <f t="shared" si="0"/>
        <v>34727.991000000002</v>
      </c>
    </row>
    <row r="12" spans="1:6">
      <c r="A12" s="50">
        <v>8</v>
      </c>
      <c r="B12" s="53" t="s">
        <v>77</v>
      </c>
      <c r="C12" s="54"/>
      <c r="D12" s="23"/>
      <c r="E12" s="54"/>
      <c r="F12" s="27">
        <f t="shared" si="0"/>
        <v>0</v>
      </c>
    </row>
    <row r="13" spans="1:6">
      <c r="A13" s="50" t="s">
        <v>19</v>
      </c>
      <c r="B13" s="27" t="s">
        <v>377</v>
      </c>
      <c r="C13" s="27">
        <v>2.84</v>
      </c>
      <c r="D13" s="27" t="s">
        <v>38</v>
      </c>
      <c r="E13" s="27">
        <v>437.55</v>
      </c>
      <c r="F13" s="27">
        <f t="shared" si="0"/>
        <v>1242.6420000000001</v>
      </c>
    </row>
    <row r="14" spans="1:6">
      <c r="A14" s="50" t="s">
        <v>21</v>
      </c>
      <c r="B14" s="27" t="s">
        <v>378</v>
      </c>
      <c r="C14" s="27">
        <v>9.14</v>
      </c>
      <c r="D14" s="27" t="s">
        <v>38</v>
      </c>
      <c r="E14" s="27">
        <v>790.67</v>
      </c>
      <c r="F14" s="27">
        <f t="shared" si="0"/>
        <v>7226.7237999999998</v>
      </c>
    </row>
    <row r="15" spans="1:6">
      <c r="A15" s="50" t="s">
        <v>23</v>
      </c>
      <c r="B15" s="27" t="s">
        <v>379</v>
      </c>
      <c r="C15" s="27">
        <v>4.7300000000000004</v>
      </c>
      <c r="D15" s="27" t="s">
        <v>38</v>
      </c>
      <c r="E15" s="27">
        <v>712.09</v>
      </c>
      <c r="F15" s="27">
        <f t="shared" si="0"/>
        <v>3368.1857000000005</v>
      </c>
    </row>
    <row r="16" spans="1:6">
      <c r="A16" s="50" t="s">
        <v>25</v>
      </c>
      <c r="B16" s="27" t="s">
        <v>183</v>
      </c>
      <c r="C16" s="27">
        <v>18.27</v>
      </c>
      <c r="D16" s="27" t="s">
        <v>38</v>
      </c>
      <c r="E16" s="27">
        <v>393.4</v>
      </c>
      <c r="F16" s="27">
        <f t="shared" si="0"/>
        <v>7187.4179999999997</v>
      </c>
    </row>
    <row r="17" spans="1:6">
      <c r="A17" s="50" t="s">
        <v>28</v>
      </c>
      <c r="B17" s="27" t="s">
        <v>82</v>
      </c>
      <c r="C17" s="27">
        <v>32.1</v>
      </c>
      <c r="D17" s="27" t="s">
        <v>38</v>
      </c>
      <c r="E17" s="27">
        <v>177.1</v>
      </c>
      <c r="F17" s="27">
        <f t="shared" si="0"/>
        <v>5684.91</v>
      </c>
    </row>
    <row r="18" spans="1:6">
      <c r="A18" s="50"/>
      <c r="B18" s="53"/>
      <c r="C18" s="54"/>
      <c r="D18" s="23"/>
      <c r="E18" s="54" t="s">
        <v>83</v>
      </c>
      <c r="F18" s="28">
        <f>SUM(F5:F17)</f>
        <v>339417.82699999993</v>
      </c>
    </row>
    <row r="19" spans="1:6">
      <c r="D19" s="239" t="s">
        <v>31</v>
      </c>
      <c r="E19" s="239"/>
      <c r="F19" s="239"/>
    </row>
    <row r="20" spans="1:6" ht="15" customHeight="1">
      <c r="D20" s="239"/>
      <c r="E20" s="239"/>
      <c r="F20" s="239"/>
    </row>
    <row r="21" spans="1:6">
      <c r="D21" s="239"/>
      <c r="E21" s="239"/>
      <c r="F21" s="239"/>
    </row>
    <row r="22" spans="1:6">
      <c r="D22" s="239"/>
      <c r="E22" s="239"/>
      <c r="F22" s="239"/>
    </row>
    <row r="23" spans="1:6">
      <c r="D23" s="239"/>
      <c r="E23" s="239"/>
      <c r="F23" s="239"/>
    </row>
    <row r="24" spans="1:6" ht="14.25" customHeight="1">
      <c r="D24" s="239"/>
      <c r="E24" s="239"/>
      <c r="F24" s="239"/>
    </row>
    <row r="25" spans="1:6" ht="9.75" customHeight="1"/>
  </sheetData>
  <mergeCells count="4">
    <mergeCell ref="A1:F1"/>
    <mergeCell ref="A2:F2"/>
    <mergeCell ref="A3:F3"/>
    <mergeCell ref="D19:F24"/>
  </mergeCells>
  <pageMargins left="0.7" right="0.7" top="0.75" bottom="0.75" header="0.3" footer="0.3"/>
</worksheet>
</file>

<file path=xl/worksheets/sheet85.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39.75" customHeight="1">
      <c r="A3" s="241" t="s">
        <v>401</v>
      </c>
      <c r="B3" s="242"/>
      <c r="C3" s="242"/>
      <c r="D3" s="242"/>
      <c r="E3" s="242"/>
      <c r="F3" s="243"/>
    </row>
    <row r="4" spans="1:8" ht="28.5">
      <c r="A4" s="22" t="s">
        <v>2</v>
      </c>
      <c r="B4" s="22" t="s">
        <v>3</v>
      </c>
      <c r="C4" s="22" t="s">
        <v>4</v>
      </c>
      <c r="D4" s="22" t="s">
        <v>5</v>
      </c>
      <c r="E4" s="22" t="s">
        <v>6</v>
      </c>
      <c r="F4" s="22" t="s">
        <v>7</v>
      </c>
    </row>
    <row r="5" spans="1:8" ht="75">
      <c r="A5" s="23" t="s">
        <v>390</v>
      </c>
      <c r="B5" s="27" t="s">
        <v>37</v>
      </c>
      <c r="C5" s="28">
        <v>39.65</v>
      </c>
      <c r="D5" s="23" t="s">
        <v>38</v>
      </c>
      <c r="E5" s="28">
        <v>153.84</v>
      </c>
      <c r="F5" s="27">
        <f>C5*E5</f>
        <v>6099.7560000000003</v>
      </c>
    </row>
    <row r="6" spans="1:8" ht="105">
      <c r="A6" s="23" t="s">
        <v>121</v>
      </c>
      <c r="B6" s="27" t="s">
        <v>55</v>
      </c>
      <c r="C6" s="28">
        <v>9.92</v>
      </c>
      <c r="D6" s="23" t="s">
        <v>38</v>
      </c>
      <c r="E6" s="28">
        <v>415.58</v>
      </c>
      <c r="F6" s="27">
        <f t="shared" ref="F6:F15" si="0">C6*E6</f>
        <v>4122.5536000000002</v>
      </c>
    </row>
    <row r="7" spans="1:8" ht="90">
      <c r="A7" s="23" t="s">
        <v>71</v>
      </c>
      <c r="B7" s="27" t="s">
        <v>56</v>
      </c>
      <c r="C7" s="28">
        <v>16.53</v>
      </c>
      <c r="D7" s="50" t="s">
        <v>38</v>
      </c>
      <c r="E7" s="28">
        <v>1336.28</v>
      </c>
      <c r="F7" s="27">
        <f t="shared" si="0"/>
        <v>22088.7084</v>
      </c>
    </row>
    <row r="8" spans="1:8" customFormat="1" ht="127.5">
      <c r="A8" s="15" t="s">
        <v>15</v>
      </c>
      <c r="B8" s="13" t="s">
        <v>16</v>
      </c>
      <c r="C8" s="14">
        <v>19.829999999999998</v>
      </c>
      <c r="D8" s="12" t="s">
        <v>17</v>
      </c>
      <c r="E8" s="12">
        <v>4858.76</v>
      </c>
      <c r="F8" s="25">
        <f t="shared" si="0"/>
        <v>96349.210800000001</v>
      </c>
      <c r="G8" s="21"/>
      <c r="H8" s="21"/>
    </row>
    <row r="9" spans="1:8" ht="61.5" customHeight="1">
      <c r="A9" s="23" t="s">
        <v>159</v>
      </c>
      <c r="B9" s="53" t="s">
        <v>75</v>
      </c>
      <c r="C9" s="54">
        <v>16.260000000000002</v>
      </c>
      <c r="D9" s="53" t="s">
        <v>76</v>
      </c>
      <c r="E9" s="54">
        <v>184.61</v>
      </c>
      <c r="F9" s="27">
        <f t="shared" si="0"/>
        <v>3001.7586000000006</v>
      </c>
    </row>
    <row r="10" spans="1:8">
      <c r="A10" s="50">
        <v>6</v>
      </c>
      <c r="B10" s="53" t="s">
        <v>77</v>
      </c>
      <c r="C10" s="54"/>
      <c r="D10" s="23"/>
      <c r="E10" s="54"/>
      <c r="F10" s="27">
        <f t="shared" si="0"/>
        <v>0</v>
      </c>
    </row>
    <row r="11" spans="1:8">
      <c r="A11" s="50" t="s">
        <v>19</v>
      </c>
      <c r="B11" s="27" t="s">
        <v>377</v>
      </c>
      <c r="C11" s="27">
        <v>9.92</v>
      </c>
      <c r="D11" s="27" t="s">
        <v>38</v>
      </c>
      <c r="E11" s="27">
        <v>437.55</v>
      </c>
      <c r="F11" s="27">
        <f t="shared" si="0"/>
        <v>4340.4960000000001</v>
      </c>
    </row>
    <row r="12" spans="1:8">
      <c r="A12" s="50" t="s">
        <v>21</v>
      </c>
      <c r="B12" s="27" t="s">
        <v>378</v>
      </c>
      <c r="C12" s="27">
        <v>8.51</v>
      </c>
      <c r="D12" s="27" t="s">
        <v>38</v>
      </c>
      <c r="E12" s="27">
        <v>790.67</v>
      </c>
      <c r="F12" s="27">
        <f t="shared" si="0"/>
        <v>6728.6016999999993</v>
      </c>
    </row>
    <row r="13" spans="1:8">
      <c r="A13" s="50" t="s">
        <v>23</v>
      </c>
      <c r="B13" s="27" t="s">
        <v>379</v>
      </c>
      <c r="C13" s="27">
        <v>16.53</v>
      </c>
      <c r="D13" s="27" t="s">
        <v>38</v>
      </c>
      <c r="E13" s="27">
        <v>712.09</v>
      </c>
      <c r="F13" s="27">
        <f t="shared" si="0"/>
        <v>11770.847700000002</v>
      </c>
    </row>
    <row r="14" spans="1:8">
      <c r="A14" s="50" t="s">
        <v>25</v>
      </c>
      <c r="B14" s="27" t="s">
        <v>183</v>
      </c>
      <c r="C14" s="27">
        <v>17.03</v>
      </c>
      <c r="D14" s="27" t="s">
        <v>38</v>
      </c>
      <c r="E14" s="27">
        <v>393.4</v>
      </c>
      <c r="F14" s="27">
        <f t="shared" si="0"/>
        <v>6699.6019999999999</v>
      </c>
    </row>
    <row r="15" spans="1:8">
      <c r="A15" s="50" t="s">
        <v>28</v>
      </c>
      <c r="B15" s="27" t="s">
        <v>82</v>
      </c>
      <c r="C15" s="27">
        <v>39.65</v>
      </c>
      <c r="D15" s="27" t="s">
        <v>38</v>
      </c>
      <c r="E15" s="27">
        <v>177.1</v>
      </c>
      <c r="F15" s="27">
        <f t="shared" si="0"/>
        <v>7022.0149999999994</v>
      </c>
    </row>
    <row r="16" spans="1:8">
      <c r="A16" s="50"/>
      <c r="B16" s="53"/>
      <c r="C16" s="54"/>
      <c r="D16" s="23"/>
      <c r="E16" s="54" t="s">
        <v>83</v>
      </c>
      <c r="F16" s="28">
        <f>SUM(F5:F15)</f>
        <v>168223.54980000004</v>
      </c>
    </row>
    <row r="17" spans="4:6">
      <c r="D17" s="239" t="s">
        <v>31</v>
      </c>
      <c r="E17" s="239"/>
      <c r="F17" s="239"/>
    </row>
    <row r="18" spans="4:6" ht="15" customHeight="1">
      <c r="D18" s="239"/>
      <c r="E18" s="239"/>
      <c r="F18" s="239"/>
    </row>
    <row r="19" spans="4:6">
      <c r="D19" s="239"/>
      <c r="E19" s="239"/>
      <c r="F19" s="239"/>
    </row>
    <row r="20" spans="4:6">
      <c r="D20" s="239"/>
      <c r="E20" s="239"/>
      <c r="F20" s="239"/>
    </row>
    <row r="21" spans="4:6">
      <c r="D21" s="239"/>
      <c r="E21" s="239"/>
      <c r="F21" s="239"/>
    </row>
    <row r="22" spans="4:6" ht="14.25" customHeight="1">
      <c r="D22" s="239"/>
      <c r="E22" s="239"/>
      <c r="F22" s="239"/>
    </row>
    <row r="23" spans="4:6" ht="9.75" customHeight="1"/>
  </sheetData>
  <mergeCells count="4">
    <mergeCell ref="A1:F1"/>
    <mergeCell ref="A2:F2"/>
    <mergeCell ref="A3:F3"/>
    <mergeCell ref="D17:F22"/>
  </mergeCells>
  <pageMargins left="0.7" right="0.7" top="0.75" bottom="0.75" header="0.3" footer="0.3"/>
</worksheet>
</file>

<file path=xl/worksheets/sheet86.xml><?xml version="1.0" encoding="utf-8"?>
<worksheet xmlns="http://schemas.openxmlformats.org/spreadsheetml/2006/main" xmlns:r="http://schemas.openxmlformats.org/officeDocument/2006/relationships">
  <dimension ref="A1:H23"/>
  <sheetViews>
    <sheetView topLeftCell="A10" workbookViewId="0">
      <selection activeCell="F16" sqref="F16"/>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39.75" customHeight="1">
      <c r="A3" s="241" t="s">
        <v>402</v>
      </c>
      <c r="B3" s="242"/>
      <c r="C3" s="242"/>
      <c r="D3" s="242"/>
      <c r="E3" s="242"/>
      <c r="F3" s="243"/>
    </row>
    <row r="4" spans="1:8" ht="28.5">
      <c r="A4" s="22" t="s">
        <v>2</v>
      </c>
      <c r="B4" s="22" t="s">
        <v>3</v>
      </c>
      <c r="C4" s="22" t="s">
        <v>4</v>
      </c>
      <c r="D4" s="22" t="s">
        <v>5</v>
      </c>
      <c r="E4" s="22" t="s">
        <v>6</v>
      </c>
      <c r="F4" s="22" t="s">
        <v>7</v>
      </c>
    </row>
    <row r="5" spans="1:8" ht="75">
      <c r="A5" s="23" t="s">
        <v>390</v>
      </c>
      <c r="B5" s="27" t="s">
        <v>37</v>
      </c>
      <c r="C5" s="28">
        <v>30.21</v>
      </c>
      <c r="D5" s="23" t="s">
        <v>38</v>
      </c>
      <c r="E5" s="28">
        <v>153.84</v>
      </c>
      <c r="F5" s="27">
        <f>C5*E5</f>
        <v>4647.5064000000002</v>
      </c>
    </row>
    <row r="6" spans="1:8" ht="105">
      <c r="A6" s="23" t="s">
        <v>121</v>
      </c>
      <c r="B6" s="27" t="s">
        <v>55</v>
      </c>
      <c r="C6" s="28">
        <v>11.33</v>
      </c>
      <c r="D6" s="23" t="s">
        <v>38</v>
      </c>
      <c r="E6" s="28">
        <v>415.58</v>
      </c>
      <c r="F6" s="27">
        <f t="shared" ref="F6:F15" si="0">C6*E6</f>
        <v>4708.5213999999996</v>
      </c>
    </row>
    <row r="7" spans="1:8" ht="90">
      <c r="A7" s="23" t="s">
        <v>71</v>
      </c>
      <c r="B7" s="27" t="s">
        <v>56</v>
      </c>
      <c r="C7" s="28">
        <v>18.89</v>
      </c>
      <c r="D7" s="50" t="s">
        <v>38</v>
      </c>
      <c r="E7" s="28">
        <v>1336.28</v>
      </c>
      <c r="F7" s="27">
        <f t="shared" si="0"/>
        <v>25242.3292</v>
      </c>
    </row>
    <row r="8" spans="1:8" customFormat="1" ht="127.5">
      <c r="A8" s="15" t="s">
        <v>15</v>
      </c>
      <c r="B8" s="13" t="s">
        <v>16</v>
      </c>
      <c r="C8" s="14">
        <v>22.66</v>
      </c>
      <c r="D8" s="12" t="s">
        <v>17</v>
      </c>
      <c r="E8" s="12">
        <v>4858.76</v>
      </c>
      <c r="F8" s="25">
        <f t="shared" si="0"/>
        <v>110099.5016</v>
      </c>
      <c r="G8" s="21"/>
      <c r="H8" s="21"/>
    </row>
    <row r="9" spans="1:8" ht="61.5" customHeight="1">
      <c r="A9" s="23" t="s">
        <v>159</v>
      </c>
      <c r="B9" s="53" t="s">
        <v>75</v>
      </c>
      <c r="C9" s="54">
        <v>18.579999999999998</v>
      </c>
      <c r="D9" s="53" t="s">
        <v>76</v>
      </c>
      <c r="E9" s="54">
        <v>184.61</v>
      </c>
      <c r="F9" s="27">
        <f t="shared" si="0"/>
        <v>3430.0538000000001</v>
      </c>
    </row>
    <row r="10" spans="1:8">
      <c r="A10" s="50">
        <v>6</v>
      </c>
      <c r="B10" s="53" t="s">
        <v>77</v>
      </c>
      <c r="C10" s="54"/>
      <c r="D10" s="23"/>
      <c r="E10" s="54"/>
      <c r="F10" s="27">
        <f t="shared" si="0"/>
        <v>0</v>
      </c>
    </row>
    <row r="11" spans="1:8">
      <c r="A11" s="50" t="s">
        <v>19</v>
      </c>
      <c r="B11" s="27" t="s">
        <v>377</v>
      </c>
      <c r="C11" s="27">
        <v>11.33</v>
      </c>
      <c r="D11" s="27" t="s">
        <v>38</v>
      </c>
      <c r="E11" s="27">
        <v>437.55</v>
      </c>
      <c r="F11" s="27">
        <f t="shared" si="0"/>
        <v>4957.4414999999999</v>
      </c>
    </row>
    <row r="12" spans="1:8">
      <c r="A12" s="50" t="s">
        <v>21</v>
      </c>
      <c r="B12" s="27" t="s">
        <v>378</v>
      </c>
      <c r="C12" s="27">
        <v>9.74</v>
      </c>
      <c r="D12" s="27" t="s">
        <v>38</v>
      </c>
      <c r="E12" s="27">
        <v>790.67</v>
      </c>
      <c r="F12" s="27">
        <f t="shared" si="0"/>
        <v>7701.1257999999998</v>
      </c>
    </row>
    <row r="13" spans="1:8">
      <c r="A13" s="50" t="s">
        <v>23</v>
      </c>
      <c r="B13" s="27" t="s">
        <v>379</v>
      </c>
      <c r="C13" s="27">
        <v>18.89</v>
      </c>
      <c r="D13" s="27" t="s">
        <v>38</v>
      </c>
      <c r="E13" s="27">
        <v>712.09</v>
      </c>
      <c r="F13" s="27">
        <f t="shared" si="0"/>
        <v>13451.3801</v>
      </c>
    </row>
    <row r="14" spans="1:8">
      <c r="A14" s="50" t="s">
        <v>25</v>
      </c>
      <c r="B14" s="27" t="s">
        <v>183</v>
      </c>
      <c r="C14" s="27">
        <v>19.46</v>
      </c>
      <c r="D14" s="27" t="s">
        <v>38</v>
      </c>
      <c r="E14" s="27">
        <v>393.4</v>
      </c>
      <c r="F14" s="27">
        <f t="shared" si="0"/>
        <v>7655.5640000000003</v>
      </c>
    </row>
    <row r="15" spans="1:8">
      <c r="A15" s="50" t="s">
        <v>28</v>
      </c>
      <c r="B15" s="27" t="s">
        <v>82</v>
      </c>
      <c r="C15" s="27">
        <v>30.21</v>
      </c>
      <c r="D15" s="27" t="s">
        <v>38</v>
      </c>
      <c r="E15" s="27">
        <v>177.1</v>
      </c>
      <c r="F15" s="27">
        <f t="shared" si="0"/>
        <v>5350.1909999999998</v>
      </c>
    </row>
    <row r="16" spans="1:8">
      <c r="A16" s="50"/>
      <c r="B16" s="53"/>
      <c r="C16" s="54"/>
      <c r="D16" s="23"/>
      <c r="E16" s="54" t="s">
        <v>83</v>
      </c>
      <c r="F16" s="28">
        <f>SUM(F5:F15)</f>
        <v>187243.61480000001</v>
      </c>
    </row>
    <row r="17" spans="4:6">
      <c r="D17" s="239" t="s">
        <v>31</v>
      </c>
      <c r="E17" s="239"/>
      <c r="F17" s="239"/>
    </row>
    <row r="18" spans="4:6" ht="15" customHeight="1">
      <c r="D18" s="239"/>
      <c r="E18" s="239"/>
      <c r="F18" s="239"/>
    </row>
    <row r="19" spans="4:6">
      <c r="D19" s="239"/>
      <c r="E19" s="239"/>
      <c r="F19" s="239"/>
    </row>
    <row r="20" spans="4:6">
      <c r="D20" s="239"/>
      <c r="E20" s="239"/>
      <c r="F20" s="239"/>
    </row>
    <row r="21" spans="4:6">
      <c r="D21" s="239"/>
      <c r="E21" s="239"/>
      <c r="F21" s="239"/>
    </row>
    <row r="22" spans="4:6" ht="14.25" customHeight="1">
      <c r="D22" s="239"/>
      <c r="E22" s="239"/>
      <c r="F22" s="239"/>
    </row>
    <row r="23" spans="4:6" ht="9.75" customHeight="1"/>
  </sheetData>
  <mergeCells count="4">
    <mergeCell ref="A1:F1"/>
    <mergeCell ref="A2:F2"/>
    <mergeCell ref="A3:F3"/>
    <mergeCell ref="D17:F22"/>
  </mergeCells>
  <pageMargins left="0.7" right="0.7" top="0.75" bottom="0.75" header="0.3" footer="0.3"/>
</worksheet>
</file>

<file path=xl/worksheets/sheet87.xml><?xml version="1.0" encoding="utf-8"?>
<worksheet xmlns="http://schemas.openxmlformats.org/spreadsheetml/2006/main" xmlns:r="http://schemas.openxmlformats.org/officeDocument/2006/relationships">
  <dimension ref="A1:H19"/>
  <sheetViews>
    <sheetView topLeftCell="A10" workbookViewId="0">
      <selection activeCell="H6" sqref="H6"/>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8" ht="18.75">
      <c r="A1" s="240" t="s">
        <v>0</v>
      </c>
      <c r="B1" s="240"/>
      <c r="C1" s="240"/>
      <c r="D1" s="240"/>
      <c r="E1" s="240"/>
      <c r="F1" s="240"/>
    </row>
    <row r="2" spans="1:8" ht="18.75">
      <c r="A2" s="240" t="s">
        <v>32</v>
      </c>
      <c r="B2" s="240"/>
      <c r="C2" s="240"/>
      <c r="D2" s="240"/>
      <c r="E2" s="240"/>
      <c r="F2" s="240"/>
    </row>
    <row r="3" spans="1:8" ht="39.75" customHeight="1">
      <c r="A3" s="241" t="s">
        <v>403</v>
      </c>
      <c r="B3" s="242"/>
      <c r="C3" s="242"/>
      <c r="D3" s="242"/>
      <c r="E3" s="242"/>
      <c r="F3" s="243"/>
    </row>
    <row r="4" spans="1:8" ht="28.5">
      <c r="A4" s="22" t="s">
        <v>2</v>
      </c>
      <c r="B4" s="22" t="s">
        <v>3</v>
      </c>
      <c r="C4" s="22" t="s">
        <v>4</v>
      </c>
      <c r="D4" s="22" t="s">
        <v>5</v>
      </c>
      <c r="E4" s="22" t="s">
        <v>6</v>
      </c>
      <c r="F4" s="22" t="s">
        <v>7</v>
      </c>
    </row>
    <row r="5" spans="1:8" ht="75">
      <c r="A5" s="23" t="s">
        <v>390</v>
      </c>
      <c r="B5" s="27" t="s">
        <v>37</v>
      </c>
      <c r="C5" s="28">
        <v>23.61</v>
      </c>
      <c r="D5" s="23" t="s">
        <v>38</v>
      </c>
      <c r="E5" s="28">
        <v>153.84</v>
      </c>
      <c r="F5" s="27">
        <f>C5*E5</f>
        <v>3632.1624000000002</v>
      </c>
    </row>
    <row r="6" spans="1:8" customFormat="1" ht="127.5">
      <c r="A6" s="15" t="s">
        <v>404</v>
      </c>
      <c r="B6" s="13" t="s">
        <v>16</v>
      </c>
      <c r="C6" s="14">
        <v>35.409999999999997</v>
      </c>
      <c r="D6" s="12" t="s">
        <v>17</v>
      </c>
      <c r="E6" s="12">
        <v>4858.76</v>
      </c>
      <c r="F6" s="27">
        <f t="shared" ref="F6:F11" si="0">C6*E6</f>
        <v>172048.69159999999</v>
      </c>
      <c r="G6" s="21"/>
      <c r="H6" s="21"/>
    </row>
    <row r="7" spans="1:8" ht="61.5" customHeight="1">
      <c r="A7" s="23" t="s">
        <v>405</v>
      </c>
      <c r="B7" s="53" t="s">
        <v>75</v>
      </c>
      <c r="C7" s="54">
        <v>23.23</v>
      </c>
      <c r="D7" s="53" t="s">
        <v>76</v>
      </c>
      <c r="E7" s="54">
        <v>184.61</v>
      </c>
      <c r="F7" s="27">
        <f t="shared" si="0"/>
        <v>4288.4903000000004</v>
      </c>
    </row>
    <row r="8" spans="1:8">
      <c r="A8" s="50">
        <v>4</v>
      </c>
      <c r="B8" s="53" t="s">
        <v>77</v>
      </c>
      <c r="C8" s="54"/>
      <c r="D8" s="23"/>
      <c r="E8" s="54"/>
      <c r="F8" s="27">
        <f t="shared" si="0"/>
        <v>0</v>
      </c>
    </row>
    <row r="9" spans="1:8">
      <c r="A9" s="50" t="s">
        <v>19</v>
      </c>
      <c r="B9" s="27" t="s">
        <v>378</v>
      </c>
      <c r="C9" s="27">
        <v>15.2</v>
      </c>
      <c r="D9" s="27" t="s">
        <v>38</v>
      </c>
      <c r="E9" s="27">
        <v>790.67</v>
      </c>
      <c r="F9" s="27">
        <f t="shared" si="0"/>
        <v>12018.183999999999</v>
      </c>
    </row>
    <row r="10" spans="1:8">
      <c r="A10" s="50" t="s">
        <v>21</v>
      </c>
      <c r="B10" s="27" t="s">
        <v>183</v>
      </c>
      <c r="C10" s="27">
        <v>30.4</v>
      </c>
      <c r="D10" s="27" t="s">
        <v>38</v>
      </c>
      <c r="E10" s="27">
        <v>393.4</v>
      </c>
      <c r="F10" s="27">
        <f t="shared" si="0"/>
        <v>11959.359999999999</v>
      </c>
    </row>
    <row r="11" spans="1:8">
      <c r="A11" s="50" t="s">
        <v>23</v>
      </c>
      <c r="B11" s="27" t="s">
        <v>82</v>
      </c>
      <c r="C11" s="27">
        <v>23.61</v>
      </c>
      <c r="D11" s="27" t="s">
        <v>38</v>
      </c>
      <c r="E11" s="27">
        <v>177.1</v>
      </c>
      <c r="F11" s="27">
        <f t="shared" si="0"/>
        <v>4181.3310000000001</v>
      </c>
    </row>
    <row r="12" spans="1:8">
      <c r="A12" s="50"/>
      <c r="B12" s="53"/>
      <c r="C12" s="54"/>
      <c r="D12" s="23"/>
      <c r="E12" s="54" t="s">
        <v>83</v>
      </c>
      <c r="F12" s="28">
        <f>SUM(F5:F11)</f>
        <v>208128.2193</v>
      </c>
    </row>
    <row r="13" spans="1:8">
      <c r="D13" s="239" t="s">
        <v>31</v>
      </c>
      <c r="E13" s="239"/>
      <c r="F13" s="239"/>
    </row>
    <row r="14" spans="1:8" ht="15" customHeight="1">
      <c r="D14" s="239"/>
      <c r="E14" s="239"/>
      <c r="F14" s="239"/>
    </row>
    <row r="15" spans="1:8">
      <c r="D15" s="239"/>
      <c r="E15" s="239"/>
      <c r="F15" s="239"/>
    </row>
    <row r="16" spans="1:8">
      <c r="D16" s="239"/>
      <c r="E16" s="239"/>
      <c r="F16" s="239"/>
    </row>
    <row r="17" spans="4:6">
      <c r="D17" s="239"/>
      <c r="E17" s="239"/>
      <c r="F17" s="239"/>
    </row>
    <row r="18" spans="4:6" ht="14.25" customHeight="1">
      <c r="D18" s="239"/>
      <c r="E18" s="239"/>
      <c r="F18" s="239"/>
    </row>
    <row r="19" spans="4:6" ht="9.75" customHeight="1"/>
  </sheetData>
  <mergeCells count="4">
    <mergeCell ref="A1:F1"/>
    <mergeCell ref="A2:F2"/>
    <mergeCell ref="A3:F3"/>
    <mergeCell ref="D13:F18"/>
  </mergeCells>
  <pageMargins left="0.7" right="0.7" top="0.75" bottom="0.75" header="0.3" footer="0.3"/>
</worksheet>
</file>

<file path=xl/worksheets/sheet88.xml><?xml version="1.0" encoding="utf-8"?>
<worksheet xmlns="http://schemas.openxmlformats.org/spreadsheetml/2006/main" xmlns:r="http://schemas.openxmlformats.org/officeDocument/2006/relationships">
  <dimension ref="A1:F25"/>
  <sheetViews>
    <sheetView topLeftCell="A13" workbookViewId="0">
      <selection activeCell="J6" sqref="J6"/>
    </sheetView>
  </sheetViews>
  <sheetFormatPr defaultRowHeight="15"/>
  <cols>
    <col min="1" max="1" width="7.7109375" style="46" customWidth="1"/>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39.75" customHeight="1">
      <c r="A3" s="241" t="s">
        <v>406</v>
      </c>
      <c r="B3" s="242"/>
      <c r="C3" s="242"/>
      <c r="D3" s="242"/>
      <c r="E3" s="242"/>
      <c r="F3" s="243"/>
    </row>
    <row r="4" spans="1:6" ht="28.5">
      <c r="A4" s="22" t="s">
        <v>2</v>
      </c>
      <c r="B4" s="22" t="s">
        <v>3</v>
      </c>
      <c r="C4" s="22" t="s">
        <v>4</v>
      </c>
      <c r="D4" s="22" t="s">
        <v>5</v>
      </c>
      <c r="E4" s="22" t="s">
        <v>6</v>
      </c>
      <c r="F4" s="22" t="s">
        <v>7</v>
      </c>
    </row>
    <row r="5" spans="1:6" ht="75">
      <c r="A5" s="23" t="s">
        <v>390</v>
      </c>
      <c r="B5" s="27" t="s">
        <v>37</v>
      </c>
      <c r="C5" s="28">
        <v>40.119999999999997</v>
      </c>
      <c r="D5" s="23" t="s">
        <v>38</v>
      </c>
      <c r="E5" s="28">
        <v>153.84</v>
      </c>
      <c r="F5" s="27">
        <f>C5*E5</f>
        <v>6172.0607999999993</v>
      </c>
    </row>
    <row r="6" spans="1:6" ht="105">
      <c r="A6" s="23" t="s">
        <v>121</v>
      </c>
      <c r="B6" s="27" t="s">
        <v>55</v>
      </c>
      <c r="C6" s="28">
        <v>3.55</v>
      </c>
      <c r="D6" s="23" t="s">
        <v>38</v>
      </c>
      <c r="E6" s="28">
        <v>415.58</v>
      </c>
      <c r="F6" s="27">
        <f t="shared" ref="F6:F17" si="0">C6*E6</f>
        <v>1475.309</v>
      </c>
    </row>
    <row r="7" spans="1:6" ht="90">
      <c r="A7" s="23" t="s">
        <v>71</v>
      </c>
      <c r="B7" s="27" t="s">
        <v>56</v>
      </c>
      <c r="C7" s="28">
        <v>5.91</v>
      </c>
      <c r="D7" s="50" t="s">
        <v>38</v>
      </c>
      <c r="E7" s="28">
        <v>1336.28</v>
      </c>
      <c r="F7" s="27">
        <f t="shared" si="0"/>
        <v>7897.4148000000005</v>
      </c>
    </row>
    <row r="8" spans="1:6" ht="60">
      <c r="A8" s="23" t="s">
        <v>391</v>
      </c>
      <c r="B8" s="182" t="s">
        <v>44</v>
      </c>
      <c r="C8" s="54">
        <v>21.24</v>
      </c>
      <c r="D8" s="54" t="s">
        <v>38</v>
      </c>
      <c r="E8" s="28">
        <v>5891.97</v>
      </c>
      <c r="F8" s="27">
        <f t="shared" si="0"/>
        <v>125145.44279999999</v>
      </c>
    </row>
    <row r="9" spans="1:6" ht="61.5" customHeight="1">
      <c r="A9" s="23" t="s">
        <v>159</v>
      </c>
      <c r="B9" s="53" t="s">
        <v>75</v>
      </c>
      <c r="C9" s="54">
        <v>232.34</v>
      </c>
      <c r="D9" s="53" t="s">
        <v>76</v>
      </c>
      <c r="E9" s="54">
        <v>184.61</v>
      </c>
      <c r="F9" s="27">
        <f t="shared" si="0"/>
        <v>42892.287400000001</v>
      </c>
    </row>
    <row r="10" spans="1:6" ht="120">
      <c r="A10" s="23" t="s">
        <v>392</v>
      </c>
      <c r="B10" s="53" t="s">
        <v>48</v>
      </c>
      <c r="C10" s="54">
        <v>2.5</v>
      </c>
      <c r="D10" s="53" t="s">
        <v>49</v>
      </c>
      <c r="E10" s="54">
        <v>77259.94</v>
      </c>
      <c r="F10" s="27">
        <f t="shared" si="0"/>
        <v>193149.85</v>
      </c>
    </row>
    <row r="11" spans="1:6" ht="74.25" customHeight="1">
      <c r="A11" s="23" t="s">
        <v>400</v>
      </c>
      <c r="B11" s="182" t="s">
        <v>46</v>
      </c>
      <c r="C11" s="54">
        <v>7.08</v>
      </c>
      <c r="D11" s="53" t="s">
        <v>38</v>
      </c>
      <c r="E11" s="54">
        <v>6092.63</v>
      </c>
      <c r="F11" s="27">
        <f t="shared" si="0"/>
        <v>43135.820400000004</v>
      </c>
    </row>
    <row r="12" spans="1:6">
      <c r="A12" s="50">
        <v>8</v>
      </c>
      <c r="B12" s="53" t="s">
        <v>77</v>
      </c>
      <c r="C12" s="54"/>
      <c r="D12" s="23"/>
      <c r="E12" s="54"/>
      <c r="F12" s="27">
        <f t="shared" si="0"/>
        <v>0</v>
      </c>
    </row>
    <row r="13" spans="1:6">
      <c r="A13" s="50" t="s">
        <v>19</v>
      </c>
      <c r="B13" s="27" t="s">
        <v>377</v>
      </c>
      <c r="C13" s="27">
        <v>3.55</v>
      </c>
      <c r="D13" s="27" t="s">
        <v>38</v>
      </c>
      <c r="E13" s="27">
        <v>437.55</v>
      </c>
      <c r="F13" s="27">
        <f t="shared" si="0"/>
        <v>1553.3025</v>
      </c>
    </row>
    <row r="14" spans="1:6">
      <c r="A14" s="50" t="s">
        <v>21</v>
      </c>
      <c r="B14" s="27" t="s">
        <v>378</v>
      </c>
      <c r="C14" s="27">
        <v>12.16</v>
      </c>
      <c r="D14" s="27" t="s">
        <v>38</v>
      </c>
      <c r="E14" s="27">
        <v>790.67</v>
      </c>
      <c r="F14" s="27">
        <f t="shared" si="0"/>
        <v>9614.5471999999991</v>
      </c>
    </row>
    <row r="15" spans="1:6">
      <c r="A15" s="50" t="s">
        <v>23</v>
      </c>
      <c r="B15" s="27" t="s">
        <v>379</v>
      </c>
      <c r="C15" s="27">
        <v>5.91</v>
      </c>
      <c r="D15" s="27" t="s">
        <v>38</v>
      </c>
      <c r="E15" s="27">
        <v>712.09</v>
      </c>
      <c r="F15" s="27">
        <f t="shared" si="0"/>
        <v>4208.4519</v>
      </c>
    </row>
    <row r="16" spans="1:6">
      <c r="A16" s="50" t="s">
        <v>25</v>
      </c>
      <c r="B16" s="27" t="s">
        <v>183</v>
      </c>
      <c r="C16" s="27">
        <v>24.32</v>
      </c>
      <c r="D16" s="27" t="s">
        <v>38</v>
      </c>
      <c r="E16" s="27">
        <v>393.4</v>
      </c>
      <c r="F16" s="27">
        <f t="shared" si="0"/>
        <v>9567.4879999999994</v>
      </c>
    </row>
    <row r="17" spans="1:6">
      <c r="A17" s="50" t="s">
        <v>28</v>
      </c>
      <c r="B17" s="27" t="s">
        <v>82</v>
      </c>
      <c r="C17" s="27">
        <v>40.119999999999997</v>
      </c>
      <c r="D17" s="27" t="s">
        <v>38</v>
      </c>
      <c r="E17" s="27">
        <v>177.1</v>
      </c>
      <c r="F17" s="27">
        <f t="shared" si="0"/>
        <v>7105.2519999999995</v>
      </c>
    </row>
    <row r="18" spans="1:6">
      <c r="A18" s="50"/>
      <c r="B18" s="53"/>
      <c r="C18" s="54"/>
      <c r="D18" s="23"/>
      <c r="E18" s="54" t="s">
        <v>83</v>
      </c>
      <c r="F18" s="28">
        <f>SUM(F5:F17)</f>
        <v>451917.22679999995</v>
      </c>
    </row>
    <row r="19" spans="1:6">
      <c r="D19" s="239" t="s">
        <v>31</v>
      </c>
      <c r="E19" s="239"/>
      <c r="F19" s="239"/>
    </row>
    <row r="20" spans="1:6" ht="15" customHeight="1">
      <c r="D20" s="239"/>
      <c r="E20" s="239"/>
      <c r="F20" s="239"/>
    </row>
    <row r="21" spans="1:6">
      <c r="D21" s="239"/>
      <c r="E21" s="239"/>
      <c r="F21" s="239"/>
    </row>
    <row r="22" spans="1:6">
      <c r="D22" s="239"/>
      <c r="E22" s="239"/>
      <c r="F22" s="239"/>
    </row>
    <row r="23" spans="1:6">
      <c r="D23" s="239"/>
      <c r="E23" s="239"/>
      <c r="F23" s="239"/>
    </row>
    <row r="24" spans="1:6" ht="14.25" customHeight="1">
      <c r="D24" s="239"/>
      <c r="E24" s="239"/>
      <c r="F24" s="239"/>
    </row>
    <row r="25" spans="1:6" ht="9.75" customHeight="1"/>
  </sheetData>
  <mergeCells count="4">
    <mergeCell ref="A1:F1"/>
    <mergeCell ref="A2:F2"/>
    <mergeCell ref="A3:F3"/>
    <mergeCell ref="D19:F24"/>
  </mergeCells>
  <pageMargins left="0.7" right="0.7" top="0.75" bottom="0.75" header="0.3" footer="0.3"/>
</worksheet>
</file>

<file path=xl/worksheets/sheet89.xml><?xml version="1.0" encoding="utf-8"?>
<worksheet xmlns="http://schemas.openxmlformats.org/spreadsheetml/2006/main" xmlns:r="http://schemas.openxmlformats.org/officeDocument/2006/relationships">
  <dimension ref="A1:N20"/>
  <sheetViews>
    <sheetView topLeftCell="A10" workbookViewId="0">
      <selection activeCell="H14" sqref="H14"/>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28.5" customHeight="1">
      <c r="A2" s="259" t="s">
        <v>407</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372</v>
      </c>
      <c r="B4" s="65" t="s">
        <v>120</v>
      </c>
      <c r="C4" s="12">
        <v>76.400000000000006</v>
      </c>
      <c r="D4" s="14">
        <f>C4*G4</f>
        <v>11753.376000000002</v>
      </c>
      <c r="E4" s="14">
        <v>33.99</v>
      </c>
      <c r="F4" s="12" t="s">
        <v>17</v>
      </c>
      <c r="G4" s="12">
        <v>153.84</v>
      </c>
      <c r="H4" s="25">
        <f t="shared" ref="H4:H13" si="0">E4*G4</f>
        <v>5229.0216</v>
      </c>
    </row>
    <row r="5" spans="1:14" ht="114.75">
      <c r="A5" s="15" t="s">
        <v>404</v>
      </c>
      <c r="B5" s="13" t="s">
        <v>16</v>
      </c>
      <c r="C5" s="12"/>
      <c r="D5" s="12"/>
      <c r="E5" s="14">
        <v>113.28</v>
      </c>
      <c r="F5" s="12" t="s">
        <v>17</v>
      </c>
      <c r="G5" s="12">
        <v>4858.76</v>
      </c>
      <c r="H5" s="25">
        <f t="shared" si="0"/>
        <v>550400.33279999997</v>
      </c>
    </row>
    <row r="6" spans="1:14" ht="38.25">
      <c r="A6" s="15" t="s">
        <v>405</v>
      </c>
      <c r="B6" s="13" t="s">
        <v>75</v>
      </c>
      <c r="C6" s="12"/>
      <c r="D6" s="12"/>
      <c r="E6" s="14">
        <v>74.349999999999994</v>
      </c>
      <c r="F6" s="12" t="s">
        <v>88</v>
      </c>
      <c r="G6" s="12">
        <v>184.61</v>
      </c>
      <c r="H6" s="25">
        <f t="shared" si="0"/>
        <v>13725.753500000001</v>
      </c>
    </row>
    <row r="7" spans="1:14" s="21" customFormat="1" ht="90">
      <c r="A7" s="26" t="s">
        <v>408</v>
      </c>
      <c r="B7" s="52" t="s">
        <v>395</v>
      </c>
      <c r="C7" s="28">
        <v>130.11000000000001</v>
      </c>
      <c r="D7" s="26" t="s">
        <v>76</v>
      </c>
      <c r="E7" s="14">
        <v>223.04</v>
      </c>
      <c r="F7" s="12" t="s">
        <v>88</v>
      </c>
      <c r="G7" s="12">
        <v>842.47</v>
      </c>
      <c r="H7" s="25">
        <f t="shared" si="0"/>
        <v>187904.50880000001</v>
      </c>
    </row>
    <row r="8" spans="1:14" s="21" customFormat="1">
      <c r="A8" s="50">
        <v>5</v>
      </c>
      <c r="B8" s="53" t="s">
        <v>77</v>
      </c>
      <c r="C8" s="54"/>
      <c r="D8" s="23"/>
      <c r="E8" s="54"/>
      <c r="F8" s="27"/>
      <c r="G8" s="54"/>
      <c r="H8" s="25">
        <f t="shared" si="0"/>
        <v>0</v>
      </c>
    </row>
    <row r="9" spans="1:14" s="21" customFormat="1" ht="15.75">
      <c r="A9" s="50" t="s">
        <v>19</v>
      </c>
      <c r="B9" s="27" t="s">
        <v>377</v>
      </c>
      <c r="C9" s="27">
        <v>7.96</v>
      </c>
      <c r="D9" s="27" t="s">
        <v>38</v>
      </c>
      <c r="E9" s="176">
        <v>0</v>
      </c>
      <c r="F9" s="12" t="s">
        <v>17</v>
      </c>
      <c r="G9" s="176">
        <v>437.55</v>
      </c>
      <c r="H9" s="25">
        <f t="shared" si="0"/>
        <v>0</v>
      </c>
    </row>
    <row r="10" spans="1:14" s="21" customFormat="1" ht="15.75">
      <c r="A10" s="50" t="s">
        <v>21</v>
      </c>
      <c r="B10" s="27" t="s">
        <v>378</v>
      </c>
      <c r="C10" s="27">
        <v>24.93</v>
      </c>
      <c r="D10" s="27" t="s">
        <v>38</v>
      </c>
      <c r="E10" s="176">
        <v>48.65</v>
      </c>
      <c r="F10" s="12" t="s">
        <v>17</v>
      </c>
      <c r="G10" s="176">
        <v>790.67</v>
      </c>
      <c r="H10" s="25">
        <f t="shared" si="0"/>
        <v>38466.095499999996</v>
      </c>
    </row>
    <row r="11" spans="1:14" s="21" customFormat="1">
      <c r="A11" s="50" t="s">
        <v>23</v>
      </c>
      <c r="B11" s="27" t="s">
        <v>183</v>
      </c>
      <c r="C11" s="27">
        <v>49.86</v>
      </c>
      <c r="D11" s="27" t="s">
        <v>38</v>
      </c>
      <c r="E11" s="176">
        <v>97.3</v>
      </c>
      <c r="F11" s="12" t="s">
        <v>27</v>
      </c>
      <c r="G11" s="176">
        <v>393.4</v>
      </c>
      <c r="H11" s="25">
        <f t="shared" si="0"/>
        <v>38277.82</v>
      </c>
    </row>
    <row r="12" spans="1:14" s="21" customFormat="1">
      <c r="A12" s="50" t="s">
        <v>25</v>
      </c>
      <c r="B12" s="27" t="s">
        <v>396</v>
      </c>
      <c r="C12" s="27"/>
      <c r="D12" s="27"/>
      <c r="E12" s="176">
        <v>8.2799999999999994</v>
      </c>
      <c r="F12" s="12" t="s">
        <v>27</v>
      </c>
      <c r="G12" s="176">
        <v>786</v>
      </c>
      <c r="H12" s="25">
        <f t="shared" si="0"/>
        <v>6508.08</v>
      </c>
    </row>
    <row r="13" spans="1:14" s="21" customFormat="1">
      <c r="A13" s="50" t="s">
        <v>28</v>
      </c>
      <c r="B13" s="27" t="s">
        <v>82</v>
      </c>
      <c r="C13" s="27">
        <v>116.82</v>
      </c>
      <c r="D13" s="27" t="s">
        <v>38</v>
      </c>
      <c r="E13" s="176">
        <v>33.99</v>
      </c>
      <c r="F13" s="12" t="s">
        <v>27</v>
      </c>
      <c r="G13" s="176">
        <v>177.1</v>
      </c>
      <c r="H13" s="25">
        <f t="shared" si="0"/>
        <v>6019.6289999999999</v>
      </c>
    </row>
    <row r="14" spans="1:14" s="21" customFormat="1">
      <c r="A14" s="50"/>
      <c r="B14" s="53"/>
      <c r="C14" s="54"/>
      <c r="D14" s="23"/>
      <c r="E14" s="179"/>
      <c r="F14" s="180"/>
      <c r="G14" s="179" t="s">
        <v>83</v>
      </c>
      <c r="H14" s="28">
        <f>SUM(H4:H13)</f>
        <v>846531.24119999981</v>
      </c>
    </row>
    <row r="15" spans="1:14">
      <c r="A15" s="68"/>
      <c r="B15" s="69"/>
      <c r="C15" s="69"/>
      <c r="D15" s="69"/>
      <c r="E15" s="69"/>
      <c r="F15" s="69"/>
      <c r="G15" s="69"/>
      <c r="H15" s="70"/>
      <c r="I15" s="18"/>
      <c r="J15" s="18"/>
      <c r="K15" s="18"/>
    </row>
    <row r="16" spans="1:14" ht="31.5" customHeight="1">
      <c r="A16" s="251"/>
      <c r="B16" s="251"/>
      <c r="C16" s="71"/>
      <c r="D16" s="71"/>
      <c r="E16" s="252" t="s">
        <v>125</v>
      </c>
      <c r="F16" s="252"/>
      <c r="G16" s="252"/>
      <c r="H16" s="252"/>
      <c r="I16" s="72"/>
      <c r="J16" s="72"/>
      <c r="K16" s="72"/>
      <c r="L16" s="72"/>
      <c r="M16" s="72"/>
      <c r="N16" s="72"/>
    </row>
    <row r="17" spans="5:14" ht="15.75" customHeight="1">
      <c r="E17" s="252"/>
      <c r="F17" s="252"/>
      <c r="G17" s="252"/>
      <c r="H17" s="252"/>
      <c r="I17" s="72"/>
      <c r="J17" s="72"/>
      <c r="K17" s="72"/>
      <c r="L17" s="72"/>
      <c r="M17" s="72"/>
      <c r="N17" s="72"/>
    </row>
    <row r="18" spans="5:14" ht="15.75" customHeight="1">
      <c r="E18" s="252"/>
      <c r="F18" s="252"/>
      <c r="G18" s="252"/>
      <c r="H18" s="252"/>
      <c r="I18" s="72"/>
      <c r="J18" s="72"/>
      <c r="K18" s="72"/>
      <c r="L18" s="72"/>
      <c r="M18" s="72"/>
      <c r="N18" s="72"/>
    </row>
    <row r="20" spans="5:14" ht="15.75" customHeight="1"/>
  </sheetData>
  <mergeCells count="4">
    <mergeCell ref="A1:H1"/>
    <mergeCell ref="A2:H2"/>
    <mergeCell ref="A16:B16"/>
    <mergeCell ref="E16:H1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3"/>
  <sheetViews>
    <sheetView topLeftCell="A10" workbookViewId="0">
      <selection activeCell="F16" sqref="F16"/>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9" ht="18.75">
      <c r="A1" s="240" t="s">
        <v>0</v>
      </c>
      <c r="B1" s="240"/>
      <c r="C1" s="240"/>
      <c r="D1" s="240"/>
      <c r="E1" s="240"/>
      <c r="F1" s="240"/>
    </row>
    <row r="2" spans="1:9" ht="18.75">
      <c r="A2" s="240" t="s">
        <v>32</v>
      </c>
      <c r="B2" s="240"/>
      <c r="C2" s="240"/>
      <c r="D2" s="240"/>
      <c r="E2" s="240"/>
      <c r="F2" s="240"/>
    </row>
    <row r="3" spans="1:9" ht="27" customHeight="1">
      <c r="A3" s="241" t="s">
        <v>66</v>
      </c>
      <c r="B3" s="242"/>
      <c r="C3" s="242"/>
      <c r="D3" s="242"/>
      <c r="E3" s="242"/>
      <c r="F3" s="243"/>
    </row>
    <row r="4" spans="1:9">
      <c r="A4" s="22" t="s">
        <v>2</v>
      </c>
      <c r="B4" s="22" t="s">
        <v>3</v>
      </c>
      <c r="C4" s="22" t="s">
        <v>4</v>
      </c>
      <c r="D4" s="22" t="s">
        <v>5</v>
      </c>
      <c r="E4" s="22" t="s">
        <v>6</v>
      </c>
      <c r="F4" s="22" t="s">
        <v>7</v>
      </c>
    </row>
    <row r="5" spans="1:9" ht="30">
      <c r="A5" s="23">
        <v>1</v>
      </c>
      <c r="B5" s="24" t="s">
        <v>34</v>
      </c>
      <c r="C5" s="25">
        <v>5</v>
      </c>
      <c r="D5" s="25" t="s">
        <v>35</v>
      </c>
      <c r="E5" s="25">
        <v>330.3</v>
      </c>
      <c r="F5" s="25">
        <f>C5*E5</f>
        <v>1651.5</v>
      </c>
    </row>
    <row r="6" spans="1:9" ht="75">
      <c r="A6" s="26" t="s">
        <v>36</v>
      </c>
      <c r="B6" s="27" t="s">
        <v>37</v>
      </c>
      <c r="C6" s="28">
        <v>27.25</v>
      </c>
      <c r="D6" s="23" t="s">
        <v>38</v>
      </c>
      <c r="E6" s="28">
        <v>153.84</v>
      </c>
      <c r="F6" s="25">
        <f t="shared" ref="F6:F15" si="0">C6*E6</f>
        <v>4192.1400000000003</v>
      </c>
    </row>
    <row r="7" spans="1:9" ht="105">
      <c r="A7" s="26" t="s">
        <v>54</v>
      </c>
      <c r="B7" s="27" t="s">
        <v>55</v>
      </c>
      <c r="C7" s="28">
        <v>17.38</v>
      </c>
      <c r="D7" s="23" t="s">
        <v>38</v>
      </c>
      <c r="E7" s="28">
        <v>415.58</v>
      </c>
      <c r="F7" s="25">
        <f t="shared" si="0"/>
        <v>7222.7803999999996</v>
      </c>
    </row>
    <row r="8" spans="1:9" customFormat="1" ht="287.45" customHeight="1">
      <c r="A8" s="51" t="s">
        <v>62</v>
      </c>
      <c r="B8" s="9" t="s">
        <v>63</v>
      </c>
      <c r="C8" s="6">
        <v>272.5</v>
      </c>
      <c r="D8" s="6" t="s">
        <v>64</v>
      </c>
      <c r="E8" s="6">
        <v>827.33</v>
      </c>
      <c r="F8" s="25">
        <f t="shared" si="0"/>
        <v>225447.42500000002</v>
      </c>
    </row>
    <row r="9" spans="1:9" customFormat="1" ht="127.5">
      <c r="A9" s="15" t="s">
        <v>57</v>
      </c>
      <c r="B9" s="13" t="s">
        <v>16</v>
      </c>
      <c r="C9" s="14">
        <v>8.93</v>
      </c>
      <c r="D9" s="12" t="s">
        <v>17</v>
      </c>
      <c r="E9" s="12">
        <v>4858.76</v>
      </c>
      <c r="F9" s="25">
        <f t="shared" si="0"/>
        <v>43388.726800000004</v>
      </c>
    </row>
    <row r="10" spans="1:9" s="40" customFormat="1">
      <c r="A10" s="36">
        <v>6</v>
      </c>
      <c r="B10" s="37" t="s">
        <v>18</v>
      </c>
      <c r="C10" s="36"/>
      <c r="D10" s="38"/>
      <c r="E10" s="39"/>
      <c r="F10" s="25">
        <f t="shared" si="0"/>
        <v>0</v>
      </c>
    </row>
    <row r="11" spans="1:9" customFormat="1" ht="15.75">
      <c r="A11" s="15" t="s">
        <v>19</v>
      </c>
      <c r="B11" s="13" t="s">
        <v>20</v>
      </c>
      <c r="C11" s="12">
        <v>3.85</v>
      </c>
      <c r="D11" s="12" t="s">
        <v>17</v>
      </c>
      <c r="E11" s="12">
        <v>893.67</v>
      </c>
      <c r="F11" s="25">
        <f t="shared" si="0"/>
        <v>3440.6295</v>
      </c>
    </row>
    <row r="12" spans="1:9" customFormat="1" ht="15.75">
      <c r="A12" s="15" t="s">
        <v>21</v>
      </c>
      <c r="B12" s="13" t="s">
        <v>22</v>
      </c>
      <c r="C12" s="12">
        <v>17.38</v>
      </c>
      <c r="D12" s="12" t="s">
        <v>17</v>
      </c>
      <c r="E12" s="12">
        <v>363.98</v>
      </c>
      <c r="F12" s="25">
        <f t="shared" si="0"/>
        <v>6325.9723999999997</v>
      </c>
    </row>
    <row r="13" spans="1:9" customFormat="1">
      <c r="A13" s="15" t="s">
        <v>25</v>
      </c>
      <c r="B13" s="13" t="s">
        <v>51</v>
      </c>
      <c r="C13" s="12">
        <v>7.68</v>
      </c>
      <c r="D13" s="12" t="s">
        <v>27</v>
      </c>
      <c r="E13" s="12">
        <v>496.4</v>
      </c>
      <c r="F13" s="25">
        <f t="shared" si="0"/>
        <v>3812.3519999999999</v>
      </c>
      <c r="G13" s="18"/>
      <c r="H13" s="18"/>
      <c r="I13" s="18"/>
    </row>
    <row r="14" spans="1:9" customFormat="1">
      <c r="A14" s="15" t="s">
        <v>28</v>
      </c>
      <c r="B14" s="13" t="s">
        <v>29</v>
      </c>
      <c r="C14" s="12">
        <v>27.25</v>
      </c>
      <c r="D14" s="12" t="s">
        <v>27</v>
      </c>
      <c r="E14" s="12">
        <v>177.1</v>
      </c>
      <c r="F14" s="25">
        <f t="shared" si="0"/>
        <v>4825.9749999999995</v>
      </c>
      <c r="G14" s="18"/>
      <c r="H14" s="18"/>
      <c r="I14" s="18"/>
    </row>
    <row r="15" spans="1:9" customFormat="1">
      <c r="A15" s="15">
        <v>7</v>
      </c>
      <c r="B15" s="13" t="s">
        <v>67</v>
      </c>
      <c r="C15" s="12">
        <v>36.520000000000003</v>
      </c>
      <c r="D15" s="12" t="s">
        <v>49</v>
      </c>
      <c r="E15" s="12">
        <v>76.92</v>
      </c>
      <c r="F15" s="25">
        <f t="shared" si="0"/>
        <v>2809.1184000000003</v>
      </c>
      <c r="G15" s="18"/>
      <c r="H15" s="18"/>
      <c r="I15" s="18"/>
    </row>
    <row r="16" spans="1:9" customFormat="1">
      <c r="A16" s="15"/>
      <c r="B16" s="13"/>
      <c r="C16" s="244" t="s">
        <v>52</v>
      </c>
      <c r="D16" s="245"/>
      <c r="E16" s="246"/>
      <c r="F16" s="25">
        <f>SUM(F5:F15)</f>
        <v>303116.61950000003</v>
      </c>
      <c r="G16" s="18"/>
      <c r="H16" s="18"/>
      <c r="I16" s="18"/>
    </row>
    <row r="17" spans="1:6">
      <c r="A17" s="41"/>
      <c r="B17" s="42"/>
      <c r="C17" s="42"/>
      <c r="D17" s="42"/>
      <c r="E17" s="42"/>
      <c r="F17" s="42"/>
    </row>
    <row r="18" spans="1:6" customFormat="1">
      <c r="A18" s="43"/>
      <c r="B18" s="44"/>
      <c r="C18" s="43"/>
      <c r="D18" s="239" t="s">
        <v>31</v>
      </c>
      <c r="E18" s="239"/>
      <c r="F18" s="239"/>
    </row>
    <row r="19" spans="1:6" customFormat="1">
      <c r="B19" s="45"/>
      <c r="C19" s="45"/>
      <c r="D19" s="239"/>
      <c r="E19" s="239"/>
      <c r="F19" s="239"/>
    </row>
    <row r="20" spans="1:6" customFormat="1">
      <c r="B20" s="45"/>
      <c r="C20" s="45"/>
      <c r="D20" s="239"/>
      <c r="E20" s="239"/>
      <c r="F20" s="239"/>
    </row>
    <row r="21" spans="1:6" customFormat="1">
      <c r="B21" s="45"/>
      <c r="C21" s="45"/>
      <c r="D21" s="239"/>
      <c r="E21" s="239"/>
      <c r="F21" s="239"/>
    </row>
    <row r="22" spans="1:6" customFormat="1">
      <c r="B22" s="45"/>
      <c r="C22" s="45"/>
      <c r="D22" s="239"/>
      <c r="E22" s="239"/>
      <c r="F22" s="239"/>
    </row>
    <row r="23" spans="1:6">
      <c r="D23" s="239"/>
      <c r="E23" s="239"/>
      <c r="F23" s="239"/>
    </row>
  </sheetData>
  <mergeCells count="5">
    <mergeCell ref="A1:F1"/>
    <mergeCell ref="A2:F2"/>
    <mergeCell ref="A3:F3"/>
    <mergeCell ref="C16:E16"/>
    <mergeCell ref="D18:F23"/>
  </mergeCells>
  <pageMargins left="0.7" right="0.7" top="0.75" bottom="0.75" header="0.3" footer="0.3"/>
</worksheet>
</file>

<file path=xl/worksheets/sheet90.xml><?xml version="1.0" encoding="utf-8"?>
<worksheet xmlns="http://schemas.openxmlformats.org/spreadsheetml/2006/main" xmlns:r="http://schemas.openxmlformats.org/officeDocument/2006/relationships">
  <dimension ref="A1:N11"/>
  <sheetViews>
    <sheetView workbookViewId="0">
      <selection activeCell="H4" sqref="H4"/>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14" ht="21">
      <c r="A1" s="258" t="s">
        <v>0</v>
      </c>
      <c r="B1" s="258"/>
      <c r="C1" s="258"/>
      <c r="D1" s="258"/>
      <c r="E1" s="258"/>
      <c r="F1" s="258"/>
      <c r="G1" s="258"/>
      <c r="H1" s="258"/>
      <c r="I1" s="61"/>
    </row>
    <row r="2" spans="1:14" ht="32.25" customHeight="1">
      <c r="A2" s="259" t="s">
        <v>409</v>
      </c>
      <c r="B2" s="260"/>
      <c r="C2" s="260"/>
      <c r="D2" s="260"/>
      <c r="E2" s="260"/>
      <c r="F2" s="260"/>
      <c r="G2" s="260"/>
      <c r="H2" s="260"/>
      <c r="I2" s="62"/>
    </row>
    <row r="3" spans="1:14">
      <c r="A3" s="63" t="s">
        <v>113</v>
      </c>
      <c r="B3" s="63" t="s">
        <v>114</v>
      </c>
      <c r="C3" s="64">
        <v>1</v>
      </c>
      <c r="D3" s="64" t="s">
        <v>115</v>
      </c>
      <c r="E3" s="64" t="s">
        <v>116</v>
      </c>
      <c r="F3" s="64" t="s">
        <v>117</v>
      </c>
      <c r="G3" s="64" t="s">
        <v>118</v>
      </c>
      <c r="H3" s="64" t="s">
        <v>115</v>
      </c>
    </row>
    <row r="4" spans="1:14" ht="93" customHeight="1">
      <c r="A4" s="15" t="s">
        <v>410</v>
      </c>
      <c r="B4" s="65" t="s">
        <v>411</v>
      </c>
      <c r="C4" s="12">
        <v>76.400000000000006</v>
      </c>
      <c r="D4" s="14">
        <f>C4*G4</f>
        <v>725800</v>
      </c>
      <c r="E4" s="14">
        <v>60</v>
      </c>
      <c r="F4" s="12" t="s">
        <v>412</v>
      </c>
      <c r="G4" s="12">
        <v>9500</v>
      </c>
      <c r="H4" s="25">
        <f>E4*G4</f>
        <v>570000</v>
      </c>
    </row>
    <row r="5" spans="1:14" s="21" customFormat="1">
      <c r="A5" s="50"/>
      <c r="B5" s="53"/>
      <c r="C5" s="54"/>
      <c r="D5" s="23"/>
      <c r="E5" s="179"/>
      <c r="F5" s="180"/>
      <c r="G5" s="179" t="s">
        <v>83</v>
      </c>
      <c r="H5" s="28">
        <f>SUM(H4:H4)</f>
        <v>570000</v>
      </c>
    </row>
    <row r="6" spans="1:14">
      <c r="A6" s="68"/>
      <c r="B6" s="69"/>
      <c r="C6" s="69"/>
      <c r="D6" s="69"/>
      <c r="E6" s="69"/>
      <c r="F6" s="69"/>
      <c r="G6" s="69"/>
      <c r="H6" s="70"/>
      <c r="I6" s="18"/>
      <c r="J6" s="18"/>
      <c r="K6" s="18"/>
    </row>
    <row r="7" spans="1:14" ht="31.5" customHeight="1">
      <c r="A7" s="251"/>
      <c r="B7" s="251"/>
      <c r="C7" s="71"/>
      <c r="D7" s="71"/>
      <c r="E7" s="252" t="s">
        <v>125</v>
      </c>
      <c r="F7" s="252"/>
      <c r="G7" s="252"/>
      <c r="H7" s="252"/>
      <c r="I7" s="72"/>
      <c r="J7" s="72"/>
      <c r="K7" s="72"/>
      <c r="L7" s="72"/>
      <c r="M7" s="72"/>
      <c r="N7" s="72"/>
    </row>
    <row r="8" spans="1:14" ht="15.75" customHeight="1">
      <c r="E8" s="252"/>
      <c r="F8" s="252"/>
      <c r="G8" s="252"/>
      <c r="H8" s="252"/>
      <c r="I8" s="72"/>
      <c r="J8" s="72"/>
      <c r="K8" s="72"/>
      <c r="L8" s="72"/>
      <c r="M8" s="72"/>
      <c r="N8" s="72"/>
    </row>
    <row r="9" spans="1:14" ht="15.75" customHeight="1">
      <c r="E9" s="252"/>
      <c r="F9" s="252"/>
      <c r="G9" s="252"/>
      <c r="H9" s="252"/>
      <c r="I9" s="72"/>
      <c r="J9" s="72"/>
      <c r="K9" s="72"/>
      <c r="L9" s="72"/>
      <c r="M9" s="72"/>
      <c r="N9" s="72"/>
    </row>
    <row r="11" spans="1:14" ht="15.75" customHeight="1"/>
  </sheetData>
  <mergeCells count="4">
    <mergeCell ref="A1:H1"/>
    <mergeCell ref="A2:H2"/>
    <mergeCell ref="A7:B7"/>
    <mergeCell ref="E7:H9"/>
  </mergeCells>
  <pageMargins left="0.7" right="0.7" top="0.75" bottom="0.75" header="0.3" footer="0.3"/>
</worksheet>
</file>

<file path=xl/worksheets/sheet91.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8.5" customHeight="1">
      <c r="A3" s="241" t="s">
        <v>413</v>
      </c>
      <c r="B3" s="242"/>
      <c r="C3" s="242"/>
      <c r="D3" s="242"/>
      <c r="E3" s="242"/>
      <c r="F3" s="243"/>
    </row>
    <row r="4" spans="1:6">
      <c r="A4" s="22" t="s">
        <v>2</v>
      </c>
      <c r="B4" s="22" t="s">
        <v>3</v>
      </c>
      <c r="C4" s="22" t="s">
        <v>4</v>
      </c>
      <c r="D4" s="22" t="s">
        <v>5</v>
      </c>
      <c r="E4" s="22" t="s">
        <v>6</v>
      </c>
      <c r="F4" s="22" t="s">
        <v>7</v>
      </c>
    </row>
    <row r="5" spans="1:6" s="47" customFormat="1" ht="30">
      <c r="A5" s="26">
        <v>1</v>
      </c>
      <c r="B5" s="27" t="s">
        <v>34</v>
      </c>
      <c r="C5" s="27">
        <v>3</v>
      </c>
      <c r="D5" s="23" t="s">
        <v>35</v>
      </c>
      <c r="E5" s="27">
        <v>330.4</v>
      </c>
      <c r="F5" s="27">
        <f>C5*E5</f>
        <v>991.19999999999993</v>
      </c>
    </row>
    <row r="6" spans="1:6" ht="75">
      <c r="A6" s="26" t="s">
        <v>130</v>
      </c>
      <c r="B6" s="27" t="s">
        <v>37</v>
      </c>
      <c r="C6" s="28">
        <v>31.12</v>
      </c>
      <c r="D6" s="23" t="s">
        <v>38</v>
      </c>
      <c r="E6" s="28">
        <v>153.84</v>
      </c>
      <c r="F6" s="27">
        <f t="shared" ref="F6:F10" si="0">C6*E6</f>
        <v>4787.5008000000007</v>
      </c>
    </row>
    <row r="7" spans="1:6" ht="105">
      <c r="A7" s="26" t="s">
        <v>54</v>
      </c>
      <c r="B7" s="27" t="s">
        <v>55</v>
      </c>
      <c r="C7" s="28">
        <v>11.61</v>
      </c>
      <c r="D7" s="23" t="s">
        <v>38</v>
      </c>
      <c r="E7" s="28">
        <v>415.58</v>
      </c>
      <c r="F7" s="27">
        <f t="shared" si="0"/>
        <v>4824.8837999999996</v>
      </c>
    </row>
    <row r="8" spans="1:6" ht="90">
      <c r="A8" s="26" t="s">
        <v>41</v>
      </c>
      <c r="B8" s="27" t="s">
        <v>56</v>
      </c>
      <c r="C8" s="28">
        <v>19.510000000000002</v>
      </c>
      <c r="D8" s="50" t="s">
        <v>38</v>
      </c>
      <c r="E8" s="28">
        <v>1336.28</v>
      </c>
      <c r="F8" s="27">
        <f t="shared" si="0"/>
        <v>26070.822800000002</v>
      </c>
    </row>
    <row r="9" spans="1:6" ht="150">
      <c r="A9" s="26" t="s">
        <v>131</v>
      </c>
      <c r="B9" s="27" t="s">
        <v>73</v>
      </c>
      <c r="C9" s="28">
        <v>86.17</v>
      </c>
      <c r="D9" s="50" t="s">
        <v>38</v>
      </c>
      <c r="E9" s="28">
        <v>4858.76</v>
      </c>
      <c r="F9" s="27">
        <f t="shared" si="0"/>
        <v>418679.34920000006</v>
      </c>
    </row>
    <row r="10" spans="1:6" ht="45">
      <c r="A10" s="26" t="s">
        <v>106</v>
      </c>
      <c r="B10" s="52" t="s">
        <v>75</v>
      </c>
      <c r="C10" s="28">
        <v>42.94</v>
      </c>
      <c r="D10" s="26" t="s">
        <v>76</v>
      </c>
      <c r="E10" s="28">
        <v>184.61</v>
      </c>
      <c r="F10" s="27">
        <f t="shared" si="0"/>
        <v>7927.1534000000001</v>
      </c>
    </row>
    <row r="11" spans="1:6">
      <c r="A11" s="50">
        <v>7</v>
      </c>
      <c r="B11" s="53" t="s">
        <v>77</v>
      </c>
      <c r="C11" s="54"/>
      <c r="D11" s="23"/>
      <c r="E11" s="54"/>
      <c r="F11" s="27"/>
    </row>
    <row r="12" spans="1:6">
      <c r="A12" s="50" t="s">
        <v>19</v>
      </c>
      <c r="B12" s="27" t="s">
        <v>180</v>
      </c>
      <c r="C12" s="27">
        <v>37.049999999999997</v>
      </c>
      <c r="D12" s="27" t="s">
        <v>38</v>
      </c>
      <c r="E12" s="27">
        <v>790.67</v>
      </c>
      <c r="F12" s="27">
        <f t="shared" ref="F12:F16" si="1">C12*E12</f>
        <v>29294.323499999995</v>
      </c>
    </row>
    <row r="13" spans="1:6">
      <c r="A13" s="50" t="s">
        <v>21</v>
      </c>
      <c r="B13" s="27" t="s">
        <v>181</v>
      </c>
      <c r="C13" s="27">
        <v>11.61</v>
      </c>
      <c r="D13" s="27" t="s">
        <v>38</v>
      </c>
      <c r="E13" s="27">
        <v>437.55</v>
      </c>
      <c r="F13" s="27">
        <f t="shared" si="1"/>
        <v>5079.9555</v>
      </c>
    </row>
    <row r="14" spans="1:6">
      <c r="A14" s="50" t="s">
        <v>23</v>
      </c>
      <c r="B14" s="27" t="s">
        <v>182</v>
      </c>
      <c r="C14" s="27">
        <v>19.510000000000002</v>
      </c>
      <c r="D14" s="27" t="s">
        <v>38</v>
      </c>
      <c r="E14" s="27">
        <v>712.09</v>
      </c>
      <c r="F14" s="27">
        <f t="shared" si="1"/>
        <v>13892.875900000001</v>
      </c>
    </row>
    <row r="15" spans="1:6">
      <c r="A15" s="50" t="s">
        <v>25</v>
      </c>
      <c r="B15" s="27" t="s">
        <v>183</v>
      </c>
      <c r="C15" s="27">
        <v>74.11</v>
      </c>
      <c r="D15" s="27" t="s">
        <v>38</v>
      </c>
      <c r="E15" s="27">
        <v>393.4</v>
      </c>
      <c r="F15" s="27">
        <f t="shared" si="1"/>
        <v>29154.874</v>
      </c>
    </row>
    <row r="16" spans="1:6">
      <c r="A16" s="50" t="s">
        <v>28</v>
      </c>
      <c r="B16" s="27" t="s">
        <v>82</v>
      </c>
      <c r="C16" s="27">
        <v>31.12</v>
      </c>
      <c r="D16" s="27" t="s">
        <v>38</v>
      </c>
      <c r="E16" s="27">
        <v>177.1</v>
      </c>
      <c r="F16" s="27">
        <f t="shared" si="1"/>
        <v>5511.3519999999999</v>
      </c>
    </row>
    <row r="17" spans="1:8">
      <c r="A17" s="50"/>
      <c r="B17" s="53"/>
      <c r="C17" s="54"/>
      <c r="D17" s="23"/>
      <c r="E17" s="54" t="s">
        <v>83</v>
      </c>
      <c r="F17" s="28">
        <f>SUM(F5:F16)</f>
        <v>546214.29090000002</v>
      </c>
    </row>
    <row r="20" spans="1:8" s="55" customFormat="1" ht="50.25" customHeight="1">
      <c r="B20" s="254" t="s">
        <v>84</v>
      </c>
      <c r="C20" s="254"/>
      <c r="D20" s="254"/>
      <c r="E20" s="254"/>
      <c r="F20" s="254"/>
      <c r="H20" s="56"/>
    </row>
  </sheetData>
  <mergeCells count="4">
    <mergeCell ref="A1:F1"/>
    <mergeCell ref="A2:F2"/>
    <mergeCell ref="A3:F3"/>
    <mergeCell ref="B20:F20"/>
  </mergeCells>
  <pageMargins left="0.7" right="0.7" top="0.75" bottom="0.75" header="0.3" footer="0.3"/>
</worksheet>
</file>

<file path=xl/worksheets/sheet92.xml><?xml version="1.0" encoding="utf-8"?>
<worksheet xmlns="http://schemas.openxmlformats.org/spreadsheetml/2006/main" xmlns:r="http://schemas.openxmlformats.org/officeDocument/2006/relationships">
  <dimension ref="A1:H25"/>
  <sheetViews>
    <sheetView workbookViewId="0">
      <selection activeCell="F22" sqref="F22"/>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75.75" customHeight="1">
      <c r="A3" s="241" t="s">
        <v>414</v>
      </c>
      <c r="B3" s="242"/>
      <c r="C3" s="242"/>
      <c r="D3" s="242"/>
      <c r="E3" s="242"/>
      <c r="F3" s="243"/>
    </row>
    <row r="4" spans="1:6">
      <c r="A4" s="22" t="s">
        <v>2</v>
      </c>
      <c r="B4" s="22" t="s">
        <v>3</v>
      </c>
      <c r="C4" s="22" t="s">
        <v>4</v>
      </c>
      <c r="D4" s="22" t="s">
        <v>5</v>
      </c>
      <c r="E4" s="22" t="s">
        <v>6</v>
      </c>
      <c r="F4" s="22" t="s">
        <v>7</v>
      </c>
    </row>
    <row r="5" spans="1:6" s="47" customFormat="1" ht="30">
      <c r="A5" s="26">
        <v>1</v>
      </c>
      <c r="B5" s="27" t="s">
        <v>34</v>
      </c>
      <c r="C5" s="27">
        <v>10</v>
      </c>
      <c r="D5" s="23" t="s">
        <v>35</v>
      </c>
      <c r="E5" s="27">
        <v>330.4</v>
      </c>
      <c r="F5" s="27">
        <f>C5*E5</f>
        <v>3304</v>
      </c>
    </row>
    <row r="6" spans="1:6" ht="75">
      <c r="A6" s="26" t="s">
        <v>130</v>
      </c>
      <c r="B6" s="27" t="s">
        <v>37</v>
      </c>
      <c r="C6" s="28">
        <v>120.62</v>
      </c>
      <c r="D6" s="23" t="s">
        <v>38</v>
      </c>
      <c r="E6" s="28">
        <v>153.84</v>
      </c>
      <c r="F6" s="27" t="s">
        <v>415</v>
      </c>
    </row>
    <row r="7" spans="1:6" ht="105">
      <c r="A7" s="26" t="s">
        <v>54</v>
      </c>
      <c r="B7" s="27" t="s">
        <v>55</v>
      </c>
      <c r="C7" s="28">
        <v>10.66</v>
      </c>
      <c r="D7" s="23" t="s">
        <v>38</v>
      </c>
      <c r="E7" s="28">
        <v>415.58</v>
      </c>
      <c r="F7" s="27">
        <f t="shared" ref="F7:F21" si="0">C7*E7</f>
        <v>4430.0828000000001</v>
      </c>
    </row>
    <row r="8" spans="1:6" ht="90">
      <c r="A8" s="26" t="s">
        <v>41</v>
      </c>
      <c r="B8" s="27" t="s">
        <v>56</v>
      </c>
      <c r="C8" s="28">
        <v>17.899999999999999</v>
      </c>
      <c r="D8" s="50" t="s">
        <v>38</v>
      </c>
      <c r="E8" s="28">
        <v>1336.28</v>
      </c>
      <c r="F8" s="27">
        <f t="shared" si="0"/>
        <v>23919.411999999997</v>
      </c>
    </row>
    <row r="9" spans="1:6" customFormat="1" ht="135">
      <c r="A9" s="27" t="s">
        <v>57</v>
      </c>
      <c r="B9" s="27" t="s">
        <v>255</v>
      </c>
      <c r="C9" s="27">
        <v>15.25</v>
      </c>
      <c r="D9" s="27" t="s">
        <v>10</v>
      </c>
      <c r="E9" s="27">
        <v>4492.3599999999997</v>
      </c>
      <c r="F9" s="27">
        <f t="shared" ref="F9:F10" si="1">ROUND(E9*C9,2)</f>
        <v>68508.490000000005</v>
      </c>
    </row>
    <row r="10" spans="1:6" customFormat="1" ht="75">
      <c r="A10" s="27" t="s">
        <v>360</v>
      </c>
      <c r="B10" s="27" t="s">
        <v>149</v>
      </c>
      <c r="C10" s="27">
        <v>40.57</v>
      </c>
      <c r="D10" s="27" t="s">
        <v>10</v>
      </c>
      <c r="E10" s="27">
        <v>2873.96</v>
      </c>
      <c r="F10" s="27">
        <f t="shared" si="1"/>
        <v>116596.56</v>
      </c>
    </row>
    <row r="11" spans="1:6" ht="90">
      <c r="A11" s="26" t="s">
        <v>361</v>
      </c>
      <c r="B11" s="52" t="s">
        <v>93</v>
      </c>
      <c r="C11" s="28">
        <v>245.49</v>
      </c>
      <c r="D11" s="26" t="s">
        <v>76</v>
      </c>
      <c r="E11" s="28">
        <v>293.85000000000002</v>
      </c>
      <c r="F11" s="27">
        <f>C11*E11</f>
        <v>72137.236500000014</v>
      </c>
    </row>
    <row r="12" spans="1:6" ht="105">
      <c r="A12" s="26" t="s">
        <v>196</v>
      </c>
      <c r="B12" s="27" t="s">
        <v>46</v>
      </c>
      <c r="C12" s="28">
        <v>14.07</v>
      </c>
      <c r="D12" s="23" t="s">
        <v>38</v>
      </c>
      <c r="E12" s="28">
        <v>6092.63</v>
      </c>
      <c r="F12" s="27">
        <f t="shared" ref="F12" si="2">C12*E12</f>
        <v>85723.304100000008</v>
      </c>
    </row>
    <row r="13" spans="1:6" ht="45">
      <c r="A13" s="26" t="s">
        <v>136</v>
      </c>
      <c r="B13" s="52" t="s">
        <v>75</v>
      </c>
      <c r="C13" s="28">
        <v>437.7</v>
      </c>
      <c r="D13" s="26" t="s">
        <v>76</v>
      </c>
      <c r="E13" s="28">
        <v>184.61</v>
      </c>
      <c r="F13" s="27">
        <f t="shared" si="0"/>
        <v>80803.797000000006</v>
      </c>
    </row>
    <row r="14" spans="1:6" ht="120">
      <c r="A14" s="26" t="s">
        <v>416</v>
      </c>
      <c r="B14" s="52" t="s">
        <v>96</v>
      </c>
      <c r="C14" s="28">
        <v>0.37</v>
      </c>
      <c r="D14" s="26" t="s">
        <v>49</v>
      </c>
      <c r="E14" s="28">
        <v>79086.94</v>
      </c>
      <c r="F14" s="27">
        <f t="shared" si="0"/>
        <v>29262.167799999999</v>
      </c>
    </row>
    <row r="15" spans="1:6" ht="120">
      <c r="A15" s="26" t="s">
        <v>417</v>
      </c>
      <c r="B15" s="52" t="s">
        <v>48</v>
      </c>
      <c r="C15" s="28">
        <v>0.87</v>
      </c>
      <c r="D15" s="26" t="s">
        <v>49</v>
      </c>
      <c r="E15" s="28">
        <v>77259.94</v>
      </c>
      <c r="F15" s="27">
        <f t="shared" si="0"/>
        <v>67216.147800000006</v>
      </c>
    </row>
    <row r="16" spans="1:6">
      <c r="A16" s="50">
        <v>12</v>
      </c>
      <c r="B16" s="53" t="s">
        <v>77</v>
      </c>
      <c r="C16" s="54"/>
      <c r="D16" s="23"/>
      <c r="E16" s="54"/>
      <c r="F16" s="27"/>
    </row>
    <row r="17" spans="1:8">
      <c r="A17" s="50" t="s">
        <v>19</v>
      </c>
      <c r="B17" s="27" t="s">
        <v>180</v>
      </c>
      <c r="C17" s="27">
        <v>36.31</v>
      </c>
      <c r="D17" s="27" t="s">
        <v>38</v>
      </c>
      <c r="E17" s="27">
        <v>790.67</v>
      </c>
      <c r="F17" s="27">
        <f t="shared" ref="F17" si="3">C17*E17</f>
        <v>28709.227699999999</v>
      </c>
    </row>
    <row r="18" spans="1:8">
      <c r="A18" s="50" t="s">
        <v>21</v>
      </c>
      <c r="B18" s="27" t="s">
        <v>181</v>
      </c>
      <c r="C18" s="27">
        <v>10.66</v>
      </c>
      <c r="D18" s="27" t="s">
        <v>38</v>
      </c>
      <c r="E18" s="27">
        <v>437.55</v>
      </c>
      <c r="F18" s="27">
        <f t="shared" si="0"/>
        <v>4664.2830000000004</v>
      </c>
    </row>
    <row r="19" spans="1:8">
      <c r="A19" s="50" t="s">
        <v>23</v>
      </c>
      <c r="B19" s="27" t="s">
        <v>182</v>
      </c>
      <c r="C19" s="27">
        <v>58.47</v>
      </c>
      <c r="D19" s="27" t="s">
        <v>38</v>
      </c>
      <c r="E19" s="27">
        <v>712.09</v>
      </c>
      <c r="F19" s="27">
        <f t="shared" si="0"/>
        <v>41635.902300000002</v>
      </c>
    </row>
    <row r="20" spans="1:8">
      <c r="A20" s="50" t="s">
        <v>25</v>
      </c>
      <c r="B20" s="27" t="s">
        <v>183</v>
      </c>
      <c r="C20" s="27">
        <v>25.82</v>
      </c>
      <c r="D20" s="27" t="s">
        <v>38</v>
      </c>
      <c r="E20" s="27">
        <v>393.4</v>
      </c>
      <c r="F20" s="27">
        <f t="shared" si="0"/>
        <v>10157.588</v>
      </c>
    </row>
    <row r="21" spans="1:8">
      <c r="A21" s="50" t="s">
        <v>28</v>
      </c>
      <c r="B21" s="27" t="s">
        <v>82</v>
      </c>
      <c r="C21" s="27">
        <v>120.62</v>
      </c>
      <c r="D21" s="27" t="s">
        <v>38</v>
      </c>
      <c r="E21" s="27">
        <v>177.1</v>
      </c>
      <c r="F21" s="27">
        <f t="shared" si="0"/>
        <v>21361.802</v>
      </c>
    </row>
    <row r="22" spans="1:8">
      <c r="A22" s="50"/>
      <c r="B22" s="53"/>
      <c r="C22" s="54"/>
      <c r="D22" s="23"/>
      <c r="E22" s="54" t="s">
        <v>83</v>
      </c>
      <c r="F22" s="28">
        <f>SUM(F5:F21)</f>
        <v>658430.00100000016</v>
      </c>
    </row>
    <row r="25" spans="1:8" s="55" customFormat="1" ht="50.25" customHeight="1">
      <c r="B25" s="254" t="s">
        <v>84</v>
      </c>
      <c r="C25" s="254"/>
      <c r="D25" s="254"/>
      <c r="E25" s="254"/>
      <c r="F25" s="254"/>
      <c r="H25" s="56"/>
    </row>
  </sheetData>
  <mergeCells count="4">
    <mergeCell ref="A1:F1"/>
    <mergeCell ref="A2:F2"/>
    <mergeCell ref="A3:F3"/>
    <mergeCell ref="B25:F25"/>
  </mergeCells>
  <pageMargins left="0.7" right="0.7" top="0.75" bottom="0.75" header="0.3" footer="0.3"/>
</worksheet>
</file>

<file path=xl/worksheets/sheet93.xml><?xml version="1.0" encoding="utf-8"?>
<worksheet xmlns="http://schemas.openxmlformats.org/spreadsheetml/2006/main" xmlns:r="http://schemas.openxmlformats.org/officeDocument/2006/relationships">
  <dimension ref="A1:N52"/>
  <sheetViews>
    <sheetView topLeftCell="A16" workbookViewId="0">
      <selection activeCell="I6" sqref="I6"/>
    </sheetView>
  </sheetViews>
  <sheetFormatPr defaultRowHeight="15"/>
  <cols>
    <col min="1" max="1" width="9" style="210" customWidth="1"/>
    <col min="2" max="2" width="41" style="95" customWidth="1"/>
    <col min="3" max="3" width="11.7109375" customWidth="1"/>
    <col min="4" max="4" width="5.28515625" customWidth="1"/>
    <col min="5" max="5" width="11.7109375" customWidth="1"/>
    <col min="6" max="6" width="20.7109375" customWidth="1"/>
  </cols>
  <sheetData>
    <row r="1" spans="1:6" ht="28.5">
      <c r="A1" s="274" t="s">
        <v>418</v>
      </c>
      <c r="B1" s="275"/>
      <c r="C1" s="275"/>
      <c r="D1" s="275"/>
      <c r="E1" s="275"/>
      <c r="F1" s="275"/>
    </row>
    <row r="2" spans="1:6" ht="26.25">
      <c r="A2" s="327" t="s">
        <v>419</v>
      </c>
      <c r="B2" s="328"/>
      <c r="C2" s="328"/>
      <c r="D2" s="328"/>
      <c r="E2" s="328"/>
      <c r="F2" s="328"/>
    </row>
    <row r="3" spans="1:6" s="157" customFormat="1" ht="30">
      <c r="A3" s="183" t="s">
        <v>420</v>
      </c>
      <c r="B3" s="184" t="s">
        <v>421</v>
      </c>
      <c r="C3" s="54" t="s">
        <v>204</v>
      </c>
      <c r="D3" s="54" t="s">
        <v>5</v>
      </c>
      <c r="E3" s="53" t="s">
        <v>422</v>
      </c>
      <c r="F3" s="53" t="s">
        <v>423</v>
      </c>
    </row>
    <row r="4" spans="1:6" ht="63.75">
      <c r="A4" s="183" t="s">
        <v>424</v>
      </c>
      <c r="B4" s="185" t="s">
        <v>425</v>
      </c>
      <c r="C4" s="54">
        <v>1.78</v>
      </c>
      <c r="D4" s="54" t="s">
        <v>10</v>
      </c>
      <c r="E4" s="53">
        <v>497.98</v>
      </c>
      <c r="F4" s="53">
        <f>C4*E4</f>
        <v>886.40440000000001</v>
      </c>
    </row>
    <row r="5" spans="1:6" ht="51">
      <c r="A5" s="183" t="s">
        <v>426</v>
      </c>
      <c r="B5" s="185" t="s">
        <v>427</v>
      </c>
      <c r="C5" s="54">
        <v>1.33</v>
      </c>
      <c r="D5" s="54" t="s">
        <v>10</v>
      </c>
      <c r="E5" s="53">
        <v>1832.28</v>
      </c>
      <c r="F5" s="53">
        <f t="shared" ref="F5:F20" si="0">C5*E5</f>
        <v>2436.9324000000001</v>
      </c>
    </row>
    <row r="6" spans="1:6" ht="127.5">
      <c r="A6" s="183" t="s">
        <v>428</v>
      </c>
      <c r="B6" s="186" t="s">
        <v>429</v>
      </c>
      <c r="C6" s="187">
        <v>51.82</v>
      </c>
      <c r="D6" s="54" t="s">
        <v>10</v>
      </c>
      <c r="E6" s="53">
        <v>153.84</v>
      </c>
      <c r="F6" s="53">
        <f t="shared" si="0"/>
        <v>7971.9888000000001</v>
      </c>
    </row>
    <row r="7" spans="1:6" ht="89.25">
      <c r="A7" s="183" t="s">
        <v>430</v>
      </c>
      <c r="B7" s="188" t="s">
        <v>431</v>
      </c>
      <c r="C7" s="187">
        <v>4.32</v>
      </c>
      <c r="D7" s="187" t="s">
        <v>432</v>
      </c>
      <c r="E7" s="187">
        <v>415.58</v>
      </c>
      <c r="F7" s="53">
        <f t="shared" si="0"/>
        <v>1795.3056000000001</v>
      </c>
    </row>
    <row r="8" spans="1:6" ht="77.25">
      <c r="A8" s="183" t="s">
        <v>433</v>
      </c>
      <c r="B8" s="189" t="s">
        <v>434</v>
      </c>
      <c r="C8" s="187">
        <v>7.2</v>
      </c>
      <c r="D8" s="187" t="s">
        <v>432</v>
      </c>
      <c r="E8" s="187">
        <v>1336.28</v>
      </c>
      <c r="F8" s="53">
        <f t="shared" si="0"/>
        <v>9621.2160000000003</v>
      </c>
    </row>
    <row r="9" spans="1:6" ht="26.25">
      <c r="A9" s="183" t="s">
        <v>435</v>
      </c>
      <c r="B9" s="190" t="s">
        <v>436</v>
      </c>
      <c r="C9" s="187">
        <v>6.23</v>
      </c>
      <c r="D9" s="187" t="s">
        <v>10</v>
      </c>
      <c r="E9" s="187">
        <v>4492.3599999999997</v>
      </c>
      <c r="F9" s="53">
        <f t="shared" si="0"/>
        <v>27987.4028</v>
      </c>
    </row>
    <row r="10" spans="1:6" ht="51">
      <c r="A10" s="191" t="s">
        <v>437</v>
      </c>
      <c r="B10" s="192" t="s">
        <v>306</v>
      </c>
      <c r="C10" s="187">
        <v>16.82</v>
      </c>
      <c r="D10" s="187" t="s">
        <v>10</v>
      </c>
      <c r="E10" s="187">
        <v>2873.96</v>
      </c>
      <c r="F10" s="53">
        <f t="shared" si="0"/>
        <v>48340.0072</v>
      </c>
    </row>
    <row r="11" spans="1:6" ht="76.5">
      <c r="A11" s="191" t="s">
        <v>438</v>
      </c>
      <c r="B11" s="192" t="s">
        <v>308</v>
      </c>
      <c r="C11" s="187">
        <v>123</v>
      </c>
      <c r="D11" s="187" t="s">
        <v>253</v>
      </c>
      <c r="E11" s="187">
        <v>293.85000000000002</v>
      </c>
      <c r="F11" s="53">
        <f t="shared" si="0"/>
        <v>36143.550000000003</v>
      </c>
    </row>
    <row r="12" spans="1:6" ht="90">
      <c r="A12" s="193" t="s">
        <v>439</v>
      </c>
      <c r="B12" s="194" t="s">
        <v>440</v>
      </c>
      <c r="C12" s="195">
        <v>7.24</v>
      </c>
      <c r="D12" s="195" t="s">
        <v>10</v>
      </c>
      <c r="E12" s="157">
        <v>6092.63</v>
      </c>
      <c r="F12" s="53">
        <f t="shared" si="0"/>
        <v>44110.641200000005</v>
      </c>
    </row>
    <row r="13" spans="1:6" ht="25.5">
      <c r="A13" s="193" t="s">
        <v>441</v>
      </c>
      <c r="B13" s="196" t="s">
        <v>442</v>
      </c>
      <c r="C13" s="187">
        <v>33.07</v>
      </c>
      <c r="D13" s="195" t="s">
        <v>253</v>
      </c>
      <c r="E13" s="197">
        <v>184.61</v>
      </c>
      <c r="F13" s="53">
        <f t="shared" si="0"/>
        <v>6105.0527000000002</v>
      </c>
    </row>
    <row r="14" spans="1:6" ht="89.25">
      <c r="A14" s="183" t="s">
        <v>443</v>
      </c>
      <c r="B14" s="196" t="s">
        <v>444</v>
      </c>
      <c r="C14" s="187">
        <v>0.69</v>
      </c>
      <c r="D14" s="187" t="s">
        <v>49</v>
      </c>
      <c r="E14" s="187">
        <v>77259.94</v>
      </c>
      <c r="F14" s="53">
        <f t="shared" si="0"/>
        <v>53309.3586</v>
      </c>
    </row>
    <row r="15" spans="1:6" s="201" customFormat="1" ht="14.25">
      <c r="A15" s="198">
        <v>12</v>
      </c>
      <c r="B15" s="198" t="s">
        <v>445</v>
      </c>
      <c r="C15" s="199"/>
      <c r="D15" s="199"/>
      <c r="E15" s="199"/>
      <c r="F15" s="200">
        <f t="shared" si="0"/>
        <v>0</v>
      </c>
    </row>
    <row r="16" spans="1:6">
      <c r="A16" s="184" t="s">
        <v>19</v>
      </c>
      <c r="B16" s="202" t="s">
        <v>446</v>
      </c>
      <c r="C16" s="187">
        <f>PRODUCT('[2]MATERIAL STATEMENT'!F11)</f>
        <v>16.211374256321335</v>
      </c>
      <c r="D16" s="187" t="s">
        <v>432</v>
      </c>
      <c r="E16" s="187">
        <v>790.67</v>
      </c>
      <c r="F16" s="53">
        <f t="shared" si="0"/>
        <v>12817.84728324559</v>
      </c>
    </row>
    <row r="17" spans="1:14">
      <c r="A17" s="184" t="s">
        <v>21</v>
      </c>
      <c r="B17" s="202" t="s">
        <v>447</v>
      </c>
      <c r="C17" s="187">
        <f>PRODUCT('[2]MATERIAL STATEMENT'!G11)</f>
        <v>4.3183191052800005</v>
      </c>
      <c r="D17" s="187" t="s">
        <v>432</v>
      </c>
      <c r="E17" s="187">
        <v>437.55</v>
      </c>
      <c r="F17" s="53">
        <f t="shared" si="0"/>
        <v>1889.4805245152643</v>
      </c>
    </row>
    <row r="18" spans="1:14">
      <c r="A18" s="184" t="s">
        <v>23</v>
      </c>
      <c r="B18" s="203" t="s">
        <v>448</v>
      </c>
      <c r="C18" s="187">
        <f>PRODUCT('[2]MATERIAL STATEMENT'!H11)</f>
        <v>11.830642877371847</v>
      </c>
      <c r="D18" s="187" t="s">
        <v>432</v>
      </c>
      <c r="E18" s="187">
        <v>393.4</v>
      </c>
      <c r="F18" s="53">
        <f t="shared" si="0"/>
        <v>4654.1749079580841</v>
      </c>
    </row>
    <row r="19" spans="1:14">
      <c r="A19" s="184" t="s">
        <v>25</v>
      </c>
      <c r="B19" s="203" t="s">
        <v>449</v>
      </c>
      <c r="C19" s="187">
        <f>'[2]MATERIAL STATEMENT'!I11</f>
        <v>24.019628415342055</v>
      </c>
      <c r="D19" s="187" t="s">
        <v>432</v>
      </c>
      <c r="E19" s="187">
        <v>712.09</v>
      </c>
      <c r="F19" s="53">
        <f t="shared" si="0"/>
        <v>17104.137198280925</v>
      </c>
    </row>
    <row r="20" spans="1:14">
      <c r="A20" s="184" t="s">
        <v>28</v>
      </c>
      <c r="B20" s="204" t="s">
        <v>450</v>
      </c>
      <c r="C20" s="187">
        <f>PRODUCT('[2]MATERIAL STATEMENT'!J11)</f>
        <v>51.819829263360006</v>
      </c>
      <c r="D20" s="187" t="s">
        <v>432</v>
      </c>
      <c r="E20" s="205">
        <v>177.1</v>
      </c>
      <c r="F20" s="53">
        <f t="shared" si="0"/>
        <v>9177.2917625410573</v>
      </c>
    </row>
    <row r="21" spans="1:14" ht="15.75">
      <c r="A21" s="206"/>
      <c r="B21" s="207"/>
      <c r="C21" s="329" t="s">
        <v>52</v>
      </c>
      <c r="D21" s="329"/>
      <c r="E21" s="330"/>
      <c r="F21" s="20">
        <f>SUM(F4:F20)</f>
        <v>284350.7913765409</v>
      </c>
    </row>
    <row r="22" spans="1:14" s="21" customFormat="1" ht="15.75">
      <c r="A22" s="46"/>
      <c r="B22" s="47"/>
      <c r="D22" s="208"/>
      <c r="E22" s="208"/>
      <c r="F22" s="208"/>
    </row>
    <row r="23" spans="1:14" ht="31.5" customHeight="1">
      <c r="A23" s="239"/>
      <c r="B23" s="239"/>
      <c r="C23" s="239"/>
      <c r="D23" s="252" t="s">
        <v>125</v>
      </c>
      <c r="E23" s="252"/>
      <c r="F23" s="252"/>
      <c r="G23" s="164"/>
      <c r="H23" s="164"/>
      <c r="I23" s="72"/>
      <c r="J23" s="72"/>
      <c r="K23" s="72"/>
      <c r="L23" s="72"/>
      <c r="M23" s="72"/>
      <c r="N23" s="72"/>
    </row>
    <row r="24" spans="1:14" ht="15.75" customHeight="1">
      <c r="A24" s="239"/>
      <c r="B24" s="239"/>
      <c r="C24" s="239"/>
      <c r="D24" s="252"/>
      <c r="E24" s="252"/>
      <c r="F24" s="252"/>
      <c r="G24" s="164"/>
      <c r="H24" s="164"/>
      <c r="I24" s="72"/>
      <c r="J24" s="72"/>
      <c r="K24" s="72"/>
      <c r="L24" s="72"/>
      <c r="M24" s="72"/>
      <c r="N24" s="72"/>
    </row>
    <row r="25" spans="1:14" ht="15.75" customHeight="1">
      <c r="A25" s="239"/>
      <c r="B25" s="239"/>
      <c r="C25" s="239"/>
      <c r="D25" s="252"/>
      <c r="E25" s="252"/>
      <c r="F25" s="252"/>
      <c r="G25" s="164"/>
      <c r="H25" s="164"/>
      <c r="I25" s="72"/>
      <c r="J25" s="72"/>
      <c r="K25" s="72"/>
      <c r="L25" s="72"/>
      <c r="M25" s="72"/>
      <c r="N25" s="72"/>
    </row>
    <row r="26" spans="1:14">
      <c r="A26" s="239"/>
      <c r="B26" s="239"/>
      <c r="C26" s="239"/>
      <c r="D26" s="73"/>
    </row>
    <row r="27" spans="1:14" ht="15.75" customHeight="1">
      <c r="A27" s="239"/>
      <c r="B27" s="239"/>
      <c r="C27" s="239"/>
      <c r="D27" s="73"/>
    </row>
    <row r="28" spans="1:14">
      <c r="A28" s="239"/>
      <c r="B28" s="239"/>
      <c r="C28" s="239"/>
      <c r="D28" s="209"/>
      <c r="E28" s="209"/>
      <c r="F28" s="209"/>
    </row>
    <row r="29" spans="1:14">
      <c r="C29" s="209"/>
      <c r="D29" s="209"/>
      <c r="E29" s="209"/>
      <c r="F29" s="209"/>
    </row>
    <row r="30" spans="1:14">
      <c r="C30" s="209"/>
      <c r="D30" s="209"/>
      <c r="E30" s="209"/>
      <c r="F30" s="209"/>
    </row>
    <row r="31" spans="1:14">
      <c r="C31" s="209"/>
      <c r="D31" s="209"/>
      <c r="E31" s="209"/>
      <c r="F31" s="209"/>
    </row>
    <row r="32" spans="1:14">
      <c r="C32" s="209"/>
      <c r="D32" s="209"/>
      <c r="E32" s="209"/>
      <c r="F32" s="209"/>
    </row>
    <row r="33" spans="3:6">
      <c r="C33" s="209"/>
      <c r="D33" s="209"/>
      <c r="E33" s="209"/>
      <c r="F33" s="209"/>
    </row>
    <row r="34" spans="3:6">
      <c r="C34" s="209"/>
      <c r="D34" s="209"/>
      <c r="E34" s="209"/>
      <c r="F34" s="209"/>
    </row>
    <row r="35" spans="3:6">
      <c r="C35" s="209"/>
      <c r="D35" s="209"/>
      <c r="E35" s="209"/>
      <c r="F35" s="209"/>
    </row>
    <row r="36" spans="3:6">
      <c r="C36" s="209"/>
      <c r="D36" s="209"/>
      <c r="E36" s="209"/>
      <c r="F36" s="209"/>
    </row>
    <row r="37" spans="3:6">
      <c r="C37" s="209"/>
      <c r="D37" s="209"/>
      <c r="E37" s="209"/>
      <c r="F37" s="209"/>
    </row>
    <row r="38" spans="3:6">
      <c r="C38" s="209"/>
      <c r="D38" s="209"/>
      <c r="E38" s="209"/>
      <c r="F38" s="209"/>
    </row>
    <row r="39" spans="3:6">
      <c r="C39" s="209"/>
      <c r="D39" s="209"/>
      <c r="E39" s="209"/>
      <c r="F39" s="209"/>
    </row>
    <row r="40" spans="3:6">
      <c r="C40" s="209"/>
      <c r="D40" s="209"/>
      <c r="E40" s="209"/>
      <c r="F40" s="209"/>
    </row>
    <row r="41" spans="3:6">
      <c r="C41" s="209"/>
      <c r="D41" s="209"/>
      <c r="E41" s="209"/>
      <c r="F41" s="209"/>
    </row>
    <row r="42" spans="3:6">
      <c r="C42" s="209"/>
      <c r="D42" s="209"/>
      <c r="E42" s="209"/>
      <c r="F42" s="209"/>
    </row>
    <row r="43" spans="3:6">
      <c r="C43" s="209"/>
      <c r="D43" s="209"/>
      <c r="E43" s="209"/>
      <c r="F43" s="209"/>
    </row>
    <row r="44" spans="3:6">
      <c r="C44" s="209"/>
      <c r="D44" s="209"/>
      <c r="E44" s="209"/>
      <c r="F44" s="209"/>
    </row>
    <row r="45" spans="3:6">
      <c r="C45" s="209"/>
      <c r="D45" s="209"/>
      <c r="E45" s="209"/>
      <c r="F45" s="209"/>
    </row>
    <row r="46" spans="3:6">
      <c r="C46" s="209"/>
      <c r="D46" s="209"/>
      <c r="E46" s="209"/>
      <c r="F46" s="209"/>
    </row>
    <row r="47" spans="3:6">
      <c r="C47" s="209"/>
      <c r="D47" s="209"/>
      <c r="E47" s="209"/>
      <c r="F47" s="209"/>
    </row>
    <row r="48" spans="3:6">
      <c r="C48" s="209"/>
      <c r="D48" s="209"/>
      <c r="E48" s="209"/>
      <c r="F48" s="209"/>
    </row>
    <row r="49" spans="3:6">
      <c r="C49" s="209"/>
      <c r="D49" s="209"/>
      <c r="E49" s="209"/>
      <c r="F49" s="209"/>
    </row>
    <row r="50" spans="3:6">
      <c r="C50" s="209"/>
      <c r="D50" s="209"/>
      <c r="E50" s="209"/>
      <c r="F50" s="209"/>
    </row>
    <row r="51" spans="3:6">
      <c r="C51" s="209"/>
      <c r="D51" s="209"/>
      <c r="E51" s="209"/>
      <c r="F51" s="209"/>
    </row>
    <row r="52" spans="3:6">
      <c r="C52" s="209"/>
      <c r="D52" s="209"/>
      <c r="E52" s="209"/>
      <c r="F52" s="209"/>
    </row>
  </sheetData>
  <mergeCells count="5">
    <mergeCell ref="A1:F1"/>
    <mergeCell ref="A2:F2"/>
    <mergeCell ref="C21:E21"/>
    <mergeCell ref="A23:C28"/>
    <mergeCell ref="D23:F25"/>
  </mergeCells>
  <pageMargins left="0.7" right="0.7" top="0.75" bottom="0.75" header="0.3" footer="0.3"/>
</worksheet>
</file>

<file path=xl/worksheets/sheet94.xml><?xml version="1.0" encoding="utf-8"?>
<worksheet xmlns="http://schemas.openxmlformats.org/spreadsheetml/2006/main" xmlns:r="http://schemas.openxmlformats.org/officeDocument/2006/relationships">
  <dimension ref="A1:H24"/>
  <sheetViews>
    <sheetView topLeftCell="A7" workbookViewId="0">
      <selection activeCell="C7" sqref="C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7" ht="18.75">
      <c r="A1" s="240" t="s">
        <v>0</v>
      </c>
      <c r="B1" s="240"/>
      <c r="C1" s="240"/>
      <c r="D1" s="240"/>
      <c r="E1" s="240"/>
      <c r="F1" s="240"/>
    </row>
    <row r="2" spans="1:7" ht="18.75">
      <c r="A2" s="240" t="s">
        <v>32</v>
      </c>
      <c r="B2" s="240"/>
      <c r="C2" s="240"/>
      <c r="D2" s="240"/>
      <c r="E2" s="240"/>
      <c r="F2" s="240"/>
    </row>
    <row r="3" spans="1:7" ht="48" customHeight="1">
      <c r="A3" s="241" t="s">
        <v>451</v>
      </c>
      <c r="B3" s="242"/>
      <c r="C3" s="242"/>
      <c r="D3" s="242"/>
      <c r="E3" s="242"/>
      <c r="F3" s="243"/>
    </row>
    <row r="4" spans="1:7">
      <c r="A4" s="22" t="s">
        <v>2</v>
      </c>
      <c r="B4" s="22" t="s">
        <v>3</v>
      </c>
      <c r="C4" s="22" t="s">
        <v>4</v>
      </c>
      <c r="D4" s="22" t="s">
        <v>5</v>
      </c>
      <c r="E4" s="22" t="s">
        <v>6</v>
      </c>
      <c r="F4" s="22" t="s">
        <v>7</v>
      </c>
    </row>
    <row r="5" spans="1:7" s="95" customFormat="1" ht="30">
      <c r="A5" s="27" t="s">
        <v>247</v>
      </c>
      <c r="B5" s="27" t="s">
        <v>248</v>
      </c>
      <c r="C5" s="27">
        <v>8.41</v>
      </c>
      <c r="D5" s="27" t="s">
        <v>10</v>
      </c>
      <c r="E5" s="27">
        <v>878.79</v>
      </c>
      <c r="F5" s="27">
        <f>ROUND(E5*C5,2)</f>
        <v>7390.62</v>
      </c>
      <c r="G5" s="94"/>
    </row>
    <row r="6" spans="1:7" ht="75">
      <c r="A6" s="26" t="s">
        <v>130</v>
      </c>
      <c r="B6" s="27" t="s">
        <v>37</v>
      </c>
      <c r="C6" s="28">
        <v>28.88</v>
      </c>
      <c r="D6" s="23" t="s">
        <v>38</v>
      </c>
      <c r="E6" s="28">
        <v>153.84</v>
      </c>
      <c r="F6" s="27">
        <f t="shared" ref="F6:F20" si="0">C6*E6</f>
        <v>4442.8991999999998</v>
      </c>
    </row>
    <row r="7" spans="1:7" ht="105">
      <c r="A7" s="26" t="s">
        <v>54</v>
      </c>
      <c r="B7" s="27" t="s">
        <v>55</v>
      </c>
      <c r="C7" s="28">
        <v>2.41</v>
      </c>
      <c r="D7" s="23" t="s">
        <v>38</v>
      </c>
      <c r="E7" s="28">
        <v>415.58</v>
      </c>
      <c r="F7" s="27">
        <f t="shared" si="0"/>
        <v>1001.5478000000001</v>
      </c>
    </row>
    <row r="8" spans="1:7" ht="90">
      <c r="A8" s="26" t="s">
        <v>41</v>
      </c>
      <c r="B8" s="27" t="s">
        <v>56</v>
      </c>
      <c r="C8" s="28">
        <v>4.01</v>
      </c>
      <c r="D8" s="50" t="s">
        <v>38</v>
      </c>
      <c r="E8" s="28">
        <v>1336.28</v>
      </c>
      <c r="F8" s="27">
        <f t="shared" si="0"/>
        <v>5358.4827999999998</v>
      </c>
    </row>
    <row r="9" spans="1:7" customFormat="1" ht="135">
      <c r="A9" s="27" t="s">
        <v>57</v>
      </c>
      <c r="B9" s="27" t="s">
        <v>255</v>
      </c>
      <c r="C9" s="27">
        <v>3.39</v>
      </c>
      <c r="D9" s="27" t="s">
        <v>10</v>
      </c>
      <c r="E9" s="27">
        <v>4492.3599999999997</v>
      </c>
      <c r="F9" s="27">
        <f t="shared" ref="F9:F10" si="1">ROUND(E9*C9,2)</f>
        <v>15229.1</v>
      </c>
    </row>
    <row r="10" spans="1:7" customFormat="1" ht="75">
      <c r="A10" s="27" t="s">
        <v>360</v>
      </c>
      <c r="B10" s="27" t="s">
        <v>149</v>
      </c>
      <c r="C10" s="27">
        <v>8.67</v>
      </c>
      <c r="D10" s="27" t="s">
        <v>10</v>
      </c>
      <c r="E10" s="27">
        <v>2873.96</v>
      </c>
      <c r="F10" s="27">
        <f t="shared" si="1"/>
        <v>24917.23</v>
      </c>
    </row>
    <row r="11" spans="1:7" ht="90">
      <c r="A11" s="26" t="s">
        <v>361</v>
      </c>
      <c r="B11" s="52" t="s">
        <v>93</v>
      </c>
      <c r="C11" s="28">
        <v>61.09</v>
      </c>
      <c r="D11" s="26" t="s">
        <v>76</v>
      </c>
      <c r="E11" s="28">
        <v>293.85000000000002</v>
      </c>
      <c r="F11" s="27">
        <f>C11*E11</f>
        <v>17951.296500000004</v>
      </c>
    </row>
    <row r="12" spans="1:7" ht="105">
      <c r="A12" s="23" t="s">
        <v>196</v>
      </c>
      <c r="B12" s="27" t="s">
        <v>46</v>
      </c>
      <c r="C12" s="28">
        <v>4.8</v>
      </c>
      <c r="D12" s="23" t="s">
        <v>38</v>
      </c>
      <c r="E12" s="28">
        <v>6092.63</v>
      </c>
      <c r="F12" s="27">
        <f t="shared" ref="F12" si="2">C12*E12</f>
        <v>29244.624</v>
      </c>
    </row>
    <row r="13" spans="1:7" ht="45">
      <c r="A13" s="26" t="s">
        <v>136</v>
      </c>
      <c r="B13" s="52" t="s">
        <v>75</v>
      </c>
      <c r="C13" s="28">
        <v>12.64</v>
      </c>
      <c r="D13" s="26" t="s">
        <v>76</v>
      </c>
      <c r="E13" s="28">
        <v>184.61</v>
      </c>
      <c r="F13" s="27">
        <f t="shared" si="0"/>
        <v>2333.4704000000002</v>
      </c>
    </row>
    <row r="14" spans="1:7" customFormat="1" ht="120">
      <c r="A14" s="52" t="s">
        <v>452</v>
      </c>
      <c r="B14" s="52" t="s">
        <v>48</v>
      </c>
      <c r="C14" s="52">
        <v>0.46800000000000003</v>
      </c>
      <c r="D14" s="52" t="s">
        <v>98</v>
      </c>
      <c r="E14" s="52">
        <v>77259.94</v>
      </c>
      <c r="F14" s="52">
        <f t="shared" ref="F14" si="3">ROUND(E14*C14,2)</f>
        <v>36157.65</v>
      </c>
    </row>
    <row r="15" spans="1:7">
      <c r="A15" s="50">
        <v>11</v>
      </c>
      <c r="B15" s="53" t="s">
        <v>77</v>
      </c>
      <c r="C15" s="54"/>
      <c r="D15" s="23"/>
      <c r="E15" s="54"/>
      <c r="F15" s="27"/>
    </row>
    <row r="16" spans="1:7">
      <c r="A16" s="50" t="s">
        <v>19</v>
      </c>
      <c r="B16" s="27" t="s">
        <v>180</v>
      </c>
      <c r="C16" s="27">
        <v>8.83</v>
      </c>
      <c r="D16" s="27" t="s">
        <v>38</v>
      </c>
      <c r="E16" s="27">
        <v>790.67</v>
      </c>
      <c r="F16" s="27">
        <f t="shared" ref="F16" si="4">C16*E16</f>
        <v>6981.6160999999993</v>
      </c>
    </row>
    <row r="17" spans="1:8">
      <c r="A17" s="50" t="s">
        <v>21</v>
      </c>
      <c r="B17" s="27" t="s">
        <v>181</v>
      </c>
      <c r="C17" s="27">
        <v>2.41</v>
      </c>
      <c r="D17" s="27" t="s">
        <v>38</v>
      </c>
      <c r="E17" s="27">
        <v>437.55</v>
      </c>
      <c r="F17" s="27">
        <f t="shared" si="0"/>
        <v>1054.4955</v>
      </c>
    </row>
    <row r="18" spans="1:8">
      <c r="A18" s="50" t="s">
        <v>23</v>
      </c>
      <c r="B18" s="27" t="s">
        <v>182</v>
      </c>
      <c r="C18" s="27">
        <v>12.68</v>
      </c>
      <c r="D18" s="27" t="s">
        <v>38</v>
      </c>
      <c r="E18" s="27">
        <v>712.09</v>
      </c>
      <c r="F18" s="27">
        <f t="shared" si="0"/>
        <v>9029.3011999999999</v>
      </c>
    </row>
    <row r="19" spans="1:8">
      <c r="A19" s="50" t="s">
        <v>25</v>
      </c>
      <c r="B19" s="27" t="s">
        <v>183</v>
      </c>
      <c r="C19" s="27">
        <v>7.19</v>
      </c>
      <c r="D19" s="27" t="s">
        <v>38</v>
      </c>
      <c r="E19" s="27">
        <v>393.4</v>
      </c>
      <c r="F19" s="27">
        <f t="shared" si="0"/>
        <v>2828.5459999999998</v>
      </c>
    </row>
    <row r="20" spans="1:8">
      <c r="A20" s="50" t="s">
        <v>28</v>
      </c>
      <c r="B20" s="27" t="s">
        <v>82</v>
      </c>
      <c r="C20" s="27">
        <v>28.88</v>
      </c>
      <c r="D20" s="27" t="s">
        <v>38</v>
      </c>
      <c r="E20" s="27">
        <v>177.1</v>
      </c>
      <c r="F20" s="27">
        <f t="shared" si="0"/>
        <v>5114.6479999999992</v>
      </c>
    </row>
    <row r="21" spans="1:8">
      <c r="A21" s="50"/>
      <c r="B21" s="53"/>
      <c r="C21" s="54"/>
      <c r="D21" s="23"/>
      <c r="E21" s="54" t="s">
        <v>83</v>
      </c>
      <c r="F21" s="28">
        <f>SUM(F5:F20)</f>
        <v>169035.52749999997</v>
      </c>
    </row>
    <row r="24" spans="1:8" s="55" customFormat="1" ht="50.25" customHeight="1">
      <c r="B24" s="254" t="s">
        <v>84</v>
      </c>
      <c r="C24" s="254"/>
      <c r="D24" s="254"/>
      <c r="E24" s="254"/>
      <c r="F24" s="254"/>
      <c r="H24" s="56"/>
    </row>
  </sheetData>
  <mergeCells count="4">
    <mergeCell ref="A1:F1"/>
    <mergeCell ref="A2:F2"/>
    <mergeCell ref="A3:F3"/>
    <mergeCell ref="B24:F24"/>
  </mergeCells>
  <pageMargins left="0.7" right="0.7" top="0.75" bottom="0.75" header="0.3" footer="0.3"/>
</worksheet>
</file>

<file path=xl/worksheets/sheet95.xml><?xml version="1.0" encoding="utf-8"?>
<worksheet xmlns="http://schemas.openxmlformats.org/spreadsheetml/2006/main" xmlns:r="http://schemas.openxmlformats.org/officeDocument/2006/relationships">
  <dimension ref="A1:N22"/>
  <sheetViews>
    <sheetView topLeftCell="A10" workbookViewId="0">
      <selection activeCell="B3" sqref="B3"/>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33" customHeight="1">
      <c r="A2" s="259" t="s">
        <v>464</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s="21" customFormat="1" ht="30">
      <c r="A4" s="23">
        <v>1</v>
      </c>
      <c r="B4" s="24" t="s">
        <v>34</v>
      </c>
      <c r="C4" s="25">
        <v>7</v>
      </c>
      <c r="D4" s="25" t="s">
        <v>35</v>
      </c>
      <c r="E4" s="25">
        <v>2</v>
      </c>
      <c r="F4" s="25" t="s">
        <v>35</v>
      </c>
      <c r="G4" s="25">
        <v>330.4</v>
      </c>
      <c r="H4" s="25">
        <f>E4*G4</f>
        <v>660.8</v>
      </c>
    </row>
    <row r="5" spans="1:9" ht="127.5">
      <c r="A5" s="15" t="s">
        <v>465</v>
      </c>
      <c r="B5" s="65" t="s">
        <v>120</v>
      </c>
      <c r="C5" s="12">
        <v>76.400000000000006</v>
      </c>
      <c r="D5" s="14">
        <f>C5*G5</f>
        <v>11753.376000000002</v>
      </c>
      <c r="E5" s="14">
        <v>143.26</v>
      </c>
      <c r="F5" s="12" t="s">
        <v>17</v>
      </c>
      <c r="G5" s="12">
        <v>153.84</v>
      </c>
      <c r="H5" s="25">
        <f t="shared" ref="H5:H15" si="0">E5*G5</f>
        <v>22039.118399999999</v>
      </c>
    </row>
    <row r="6" spans="1:9" ht="89.25">
      <c r="A6" s="15" t="s">
        <v>39</v>
      </c>
      <c r="B6" s="29" t="s">
        <v>40</v>
      </c>
      <c r="C6" s="12"/>
      <c r="D6" s="12"/>
      <c r="E6" s="14">
        <v>53.46</v>
      </c>
      <c r="F6" s="12" t="s">
        <v>17</v>
      </c>
      <c r="G6" s="12">
        <v>415.58</v>
      </c>
      <c r="H6" s="25">
        <f t="shared" si="0"/>
        <v>22216.906800000001</v>
      </c>
    </row>
    <row r="7" spans="1:9" ht="76.5">
      <c r="A7" s="15" t="s">
        <v>41</v>
      </c>
      <c r="B7" s="13" t="s">
        <v>42</v>
      </c>
      <c r="C7" s="12"/>
      <c r="D7" s="12"/>
      <c r="E7" s="14">
        <v>89.09</v>
      </c>
      <c r="F7" s="12" t="s">
        <v>17</v>
      </c>
      <c r="G7" s="12">
        <v>1336.28</v>
      </c>
      <c r="H7" s="25">
        <f t="shared" si="0"/>
        <v>119049.18520000001</v>
      </c>
    </row>
    <row r="8" spans="1:9" ht="114.75">
      <c r="A8" s="15" t="s">
        <v>57</v>
      </c>
      <c r="B8" s="13" t="s">
        <v>16</v>
      </c>
      <c r="C8" s="12"/>
      <c r="D8" s="12"/>
      <c r="E8" s="14">
        <v>106.91</v>
      </c>
      <c r="F8" s="12" t="s">
        <v>17</v>
      </c>
      <c r="G8" s="12">
        <v>4858.76</v>
      </c>
      <c r="H8" s="25">
        <f t="shared" si="0"/>
        <v>519450.03159999999</v>
      </c>
    </row>
    <row r="9" spans="1:9" ht="38.25">
      <c r="A9" s="15" t="s">
        <v>466</v>
      </c>
      <c r="B9" s="13" t="s">
        <v>75</v>
      </c>
      <c r="C9" s="12"/>
      <c r="D9" s="12"/>
      <c r="E9" s="14">
        <v>70.17</v>
      </c>
      <c r="F9" s="12" t="s">
        <v>88</v>
      </c>
      <c r="G9" s="12">
        <v>184.61</v>
      </c>
      <c r="H9" s="25">
        <f t="shared" si="0"/>
        <v>12954.083700000001</v>
      </c>
    </row>
    <row r="10" spans="1:9" s="21" customFormat="1">
      <c r="A10" s="50">
        <v>7</v>
      </c>
      <c r="B10" s="53" t="s">
        <v>77</v>
      </c>
      <c r="C10" s="54"/>
      <c r="D10" s="23"/>
      <c r="E10" s="54"/>
      <c r="F10" s="27"/>
      <c r="G10" s="54"/>
      <c r="H10" s="25">
        <f t="shared" si="0"/>
        <v>0</v>
      </c>
    </row>
    <row r="11" spans="1:9" s="21" customFormat="1" ht="15.75">
      <c r="A11" s="50" t="s">
        <v>19</v>
      </c>
      <c r="B11" s="27" t="s">
        <v>378</v>
      </c>
      <c r="C11" s="27">
        <v>24.93</v>
      </c>
      <c r="D11" s="27" t="s">
        <v>38</v>
      </c>
      <c r="E11" s="176">
        <v>45.97</v>
      </c>
      <c r="F11" s="12" t="s">
        <v>17</v>
      </c>
      <c r="G11" s="176">
        <v>790.67</v>
      </c>
      <c r="H11" s="25">
        <f t="shared" si="0"/>
        <v>36347.099899999994</v>
      </c>
    </row>
    <row r="12" spans="1:9" s="21" customFormat="1" ht="15.75">
      <c r="A12" s="50" t="s">
        <v>21</v>
      </c>
      <c r="B12" s="27" t="s">
        <v>377</v>
      </c>
      <c r="C12" s="27">
        <v>7.96</v>
      </c>
      <c r="D12" s="27" t="s">
        <v>38</v>
      </c>
      <c r="E12" s="176">
        <v>53.46</v>
      </c>
      <c r="F12" s="12" t="s">
        <v>17</v>
      </c>
      <c r="G12" s="176">
        <v>437.55</v>
      </c>
      <c r="H12" s="25">
        <f t="shared" si="0"/>
        <v>23391.423000000003</v>
      </c>
    </row>
    <row r="13" spans="1:9" s="21" customFormat="1">
      <c r="A13" s="50" t="s">
        <v>23</v>
      </c>
      <c r="B13" s="27" t="s">
        <v>183</v>
      </c>
      <c r="C13" s="27">
        <v>49.86</v>
      </c>
      <c r="D13" s="27" t="s">
        <v>38</v>
      </c>
      <c r="E13" s="176">
        <v>91.94</v>
      </c>
      <c r="F13" s="12" t="s">
        <v>27</v>
      </c>
      <c r="G13" s="176">
        <v>393.4</v>
      </c>
      <c r="H13" s="25">
        <f t="shared" si="0"/>
        <v>36169.195999999996</v>
      </c>
    </row>
    <row r="14" spans="1:9" s="21" customFormat="1" ht="15.75">
      <c r="A14" s="50" t="s">
        <v>25</v>
      </c>
      <c r="B14" s="27" t="s">
        <v>379</v>
      </c>
      <c r="C14" s="27">
        <v>13.27</v>
      </c>
      <c r="D14" s="27" t="s">
        <v>38</v>
      </c>
      <c r="E14" s="176">
        <v>89.09</v>
      </c>
      <c r="F14" s="12" t="s">
        <v>17</v>
      </c>
      <c r="G14" s="176">
        <v>712.09</v>
      </c>
      <c r="H14" s="25">
        <f t="shared" si="0"/>
        <v>63440.098100000003</v>
      </c>
    </row>
    <row r="15" spans="1:9" s="21" customFormat="1">
      <c r="A15" s="50" t="s">
        <v>28</v>
      </c>
      <c r="B15" s="27" t="s">
        <v>82</v>
      </c>
      <c r="C15" s="27">
        <v>116.82</v>
      </c>
      <c r="D15" s="27" t="s">
        <v>38</v>
      </c>
      <c r="E15" s="176">
        <v>143.26</v>
      </c>
      <c r="F15" s="12" t="s">
        <v>27</v>
      </c>
      <c r="G15" s="176">
        <v>177.1</v>
      </c>
      <c r="H15" s="25">
        <f t="shared" si="0"/>
        <v>25371.345999999998</v>
      </c>
    </row>
    <row r="16" spans="1:9" s="21" customFormat="1">
      <c r="A16" s="50"/>
      <c r="B16" s="53"/>
      <c r="C16" s="54"/>
      <c r="D16" s="23"/>
      <c r="E16" s="179"/>
      <c r="F16" s="180"/>
      <c r="G16" s="179" t="s">
        <v>83</v>
      </c>
      <c r="H16" s="28">
        <f>SUM(H4:H15)</f>
        <v>881089.28870000003</v>
      </c>
    </row>
    <row r="17" spans="1:14">
      <c r="A17" s="68"/>
      <c r="B17" s="69"/>
      <c r="C17" s="69"/>
      <c r="D17" s="69"/>
      <c r="E17" s="69"/>
      <c r="F17" s="69"/>
      <c r="G17" s="69"/>
      <c r="H17" s="70"/>
      <c r="I17" s="18"/>
      <c r="J17" s="18"/>
      <c r="K17" s="18"/>
    </row>
    <row r="18" spans="1:14" ht="31.5" customHeight="1">
      <c r="A18" s="251"/>
      <c r="B18" s="251"/>
      <c r="C18" s="71"/>
      <c r="D18" s="71"/>
      <c r="E18" s="252" t="s">
        <v>125</v>
      </c>
      <c r="F18" s="252"/>
      <c r="G18" s="252"/>
      <c r="H18" s="252"/>
      <c r="I18" s="72"/>
      <c r="J18" s="72"/>
      <c r="K18" s="72"/>
      <c r="L18" s="72"/>
      <c r="M18" s="72"/>
      <c r="N18" s="72"/>
    </row>
    <row r="19" spans="1:14" ht="15.75" customHeight="1">
      <c r="E19" s="252"/>
      <c r="F19" s="252"/>
      <c r="G19" s="252"/>
      <c r="H19" s="252"/>
      <c r="I19" s="72"/>
      <c r="J19" s="72"/>
      <c r="K19" s="72"/>
      <c r="L19" s="72"/>
      <c r="M19" s="72"/>
      <c r="N19" s="72"/>
    </row>
    <row r="20" spans="1:14" ht="15.75" customHeight="1">
      <c r="E20" s="252"/>
      <c r="F20" s="252"/>
      <c r="G20" s="252"/>
      <c r="H20" s="252"/>
      <c r="I20" s="72"/>
      <c r="J20" s="72"/>
      <c r="K20" s="72"/>
      <c r="L20" s="72"/>
      <c r="M20" s="72"/>
      <c r="N20" s="72"/>
    </row>
    <row r="22" spans="1:14" ht="15.75" customHeight="1"/>
  </sheetData>
  <mergeCells count="4">
    <mergeCell ref="A1:H1"/>
    <mergeCell ref="A2:H2"/>
    <mergeCell ref="A18:B18"/>
    <mergeCell ref="E18:H20"/>
  </mergeCells>
  <pageMargins left="0.7" right="0.7" top="0.75" bottom="0.75" header="0.3" footer="0.3"/>
</worksheet>
</file>

<file path=xl/worksheets/sheet96.xml><?xml version="1.0" encoding="utf-8"?>
<worksheet xmlns="http://schemas.openxmlformats.org/spreadsheetml/2006/main" xmlns:r="http://schemas.openxmlformats.org/officeDocument/2006/relationships">
  <dimension ref="A1:N22"/>
  <sheetViews>
    <sheetView topLeftCell="A10" workbookViewId="0">
      <selection activeCell="H16" sqref="H16"/>
    </sheetView>
  </sheetViews>
  <sheetFormatPr defaultRowHeight="15"/>
  <cols>
    <col min="1" max="1" width="7.7109375" customWidth="1"/>
    <col min="2" max="2" width="46.140625" customWidth="1"/>
    <col min="3" max="3" width="9.85546875" hidden="1" customWidth="1"/>
    <col min="4" max="4" width="11.7109375" style="73" hidden="1" customWidth="1"/>
    <col min="5" max="5" width="8.28515625" customWidth="1"/>
    <col min="6" max="6" width="7.42578125" customWidth="1"/>
    <col min="7" max="7" width="9.7109375" customWidth="1"/>
    <col min="8" max="8" width="14.85546875" customWidth="1"/>
  </cols>
  <sheetData>
    <row r="1" spans="1:9" ht="21">
      <c r="A1" s="258" t="s">
        <v>0</v>
      </c>
      <c r="B1" s="258"/>
      <c r="C1" s="258"/>
      <c r="D1" s="258"/>
      <c r="E1" s="258"/>
      <c r="F1" s="258"/>
      <c r="G1" s="258"/>
      <c r="H1" s="258"/>
      <c r="I1" s="61"/>
    </row>
    <row r="2" spans="1:9" ht="32.25" customHeight="1">
      <c r="A2" s="259" t="s">
        <v>467</v>
      </c>
      <c r="B2" s="260"/>
      <c r="C2" s="260"/>
      <c r="D2" s="260"/>
      <c r="E2" s="260"/>
      <c r="F2" s="260"/>
      <c r="G2" s="260"/>
      <c r="H2" s="260"/>
      <c r="I2" s="62"/>
    </row>
    <row r="3" spans="1:9">
      <c r="A3" s="63" t="s">
        <v>113</v>
      </c>
      <c r="B3" s="63" t="s">
        <v>114</v>
      </c>
      <c r="C3" s="64">
        <v>1</v>
      </c>
      <c r="D3" s="64" t="s">
        <v>115</v>
      </c>
      <c r="E3" s="64" t="s">
        <v>116</v>
      </c>
      <c r="F3" s="64" t="s">
        <v>117</v>
      </c>
      <c r="G3" s="64" t="s">
        <v>118</v>
      </c>
      <c r="H3" s="64" t="s">
        <v>115</v>
      </c>
    </row>
    <row r="4" spans="1:9" s="21" customFormat="1" ht="30">
      <c r="A4" s="23">
        <v>1</v>
      </c>
      <c r="B4" s="24" t="s">
        <v>34</v>
      </c>
      <c r="C4" s="25">
        <v>7</v>
      </c>
      <c r="D4" s="25" t="s">
        <v>35</v>
      </c>
      <c r="E4" s="25">
        <v>1</v>
      </c>
      <c r="F4" s="25" t="s">
        <v>35</v>
      </c>
      <c r="G4" s="25">
        <v>330.4</v>
      </c>
      <c r="H4" s="25">
        <f>E4*G4</f>
        <v>330.4</v>
      </c>
    </row>
    <row r="5" spans="1:9" ht="93" customHeight="1">
      <c r="A5" s="15" t="s">
        <v>465</v>
      </c>
      <c r="B5" s="65" t="s">
        <v>120</v>
      </c>
      <c r="C5" s="12">
        <v>76.400000000000006</v>
      </c>
      <c r="D5" s="14">
        <f>C5*G5</f>
        <v>11753.376000000002</v>
      </c>
      <c r="E5" s="14">
        <v>16.43</v>
      </c>
      <c r="F5" s="12" t="s">
        <v>17</v>
      </c>
      <c r="G5" s="12">
        <v>153.84</v>
      </c>
      <c r="H5" s="25">
        <f t="shared" ref="H5:H15" si="0">E5*G5</f>
        <v>2527.5911999999998</v>
      </c>
    </row>
    <row r="6" spans="1:9" ht="89.25">
      <c r="A6" s="15" t="s">
        <v>39</v>
      </c>
      <c r="B6" s="29" t="s">
        <v>40</v>
      </c>
      <c r="C6" s="12"/>
      <c r="D6" s="12"/>
      <c r="E6" s="14">
        <v>6.13</v>
      </c>
      <c r="F6" s="12" t="s">
        <v>17</v>
      </c>
      <c r="G6" s="12">
        <v>415.84</v>
      </c>
      <c r="H6" s="25">
        <f t="shared" si="0"/>
        <v>2549.0991999999997</v>
      </c>
    </row>
    <row r="7" spans="1:9" ht="102" customHeight="1">
      <c r="A7" s="15" t="s">
        <v>41</v>
      </c>
      <c r="B7" s="13" t="s">
        <v>42</v>
      </c>
      <c r="C7" s="12"/>
      <c r="D7" s="12"/>
      <c r="E7" s="14">
        <v>10.220000000000001</v>
      </c>
      <c r="F7" s="12" t="s">
        <v>17</v>
      </c>
      <c r="G7" s="12">
        <v>1336.28</v>
      </c>
      <c r="H7" s="25">
        <f t="shared" si="0"/>
        <v>13656.7816</v>
      </c>
    </row>
    <row r="8" spans="1:9" ht="114.75">
      <c r="A8" s="15" t="s">
        <v>57</v>
      </c>
      <c r="B8" s="13" t="s">
        <v>16</v>
      </c>
      <c r="C8" s="12"/>
      <c r="D8" s="12"/>
      <c r="E8" s="14">
        <v>73.58</v>
      </c>
      <c r="F8" s="12" t="s">
        <v>17</v>
      </c>
      <c r="G8" s="12">
        <v>4858.76</v>
      </c>
      <c r="H8" s="25">
        <f t="shared" si="0"/>
        <v>357507.56080000004</v>
      </c>
    </row>
    <row r="9" spans="1:9" ht="38.25">
      <c r="A9" s="15" t="s">
        <v>466</v>
      </c>
      <c r="B9" s="13" t="s">
        <v>75</v>
      </c>
      <c r="C9" s="12"/>
      <c r="D9" s="12"/>
      <c r="E9" s="14">
        <v>40.24</v>
      </c>
      <c r="F9" s="12" t="s">
        <v>88</v>
      </c>
      <c r="G9" s="12">
        <v>184.61</v>
      </c>
      <c r="H9" s="25">
        <f t="shared" si="0"/>
        <v>7428.7064000000009</v>
      </c>
    </row>
    <row r="10" spans="1:9" s="21" customFormat="1">
      <c r="A10" s="50">
        <v>7</v>
      </c>
      <c r="B10" s="53" t="s">
        <v>77</v>
      </c>
      <c r="C10" s="54"/>
      <c r="D10" s="23"/>
      <c r="E10" s="54"/>
      <c r="F10" s="27"/>
      <c r="G10" s="54"/>
      <c r="H10" s="25">
        <f t="shared" si="0"/>
        <v>0</v>
      </c>
    </row>
    <row r="11" spans="1:9" s="21" customFormat="1" ht="15.75">
      <c r="A11" s="50" t="s">
        <v>19</v>
      </c>
      <c r="B11" s="27" t="s">
        <v>378</v>
      </c>
      <c r="C11" s="27">
        <v>24.93</v>
      </c>
      <c r="D11" s="27" t="s">
        <v>38</v>
      </c>
      <c r="E11" s="176">
        <v>31.64</v>
      </c>
      <c r="F11" s="12" t="s">
        <v>17</v>
      </c>
      <c r="G11" s="176">
        <v>790.67</v>
      </c>
      <c r="H11" s="25">
        <f t="shared" si="0"/>
        <v>25016.7988</v>
      </c>
    </row>
    <row r="12" spans="1:9" s="21" customFormat="1" ht="15.75">
      <c r="A12" s="50" t="s">
        <v>21</v>
      </c>
      <c r="B12" s="27" t="s">
        <v>377</v>
      </c>
      <c r="C12" s="27">
        <v>7.96</v>
      </c>
      <c r="D12" s="27" t="s">
        <v>38</v>
      </c>
      <c r="E12" s="176">
        <v>6.13</v>
      </c>
      <c r="F12" s="12" t="s">
        <v>17</v>
      </c>
      <c r="G12" s="176">
        <v>437.55</v>
      </c>
      <c r="H12" s="25">
        <f t="shared" si="0"/>
        <v>2682.1815000000001</v>
      </c>
    </row>
    <row r="13" spans="1:9" s="21" customFormat="1">
      <c r="A13" s="50" t="s">
        <v>23</v>
      </c>
      <c r="B13" s="27" t="s">
        <v>183</v>
      </c>
      <c r="C13" s="27">
        <v>49.86</v>
      </c>
      <c r="D13" s="27" t="s">
        <v>38</v>
      </c>
      <c r="E13" s="176">
        <v>63.28</v>
      </c>
      <c r="F13" s="12" t="s">
        <v>27</v>
      </c>
      <c r="G13" s="176">
        <v>393.4</v>
      </c>
      <c r="H13" s="25">
        <f t="shared" si="0"/>
        <v>24894.351999999999</v>
      </c>
    </row>
    <row r="14" spans="1:9" s="21" customFormat="1" ht="15.75">
      <c r="A14" s="50" t="s">
        <v>25</v>
      </c>
      <c r="B14" s="27" t="s">
        <v>379</v>
      </c>
      <c r="C14" s="27">
        <v>13.27</v>
      </c>
      <c r="D14" s="27" t="s">
        <v>38</v>
      </c>
      <c r="E14" s="176">
        <v>10.220000000000001</v>
      </c>
      <c r="F14" s="12" t="s">
        <v>17</v>
      </c>
      <c r="G14" s="176">
        <v>712.09</v>
      </c>
      <c r="H14" s="25">
        <f t="shared" si="0"/>
        <v>7277.5598000000009</v>
      </c>
    </row>
    <row r="15" spans="1:9" s="21" customFormat="1">
      <c r="A15" s="50" t="s">
        <v>28</v>
      </c>
      <c r="B15" s="27" t="s">
        <v>82</v>
      </c>
      <c r="C15" s="27">
        <v>116.82</v>
      </c>
      <c r="D15" s="27" t="s">
        <v>38</v>
      </c>
      <c r="E15" s="176">
        <v>16.43</v>
      </c>
      <c r="F15" s="12" t="s">
        <v>27</v>
      </c>
      <c r="G15" s="176">
        <v>177.1</v>
      </c>
      <c r="H15" s="25">
        <f t="shared" si="0"/>
        <v>2909.7529999999997</v>
      </c>
    </row>
    <row r="16" spans="1:9" s="21" customFormat="1">
      <c r="A16" s="50"/>
      <c r="B16" s="53"/>
      <c r="C16" s="54"/>
      <c r="D16" s="23"/>
      <c r="E16" s="179"/>
      <c r="F16" s="180"/>
      <c r="G16" s="179" t="s">
        <v>83</v>
      </c>
      <c r="H16" s="28">
        <f>SUM(H4:H15)</f>
        <v>446780.78430000006</v>
      </c>
    </row>
    <row r="17" spans="1:14">
      <c r="A17" s="68"/>
      <c r="B17" s="69"/>
      <c r="C17" s="69"/>
      <c r="D17" s="69"/>
      <c r="E17" s="69"/>
      <c r="F17" s="69"/>
      <c r="G17" s="69"/>
      <c r="H17" s="70"/>
      <c r="I17" s="18"/>
      <c r="J17" s="18"/>
      <c r="K17" s="18"/>
    </row>
    <row r="18" spans="1:14" ht="31.5" customHeight="1">
      <c r="A18" s="251"/>
      <c r="B18" s="251"/>
      <c r="C18" s="71"/>
      <c r="D18" s="71"/>
      <c r="E18" s="252" t="s">
        <v>125</v>
      </c>
      <c r="F18" s="252"/>
      <c r="G18" s="252"/>
      <c r="H18" s="252"/>
      <c r="I18" s="72"/>
      <c r="J18" s="72"/>
      <c r="K18" s="72"/>
      <c r="L18" s="72"/>
      <c r="M18" s="72"/>
      <c r="N18" s="72"/>
    </row>
    <row r="19" spans="1:14" ht="15.75" customHeight="1">
      <c r="E19" s="252"/>
      <c r="F19" s="252"/>
      <c r="G19" s="252"/>
      <c r="H19" s="252"/>
      <c r="I19" s="72"/>
      <c r="J19" s="72"/>
      <c r="K19" s="72"/>
      <c r="L19" s="72"/>
      <c r="M19" s="72"/>
      <c r="N19" s="72"/>
    </row>
    <row r="20" spans="1:14" ht="15.75" customHeight="1">
      <c r="E20" s="252"/>
      <c r="F20" s="252"/>
      <c r="G20" s="252"/>
      <c r="H20" s="252"/>
      <c r="I20" s="72"/>
      <c r="J20" s="72"/>
      <c r="K20" s="72"/>
      <c r="L20" s="72"/>
      <c r="M20" s="72"/>
      <c r="N20" s="72"/>
    </row>
    <row r="22" spans="1:14" ht="15.75" customHeight="1"/>
  </sheetData>
  <mergeCells count="4">
    <mergeCell ref="A1:H1"/>
    <mergeCell ref="A2:H2"/>
    <mergeCell ref="A18:B18"/>
    <mergeCell ref="E18:H20"/>
  </mergeCells>
  <pageMargins left="0.7" right="0.7" top="0.75" bottom="0.75" header="0.3" footer="0.3"/>
</worksheet>
</file>

<file path=xl/worksheets/sheet97.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54.75" customHeight="1">
      <c r="A3" s="255" t="s">
        <v>468</v>
      </c>
      <c r="B3" s="256"/>
      <c r="C3" s="256"/>
      <c r="D3" s="256"/>
      <c r="E3" s="256"/>
      <c r="F3" s="257"/>
    </row>
    <row r="4" spans="1:6">
      <c r="A4" s="22" t="s">
        <v>2</v>
      </c>
      <c r="B4" s="22" t="s">
        <v>3</v>
      </c>
      <c r="C4" s="22" t="s">
        <v>4</v>
      </c>
      <c r="D4" s="22" t="s">
        <v>5</v>
      </c>
      <c r="E4" s="22" t="s">
        <v>6</v>
      </c>
      <c r="F4" s="22" t="s">
        <v>7</v>
      </c>
    </row>
    <row r="5" spans="1:6" ht="75">
      <c r="A5" s="26" t="s">
        <v>69</v>
      </c>
      <c r="B5" s="27" t="s">
        <v>37</v>
      </c>
      <c r="C5" s="28">
        <v>143.13999999999999</v>
      </c>
      <c r="D5" s="23" t="s">
        <v>38</v>
      </c>
      <c r="E5" s="28">
        <v>153.84</v>
      </c>
      <c r="F5" s="27">
        <f t="shared" ref="F5:F19" si="0">C5*E5</f>
        <v>22020.657599999999</v>
      </c>
    </row>
    <row r="6" spans="1:6" ht="105">
      <c r="A6" s="26" t="s">
        <v>70</v>
      </c>
      <c r="B6" s="27" t="s">
        <v>55</v>
      </c>
      <c r="C6" s="28">
        <v>11.93</v>
      </c>
      <c r="D6" s="23" t="s">
        <v>38</v>
      </c>
      <c r="E6" s="28">
        <v>415.58</v>
      </c>
      <c r="F6" s="27">
        <f t="shared" si="0"/>
        <v>4957.8693999999996</v>
      </c>
    </row>
    <row r="7" spans="1:6" ht="90">
      <c r="A7" s="26" t="s">
        <v>71</v>
      </c>
      <c r="B7" s="27" t="s">
        <v>56</v>
      </c>
      <c r="C7" s="28">
        <v>19.88</v>
      </c>
      <c r="D7" s="50" t="s">
        <v>38</v>
      </c>
      <c r="E7" s="28">
        <v>1336.28</v>
      </c>
      <c r="F7" s="27">
        <f t="shared" si="0"/>
        <v>26565.246399999996</v>
      </c>
    </row>
    <row r="8" spans="1:6" customFormat="1" ht="135">
      <c r="A8" s="27" t="s">
        <v>15</v>
      </c>
      <c r="B8" s="27" t="s">
        <v>255</v>
      </c>
      <c r="C8" s="27">
        <v>16.8</v>
      </c>
      <c r="D8" s="27" t="s">
        <v>10</v>
      </c>
      <c r="E8" s="27">
        <v>4492.3599999999997</v>
      </c>
      <c r="F8" s="27">
        <f t="shared" ref="F8:F9" si="1">ROUND(E8*C8,2)</f>
        <v>75471.649999999994</v>
      </c>
    </row>
    <row r="9" spans="1:6" customFormat="1" ht="75">
      <c r="A9" s="27" t="s">
        <v>469</v>
      </c>
      <c r="B9" s="27" t="s">
        <v>149</v>
      </c>
      <c r="C9" s="27">
        <v>42.95</v>
      </c>
      <c r="D9" s="27" t="s">
        <v>10</v>
      </c>
      <c r="E9" s="27">
        <v>2873.96</v>
      </c>
      <c r="F9" s="27">
        <f t="shared" si="1"/>
        <v>123436.58</v>
      </c>
    </row>
    <row r="10" spans="1:6" ht="90">
      <c r="A10" s="26" t="s">
        <v>92</v>
      </c>
      <c r="B10" s="52" t="s">
        <v>93</v>
      </c>
      <c r="C10" s="28">
        <v>300.13</v>
      </c>
      <c r="D10" s="26" t="s">
        <v>76</v>
      </c>
      <c r="E10" s="28">
        <v>293.85000000000002</v>
      </c>
      <c r="F10" s="27">
        <f>C10*E10</f>
        <v>88193.200500000006</v>
      </c>
    </row>
    <row r="11" spans="1:6" customFormat="1" ht="45">
      <c r="A11" s="52" t="s">
        <v>470</v>
      </c>
      <c r="B11" s="52" t="s">
        <v>218</v>
      </c>
      <c r="C11" s="52">
        <v>23.86</v>
      </c>
      <c r="D11" s="52" t="s">
        <v>10</v>
      </c>
      <c r="E11" s="52">
        <v>6092.63</v>
      </c>
      <c r="F11" s="27">
        <f t="shared" ref="F11" si="2">ROUND(E11*C11,2)</f>
        <v>145370.15</v>
      </c>
    </row>
    <row r="12" spans="1:6" ht="45">
      <c r="A12" s="26" t="s">
        <v>111</v>
      </c>
      <c r="B12" s="52" t="s">
        <v>75</v>
      </c>
      <c r="C12" s="28">
        <v>154.37</v>
      </c>
      <c r="D12" s="26" t="s">
        <v>76</v>
      </c>
      <c r="E12" s="28">
        <v>184.61</v>
      </c>
      <c r="F12" s="27">
        <f t="shared" si="0"/>
        <v>28498.245700000003</v>
      </c>
    </row>
    <row r="13" spans="1:6" customFormat="1" ht="120">
      <c r="A13" s="52" t="s">
        <v>97</v>
      </c>
      <c r="B13" s="52" t="s">
        <v>48</v>
      </c>
      <c r="C13" s="52">
        <v>2.3199999999999998</v>
      </c>
      <c r="D13" s="52" t="s">
        <v>98</v>
      </c>
      <c r="E13" s="52">
        <v>77259.94</v>
      </c>
      <c r="F13" s="52">
        <f t="shared" ref="F13" si="3">ROUND(E13*C13,2)</f>
        <v>179243.06</v>
      </c>
    </row>
    <row r="14" spans="1:6">
      <c r="A14" s="50">
        <v>10</v>
      </c>
      <c r="B14" s="53" t="s">
        <v>77</v>
      </c>
      <c r="C14" s="54"/>
      <c r="D14" s="23"/>
      <c r="E14" s="54"/>
      <c r="F14" s="27"/>
    </row>
    <row r="15" spans="1:6">
      <c r="A15" s="50" t="s">
        <v>19</v>
      </c>
      <c r="B15" s="27" t="s">
        <v>180</v>
      </c>
      <c r="C15" s="27">
        <v>43.7</v>
      </c>
      <c r="D15" s="27" t="s">
        <v>38</v>
      </c>
      <c r="E15" s="27">
        <v>790.67</v>
      </c>
      <c r="F15" s="27">
        <f t="shared" ref="F15" si="4">C15*E15</f>
        <v>34552.279000000002</v>
      </c>
    </row>
    <row r="16" spans="1:6">
      <c r="A16" s="50" t="s">
        <v>21</v>
      </c>
      <c r="B16" s="27" t="s">
        <v>181</v>
      </c>
      <c r="C16" s="27">
        <v>11.93</v>
      </c>
      <c r="D16" s="27" t="s">
        <v>38</v>
      </c>
      <c r="E16" s="27">
        <v>437.55</v>
      </c>
      <c r="F16" s="27">
        <f t="shared" si="0"/>
        <v>5219.9714999999997</v>
      </c>
    </row>
    <row r="17" spans="1:8">
      <c r="A17" s="50" t="s">
        <v>23</v>
      </c>
      <c r="B17" s="27" t="s">
        <v>182</v>
      </c>
      <c r="C17" s="27">
        <v>62.83</v>
      </c>
      <c r="D17" s="27" t="s">
        <v>38</v>
      </c>
      <c r="E17" s="27">
        <v>712.09</v>
      </c>
      <c r="F17" s="27">
        <f t="shared" si="0"/>
        <v>44740.614699999998</v>
      </c>
    </row>
    <row r="18" spans="1:8">
      <c r="A18" s="50" t="s">
        <v>25</v>
      </c>
      <c r="B18" s="27" t="s">
        <v>183</v>
      </c>
      <c r="C18" s="27">
        <v>35.64</v>
      </c>
      <c r="D18" s="27" t="s">
        <v>38</v>
      </c>
      <c r="E18" s="27">
        <v>393.4</v>
      </c>
      <c r="F18" s="27">
        <f t="shared" si="0"/>
        <v>14020.776</v>
      </c>
    </row>
    <row r="19" spans="1:8">
      <c r="A19" s="50" t="s">
        <v>28</v>
      </c>
      <c r="B19" s="27" t="s">
        <v>82</v>
      </c>
      <c r="C19" s="27">
        <v>143.13999999999999</v>
      </c>
      <c r="D19" s="27" t="s">
        <v>38</v>
      </c>
      <c r="E19" s="27">
        <v>177.1</v>
      </c>
      <c r="F19" s="27">
        <f t="shared" si="0"/>
        <v>25350.093999999997</v>
      </c>
    </row>
    <row r="20" spans="1:8">
      <c r="A20" s="50"/>
      <c r="B20" s="53"/>
      <c r="C20" s="54"/>
      <c r="D20" s="23"/>
      <c r="E20" s="54" t="s">
        <v>83</v>
      </c>
      <c r="F20" s="28">
        <f>SUM(F5:F19)</f>
        <v>817640.39480000001</v>
      </c>
    </row>
    <row r="23" spans="1:8" s="55" customFormat="1" ht="50.25" customHeight="1">
      <c r="B23" s="254" t="s">
        <v>84</v>
      </c>
      <c r="C23" s="254"/>
      <c r="D23" s="254"/>
      <c r="E23" s="254"/>
      <c r="F23" s="254"/>
      <c r="H23" s="56"/>
    </row>
  </sheetData>
  <mergeCells count="4">
    <mergeCell ref="A1:F1"/>
    <mergeCell ref="A2:F2"/>
    <mergeCell ref="A3:F3"/>
    <mergeCell ref="B23:F23"/>
  </mergeCells>
  <pageMargins left="0.7" right="0.7" top="0.75" bottom="0.75" header="0.3" footer="0.3"/>
  <pageSetup orientation="portrait" verticalDpi="0" r:id="rId1"/>
</worksheet>
</file>

<file path=xl/worksheets/sheet98.xml><?xml version="1.0" encoding="utf-8"?>
<worksheet xmlns="http://schemas.openxmlformats.org/spreadsheetml/2006/main" xmlns:r="http://schemas.openxmlformats.org/officeDocument/2006/relationships">
  <dimension ref="A1:H23"/>
  <sheetViews>
    <sheetView topLeftCell="A16" workbookViewId="0">
      <selection activeCell="F20" sqref="F20"/>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48" customHeight="1">
      <c r="A3" s="255" t="s">
        <v>471</v>
      </c>
      <c r="B3" s="256"/>
      <c r="C3" s="256"/>
      <c r="D3" s="256"/>
      <c r="E3" s="256"/>
      <c r="F3" s="257"/>
    </row>
    <row r="4" spans="1:6">
      <c r="A4" s="22" t="s">
        <v>2</v>
      </c>
      <c r="B4" s="22" t="s">
        <v>3</v>
      </c>
      <c r="C4" s="22" t="s">
        <v>4</v>
      </c>
      <c r="D4" s="22" t="s">
        <v>5</v>
      </c>
      <c r="E4" s="22" t="s">
        <v>6</v>
      </c>
      <c r="F4" s="22" t="s">
        <v>7</v>
      </c>
    </row>
    <row r="5" spans="1:6" s="47" customFormat="1" ht="30">
      <c r="A5" s="26">
        <v>1</v>
      </c>
      <c r="B5" s="27" t="s">
        <v>34</v>
      </c>
      <c r="C5" s="27">
        <v>10</v>
      </c>
      <c r="D5" s="23" t="s">
        <v>35</v>
      </c>
      <c r="E5" s="27">
        <v>330.4</v>
      </c>
      <c r="F5" s="27">
        <f>C5*E5</f>
        <v>3304</v>
      </c>
    </row>
    <row r="6" spans="1:6" ht="75">
      <c r="A6" s="26" t="s">
        <v>130</v>
      </c>
      <c r="B6" s="27" t="s">
        <v>37</v>
      </c>
      <c r="C6" s="28">
        <v>127.43</v>
      </c>
      <c r="D6" s="23" t="s">
        <v>38</v>
      </c>
      <c r="E6" s="28">
        <v>153.84</v>
      </c>
      <c r="F6" s="27">
        <f t="shared" ref="F6:F19" si="0">C6*E6</f>
        <v>19603.831200000001</v>
      </c>
    </row>
    <row r="7" spans="1:6" ht="105">
      <c r="A7" s="26" t="s">
        <v>54</v>
      </c>
      <c r="B7" s="27" t="s">
        <v>55</v>
      </c>
      <c r="C7" s="28">
        <v>6.37</v>
      </c>
      <c r="D7" s="23" t="s">
        <v>38</v>
      </c>
      <c r="E7" s="28">
        <v>415.58</v>
      </c>
      <c r="F7" s="27">
        <f t="shared" si="0"/>
        <v>2647.2446</v>
      </c>
    </row>
    <row r="8" spans="1:6" ht="90">
      <c r="A8" s="26" t="s">
        <v>41</v>
      </c>
      <c r="B8" s="27" t="s">
        <v>56</v>
      </c>
      <c r="C8" s="28">
        <v>10.62</v>
      </c>
      <c r="D8" s="50" t="s">
        <v>38</v>
      </c>
      <c r="E8" s="28">
        <v>1336.28</v>
      </c>
      <c r="F8" s="27">
        <f t="shared" si="0"/>
        <v>14191.293599999999</v>
      </c>
    </row>
    <row r="9" spans="1:6" ht="150">
      <c r="A9" s="26" t="s">
        <v>131</v>
      </c>
      <c r="B9" s="27" t="s">
        <v>73</v>
      </c>
      <c r="C9" s="28">
        <v>19.18</v>
      </c>
      <c r="D9" s="50" t="s">
        <v>38</v>
      </c>
      <c r="E9" s="28">
        <v>4858.76</v>
      </c>
      <c r="F9" s="27">
        <f t="shared" si="0"/>
        <v>93191.016799999998</v>
      </c>
    </row>
    <row r="10" spans="1:6" customFormat="1" ht="75">
      <c r="A10" s="27" t="s">
        <v>360</v>
      </c>
      <c r="B10" s="27" t="s">
        <v>149</v>
      </c>
      <c r="C10" s="27">
        <v>110.45</v>
      </c>
      <c r="D10" s="27" t="s">
        <v>10</v>
      </c>
      <c r="E10" s="27">
        <v>2873.96</v>
      </c>
      <c r="F10" s="27">
        <f t="shared" ref="F10" si="1">ROUND(E10*C10,2)</f>
        <v>317428.88</v>
      </c>
    </row>
    <row r="11" spans="1:6" ht="90">
      <c r="A11" s="26" t="s">
        <v>361</v>
      </c>
      <c r="B11" s="52" t="s">
        <v>93</v>
      </c>
      <c r="C11" s="28">
        <v>118.49</v>
      </c>
      <c r="D11" s="26" t="s">
        <v>76</v>
      </c>
      <c r="E11" s="28">
        <v>293.85000000000002</v>
      </c>
      <c r="F11" s="27">
        <f>C11*E11</f>
        <v>34818.286500000002</v>
      </c>
    </row>
    <row r="12" spans="1:6" ht="45">
      <c r="A12" s="26" t="s">
        <v>111</v>
      </c>
      <c r="B12" s="52" t="s">
        <v>75</v>
      </c>
      <c r="C12" s="28">
        <v>23.14</v>
      </c>
      <c r="D12" s="26" t="s">
        <v>76</v>
      </c>
      <c r="E12" s="28">
        <v>184.61</v>
      </c>
      <c r="F12" s="27">
        <f t="shared" si="0"/>
        <v>4271.8754000000008</v>
      </c>
    </row>
    <row r="13" spans="1:6" ht="75">
      <c r="A13" s="26">
        <v>9</v>
      </c>
      <c r="B13" s="52" t="s">
        <v>472</v>
      </c>
      <c r="C13" s="28">
        <v>30</v>
      </c>
      <c r="D13" s="26" t="s">
        <v>384</v>
      </c>
      <c r="E13" s="28">
        <v>100</v>
      </c>
      <c r="F13" s="27">
        <f t="shared" si="0"/>
        <v>3000</v>
      </c>
    </row>
    <row r="14" spans="1:6">
      <c r="A14" s="50">
        <v>9</v>
      </c>
      <c r="B14" s="53" t="s">
        <v>77</v>
      </c>
      <c r="C14" s="54"/>
      <c r="D14" s="23"/>
      <c r="E14" s="54"/>
      <c r="F14" s="27"/>
    </row>
    <row r="15" spans="1:6">
      <c r="A15" s="50" t="s">
        <v>19</v>
      </c>
      <c r="B15" s="27" t="s">
        <v>180</v>
      </c>
      <c r="C15" s="27">
        <v>55.86</v>
      </c>
      <c r="D15" s="27" t="s">
        <v>38</v>
      </c>
      <c r="E15" s="27">
        <v>790.67</v>
      </c>
      <c r="F15" s="27">
        <f t="shared" ref="F15" si="2">C15*E15</f>
        <v>44166.826199999996</v>
      </c>
    </row>
    <row r="16" spans="1:6">
      <c r="A16" s="50" t="s">
        <v>21</v>
      </c>
      <c r="B16" s="27" t="s">
        <v>181</v>
      </c>
      <c r="C16" s="27">
        <v>6.37</v>
      </c>
      <c r="D16" s="27" t="s">
        <v>38</v>
      </c>
      <c r="E16" s="27">
        <v>437.55</v>
      </c>
      <c r="F16" s="27">
        <f t="shared" si="0"/>
        <v>2787.1935000000003</v>
      </c>
    </row>
    <row r="17" spans="1:8">
      <c r="A17" s="50" t="s">
        <v>23</v>
      </c>
      <c r="B17" s="27" t="s">
        <v>182</v>
      </c>
      <c r="C17" s="27">
        <v>121.07</v>
      </c>
      <c r="D17" s="27" t="s">
        <v>38</v>
      </c>
      <c r="E17" s="27">
        <v>712.09</v>
      </c>
      <c r="F17" s="27">
        <f t="shared" si="0"/>
        <v>86212.736300000004</v>
      </c>
    </row>
    <row r="18" spans="1:8">
      <c r="A18" s="50" t="s">
        <v>25</v>
      </c>
      <c r="B18" s="27" t="s">
        <v>183</v>
      </c>
      <c r="C18" s="27">
        <v>16.489999999999998</v>
      </c>
      <c r="D18" s="27" t="s">
        <v>38</v>
      </c>
      <c r="E18" s="27">
        <v>393.4</v>
      </c>
      <c r="F18" s="27">
        <f t="shared" si="0"/>
        <v>6487.1659999999993</v>
      </c>
    </row>
    <row r="19" spans="1:8">
      <c r="A19" s="50" t="s">
        <v>28</v>
      </c>
      <c r="B19" s="27" t="s">
        <v>82</v>
      </c>
      <c r="C19" s="27">
        <v>127.43</v>
      </c>
      <c r="D19" s="27" t="s">
        <v>38</v>
      </c>
      <c r="E19" s="27">
        <v>177.1</v>
      </c>
      <c r="F19" s="27">
        <f t="shared" si="0"/>
        <v>22567.852999999999</v>
      </c>
    </row>
    <row r="20" spans="1:8">
      <c r="A20" s="50"/>
      <c r="B20" s="53"/>
      <c r="C20" s="54"/>
      <c r="D20" s="23"/>
      <c r="E20" s="54" t="s">
        <v>83</v>
      </c>
      <c r="F20" s="28">
        <f>SUM(F5:F19)</f>
        <v>654678.20310000004</v>
      </c>
    </row>
    <row r="23" spans="1:8" s="55" customFormat="1" ht="50.25" customHeight="1">
      <c r="B23" s="254" t="s">
        <v>84</v>
      </c>
      <c r="C23" s="254"/>
      <c r="D23" s="254"/>
      <c r="E23" s="254"/>
      <c r="F23" s="254"/>
      <c r="H23" s="56"/>
    </row>
  </sheetData>
  <mergeCells count="4">
    <mergeCell ref="A1:F1"/>
    <mergeCell ref="A2:F2"/>
    <mergeCell ref="A3:F3"/>
    <mergeCell ref="B23:F23"/>
  </mergeCells>
  <pageMargins left="0.7" right="0.7" top="0.75" bottom="0.75" header="0.3" footer="0.3"/>
</worksheet>
</file>

<file path=xl/worksheets/sheet99.xml><?xml version="1.0" encoding="utf-8"?>
<worksheet xmlns="http://schemas.openxmlformats.org/spreadsheetml/2006/main" xmlns:r="http://schemas.openxmlformats.org/officeDocument/2006/relationships">
  <dimension ref="A1:H24"/>
  <sheetViews>
    <sheetView topLeftCell="A16" workbookViewId="0">
      <selection activeCell="L7" sqref="L7"/>
    </sheetView>
  </sheetViews>
  <sheetFormatPr defaultRowHeight="15"/>
  <cols>
    <col min="1" max="1" width="9.140625" style="46"/>
    <col min="2" max="2" width="42.85546875" style="47" customWidth="1"/>
    <col min="3" max="3" width="9.140625" style="21"/>
    <col min="4" max="4" width="9.140625" style="48"/>
    <col min="5" max="5" width="9.140625" style="21"/>
    <col min="6" max="6" width="16.42578125" style="49" customWidth="1"/>
    <col min="7" max="16384" width="9.140625" style="21"/>
  </cols>
  <sheetData>
    <row r="1" spans="1:6" ht="18.75">
      <c r="A1" s="240" t="s">
        <v>0</v>
      </c>
      <c r="B1" s="240"/>
      <c r="C1" s="240"/>
      <c r="D1" s="240"/>
      <c r="E1" s="240"/>
      <c r="F1" s="240"/>
    </row>
    <row r="2" spans="1:6" ht="18.75">
      <c r="A2" s="240" t="s">
        <v>32</v>
      </c>
      <c r="B2" s="240"/>
      <c r="C2" s="240"/>
      <c r="D2" s="240"/>
      <c r="E2" s="240"/>
      <c r="F2" s="240"/>
    </row>
    <row r="3" spans="1:6" ht="48" customHeight="1">
      <c r="A3" s="253" t="s">
        <v>473</v>
      </c>
      <c r="B3" s="253"/>
      <c r="C3" s="253"/>
      <c r="D3" s="253"/>
      <c r="E3" s="253"/>
      <c r="F3" s="253"/>
    </row>
    <row r="4" spans="1:6">
      <c r="A4" s="22" t="s">
        <v>2</v>
      </c>
      <c r="B4" s="22" t="s">
        <v>3</v>
      </c>
      <c r="C4" s="22" t="s">
        <v>4</v>
      </c>
      <c r="D4" s="22" t="s">
        <v>5</v>
      </c>
      <c r="E4" s="22" t="s">
        <v>6</v>
      </c>
      <c r="F4" s="22" t="s">
        <v>7</v>
      </c>
    </row>
    <row r="5" spans="1:6" s="47" customFormat="1" ht="30">
      <c r="A5" s="26">
        <v>1</v>
      </c>
      <c r="B5" s="27" t="s">
        <v>34</v>
      </c>
      <c r="C5" s="27">
        <v>2</v>
      </c>
      <c r="D5" s="23" t="s">
        <v>35</v>
      </c>
      <c r="E5" s="27">
        <v>330.4</v>
      </c>
      <c r="F5" s="27">
        <f>C5*E5</f>
        <v>660.8</v>
      </c>
    </row>
    <row r="6" spans="1:6" ht="75">
      <c r="A6" s="26" t="s">
        <v>130</v>
      </c>
      <c r="B6" s="27" t="s">
        <v>37</v>
      </c>
      <c r="C6" s="28">
        <v>54.44</v>
      </c>
      <c r="D6" s="23" t="s">
        <v>38</v>
      </c>
      <c r="E6" s="28">
        <v>153.84</v>
      </c>
      <c r="F6" s="27">
        <f t="shared" ref="F6:F20" si="0">C6*E6</f>
        <v>8375.0496000000003</v>
      </c>
    </row>
    <row r="7" spans="1:6" ht="105">
      <c r="A7" s="26" t="s">
        <v>54</v>
      </c>
      <c r="B7" s="27" t="s">
        <v>55</v>
      </c>
      <c r="C7" s="28">
        <v>5.0999999999999996</v>
      </c>
      <c r="D7" s="23" t="s">
        <v>38</v>
      </c>
      <c r="E7" s="28">
        <v>415.58</v>
      </c>
      <c r="F7" s="27">
        <f t="shared" si="0"/>
        <v>2119.4579999999996</v>
      </c>
    </row>
    <row r="8" spans="1:6" ht="90">
      <c r="A8" s="26" t="s">
        <v>41</v>
      </c>
      <c r="B8" s="27" t="s">
        <v>56</v>
      </c>
      <c r="C8" s="28">
        <v>8.5</v>
      </c>
      <c r="D8" s="50" t="s">
        <v>38</v>
      </c>
      <c r="E8" s="28">
        <v>1336.28</v>
      </c>
      <c r="F8" s="27">
        <f t="shared" si="0"/>
        <v>11358.38</v>
      </c>
    </row>
    <row r="9" spans="1:6" customFormat="1" ht="135">
      <c r="A9" s="27" t="s">
        <v>57</v>
      </c>
      <c r="B9" s="27" t="s">
        <v>255</v>
      </c>
      <c r="C9" s="27">
        <v>6.83</v>
      </c>
      <c r="D9" s="27" t="s">
        <v>10</v>
      </c>
      <c r="E9" s="27">
        <v>4492.3599999999997</v>
      </c>
      <c r="F9" s="27">
        <f t="shared" ref="F9:F10" si="1">ROUND(E9*C9,2)</f>
        <v>30682.82</v>
      </c>
    </row>
    <row r="10" spans="1:6" customFormat="1" ht="75">
      <c r="A10" s="27" t="s">
        <v>360</v>
      </c>
      <c r="B10" s="27" t="s">
        <v>149</v>
      </c>
      <c r="C10" s="27">
        <v>15.29</v>
      </c>
      <c r="D10" s="27" t="s">
        <v>10</v>
      </c>
      <c r="E10" s="27">
        <v>2873.96</v>
      </c>
      <c r="F10" s="27">
        <f t="shared" si="1"/>
        <v>43942.85</v>
      </c>
    </row>
    <row r="11" spans="1:6" ht="90">
      <c r="A11" s="26" t="s">
        <v>361</v>
      </c>
      <c r="B11" s="52" t="s">
        <v>93</v>
      </c>
      <c r="C11" s="28">
        <v>141.19</v>
      </c>
      <c r="D11" s="26" t="s">
        <v>76</v>
      </c>
      <c r="E11" s="28">
        <v>293.85000000000002</v>
      </c>
      <c r="F11" s="27">
        <f>C11*E11</f>
        <v>41488.681500000006</v>
      </c>
    </row>
    <row r="12" spans="1:6" customFormat="1" ht="45">
      <c r="A12" s="52" t="s">
        <v>217</v>
      </c>
      <c r="B12" s="52" t="s">
        <v>218</v>
      </c>
      <c r="C12" s="52">
        <v>25.49</v>
      </c>
      <c r="D12" s="52" t="s">
        <v>10</v>
      </c>
      <c r="E12" s="52">
        <v>6092.63</v>
      </c>
      <c r="F12" s="122">
        <f t="shared" ref="F12" si="2">ROUND(E12*C12,2)</f>
        <v>155301.14000000001</v>
      </c>
    </row>
    <row r="13" spans="1:6" ht="45">
      <c r="A13" s="26" t="s">
        <v>136</v>
      </c>
      <c r="B13" s="52" t="s">
        <v>75</v>
      </c>
      <c r="C13" s="28">
        <v>55.76</v>
      </c>
      <c r="D13" s="26" t="s">
        <v>76</v>
      </c>
      <c r="E13" s="28">
        <v>184.61</v>
      </c>
      <c r="F13" s="27">
        <f t="shared" si="0"/>
        <v>10293.8536</v>
      </c>
    </row>
    <row r="14" spans="1:6" customFormat="1" ht="120">
      <c r="A14" s="52" t="s">
        <v>452</v>
      </c>
      <c r="B14" s="52" t="s">
        <v>48</v>
      </c>
      <c r="C14" s="52">
        <v>2.2770000000000001</v>
      </c>
      <c r="D14" s="52" t="s">
        <v>98</v>
      </c>
      <c r="E14" s="52">
        <v>77259.94</v>
      </c>
      <c r="F14" s="52">
        <f t="shared" ref="F14" si="3">ROUND(E14*C14,2)</f>
        <v>175920.88</v>
      </c>
    </row>
    <row r="15" spans="1:6">
      <c r="A15" s="50">
        <v>11</v>
      </c>
      <c r="B15" s="53" t="s">
        <v>77</v>
      </c>
      <c r="C15" s="54"/>
      <c r="D15" s="23"/>
      <c r="E15" s="54"/>
      <c r="F15" s="27"/>
    </row>
    <row r="16" spans="1:6">
      <c r="A16" s="50" t="s">
        <v>19</v>
      </c>
      <c r="B16" s="27" t="s">
        <v>180</v>
      </c>
      <c r="C16" s="27">
        <v>24.25</v>
      </c>
      <c r="D16" s="27" t="s">
        <v>38</v>
      </c>
      <c r="E16" s="27">
        <v>790.67</v>
      </c>
      <c r="F16" s="27">
        <f t="shared" ref="F16" si="4">C16*E16</f>
        <v>19173.747499999998</v>
      </c>
    </row>
    <row r="17" spans="1:8">
      <c r="A17" s="50" t="s">
        <v>21</v>
      </c>
      <c r="B17" s="27" t="s">
        <v>181</v>
      </c>
      <c r="C17" s="27">
        <v>5.0999999999999996</v>
      </c>
      <c r="D17" s="27" t="s">
        <v>38</v>
      </c>
      <c r="E17" s="27">
        <v>437.55</v>
      </c>
      <c r="F17" s="27">
        <f t="shared" si="0"/>
        <v>2231.5050000000001</v>
      </c>
    </row>
    <row r="18" spans="1:8">
      <c r="A18" s="50" t="s">
        <v>23</v>
      </c>
      <c r="B18" s="27" t="s">
        <v>182</v>
      </c>
      <c r="C18" s="27">
        <v>23.79</v>
      </c>
      <c r="D18" s="27" t="s">
        <v>38</v>
      </c>
      <c r="E18" s="27">
        <v>712.09</v>
      </c>
      <c r="F18" s="27">
        <f t="shared" si="0"/>
        <v>16940.6211</v>
      </c>
    </row>
    <row r="19" spans="1:8">
      <c r="A19" s="50" t="s">
        <v>25</v>
      </c>
      <c r="B19" s="27" t="s">
        <v>183</v>
      </c>
      <c r="C19" s="27">
        <v>28.07</v>
      </c>
      <c r="D19" s="27" t="s">
        <v>38</v>
      </c>
      <c r="E19" s="27">
        <v>393.4</v>
      </c>
      <c r="F19" s="27">
        <f t="shared" si="0"/>
        <v>11042.737999999999</v>
      </c>
    </row>
    <row r="20" spans="1:8">
      <c r="A20" s="50" t="s">
        <v>28</v>
      </c>
      <c r="B20" s="27" t="s">
        <v>82</v>
      </c>
      <c r="C20" s="27">
        <v>54.44</v>
      </c>
      <c r="D20" s="27" t="s">
        <v>38</v>
      </c>
      <c r="E20" s="27">
        <v>177.1</v>
      </c>
      <c r="F20" s="27">
        <f t="shared" si="0"/>
        <v>9641.3239999999987</v>
      </c>
    </row>
    <row r="21" spans="1:8">
      <c r="A21" s="50"/>
      <c r="B21" s="53"/>
      <c r="C21" s="54"/>
      <c r="D21" s="23"/>
      <c r="E21" s="54" t="s">
        <v>83</v>
      </c>
      <c r="F21" s="28">
        <f>SUM(F5:F20)</f>
        <v>539173.84829999995</v>
      </c>
    </row>
    <row r="24" spans="1:8" s="55" customFormat="1" ht="50.25" customHeight="1">
      <c r="B24" s="254" t="s">
        <v>84</v>
      </c>
      <c r="C24" s="254"/>
      <c r="D24" s="254"/>
      <c r="E24" s="254"/>
      <c r="F24" s="254"/>
      <c r="H24" s="56"/>
    </row>
  </sheetData>
  <mergeCells count="4">
    <mergeCell ref="A1:F1"/>
    <mergeCell ref="A2:F2"/>
    <mergeCell ref="A3:F3"/>
    <mergeCell ref="B24:F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123</vt:i4>
      </vt:variant>
    </vt:vector>
  </HeadingPairs>
  <TitlesOfParts>
    <vt:vector size="12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lpstr>Sheet57</vt:lpstr>
      <vt:lpstr>Sheet58</vt:lpstr>
      <vt:lpstr>Sheet59</vt:lpstr>
      <vt:lpstr>Sheet60</vt:lpstr>
      <vt:lpstr>Sheet61</vt:lpstr>
      <vt:lpstr>Sheet62</vt:lpstr>
      <vt:lpstr>Sheet63</vt:lpstr>
      <vt:lpstr>Sheet64</vt:lpstr>
      <vt:lpstr>Sheet65</vt:lpstr>
      <vt:lpstr>Sheet66</vt:lpstr>
      <vt:lpstr>Sheet67</vt:lpstr>
      <vt:lpstr>Sheet68</vt:lpstr>
      <vt:lpstr>Sheet69</vt:lpstr>
      <vt:lpstr>Sheet70</vt:lpstr>
      <vt:lpstr>Sheet71</vt:lpstr>
      <vt:lpstr>Sheet72</vt:lpstr>
      <vt:lpstr>Sheet73</vt:lpstr>
      <vt:lpstr>Sheet74</vt:lpstr>
      <vt:lpstr>Sheet75</vt:lpstr>
      <vt:lpstr>Sheet76</vt:lpstr>
      <vt:lpstr>Sheet77</vt:lpstr>
      <vt:lpstr>Sheet78</vt:lpstr>
      <vt:lpstr>Sheet79</vt:lpstr>
      <vt:lpstr>Sheet80</vt:lpstr>
      <vt:lpstr>Sheet81</vt:lpstr>
      <vt:lpstr>Sheet82</vt:lpstr>
      <vt:lpstr>Sheet83</vt:lpstr>
      <vt:lpstr>Sheet84</vt:lpstr>
      <vt:lpstr>Sheet85</vt:lpstr>
      <vt:lpstr>Sheet86</vt:lpstr>
      <vt:lpstr>Sheet87</vt:lpstr>
      <vt:lpstr>Sheet88</vt:lpstr>
      <vt:lpstr>Sheet89</vt:lpstr>
      <vt:lpstr>Sheet90</vt:lpstr>
      <vt:lpstr>Sheet91</vt:lpstr>
      <vt:lpstr>Sheet92</vt:lpstr>
      <vt:lpstr>Sheet93</vt:lpstr>
      <vt:lpstr>Sheet94</vt:lpstr>
      <vt:lpstr>Sheet95</vt:lpstr>
      <vt:lpstr>Sheet96</vt:lpstr>
      <vt:lpstr>Sheet97</vt:lpstr>
      <vt:lpstr>Sheet98</vt:lpstr>
      <vt:lpstr>Sheet99</vt:lpstr>
      <vt:lpstr>Sheet100</vt:lpstr>
      <vt:lpstr>Sheet101</vt:lpstr>
      <vt:lpstr>Sheet102</vt:lpstr>
      <vt:lpstr>Sheet103</vt:lpstr>
      <vt:lpstr>Sheet104</vt:lpstr>
      <vt:lpstr>Sheet105</vt:lpstr>
      <vt:lpstr>Sheet106</vt:lpstr>
      <vt:lpstr>Sheet107</vt:lpstr>
      <vt:lpstr>Sheet108</vt:lpstr>
      <vt:lpstr>Sheet109</vt:lpstr>
      <vt:lpstr>Sheet110</vt:lpstr>
      <vt:lpstr>Sheet111</vt:lpstr>
      <vt:lpstr>Sheet112</vt:lpstr>
      <vt:lpstr>Sheet113</vt:lpstr>
      <vt:lpstr>Sheet114</vt:lpstr>
      <vt:lpstr>Sheet115</vt:lpstr>
      <vt:lpstr>Sheet116</vt:lpstr>
      <vt:lpstr>Sheet117</vt:lpstr>
      <vt:lpstr>Sheet118</vt:lpstr>
      <vt:lpstr>Sheet119</vt:lpstr>
      <vt:lpstr>Sheet120</vt:lpstr>
      <vt:lpstr>Sheet121</vt:lpstr>
      <vt:lpstr>Sheet122</vt:lpstr>
      <vt:lpstr>Sheet123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2021-08-18T12:50:03Z</cp:lastPrinted>
  <dcterms:created xsi:type="dcterms:W3CDTF">2021-08-18T05:51:30Z</dcterms:created>
  <dcterms:modified xsi:type="dcterms:W3CDTF">2021-08-18T12:57:20Z</dcterms:modified>
</cp:coreProperties>
</file>