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F16" i="3"/>
  <c r="F15"/>
  <c r="F14"/>
  <c r="F13"/>
  <c r="F12"/>
  <c r="F10"/>
  <c r="F9"/>
  <c r="F8"/>
  <c r="F7"/>
  <c r="F6"/>
  <c r="F5"/>
  <c r="F17" s="1"/>
  <c r="F18" s="1"/>
  <c r="F19" s="1"/>
  <c r="F20" s="1"/>
  <c r="F21" s="1"/>
  <c r="H14" i="2"/>
  <c r="H13"/>
  <c r="D13"/>
  <c r="C13"/>
  <c r="H12"/>
  <c r="D12"/>
  <c r="H11"/>
  <c r="H10"/>
  <c r="H9"/>
  <c r="H8"/>
  <c r="H7"/>
  <c r="H6"/>
  <c r="H15" s="1"/>
  <c r="H5"/>
  <c r="H4"/>
  <c r="H21" i="1"/>
  <c r="H20"/>
  <c r="H19"/>
  <c r="H18"/>
  <c r="H17"/>
  <c r="H16"/>
  <c r="F16"/>
  <c r="H15"/>
  <c r="H14"/>
  <c r="H13"/>
  <c r="H12"/>
  <c r="H11"/>
  <c r="H10"/>
  <c r="H9"/>
  <c r="H8"/>
  <c r="H7"/>
  <c r="H6"/>
  <c r="H5"/>
  <c r="D5"/>
  <c r="H4"/>
  <c r="H22" s="1"/>
</calcChain>
</file>

<file path=xl/sharedStrings.xml><?xml version="1.0" encoding="utf-8"?>
<sst xmlns="http://schemas.openxmlformats.org/spreadsheetml/2006/main" count="158" uniqueCount="96">
  <si>
    <t>RANCHI MUNICIPAL CORPORATION, RANCHI</t>
  </si>
  <si>
    <t>SL.NO.</t>
  </si>
  <si>
    <t>ITEMS OF WORK</t>
  </si>
  <si>
    <t>AMOUNT</t>
  </si>
  <si>
    <t>Qty.</t>
  </si>
  <si>
    <t>UNIT</t>
  </si>
  <si>
    <t>RATE</t>
  </si>
  <si>
    <t xml:space="preserve">Dismentaling Plain Cement or lime concrete work including ------do----E/I. </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</si>
  <si>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</si>
  <si>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</si>
  <si>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</si>
  <si>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</si>
  <si>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</si>
  <si>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</si>
  <si>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4
5.6.8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</si>
  <si>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</si>
  <si>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5. 
5.3.1.2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</si>
  <si>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</si>
  <si>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m3</t>
  </si>
  <si>
    <t>6                5.2.34</t>
  </si>
  <si>
    <t>Providing rough dressed course stone masonry in cement mortar (1:4) in foundation and plinth with hammer dressed stone ……………………………. all complete as per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</si>
  <si>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</si>
  <si>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</si>
  <si>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M2</t>
  </si>
  <si>
    <t>Per M2</t>
  </si>
  <si>
    <t>8
5.330</t>
  </si>
  <si>
    <t>Providing  R.C.C. M-200 with nominal mix of (1:1.5:3) in slab of desired size with approved quality of stone chips and clean coarse sand of F.M. 2.5 to 3 excluding cost of shuttering finishing and  reinforcement all complete as per building specifications and direction of E/I.</t>
  </si>
  <si>
    <t>M3</t>
  </si>
  <si>
    <t>9
5.5.5
(a)</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</si>
  <si>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</si>
  <si>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</si>
  <si>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10.5.3.17.1
</t>
  </si>
  <si>
    <t xml:space="preserve">Centring and shuttering including strutting ,propping etc and removal of form from Foundations,footings,base of column etc </t>
  </si>
  <si>
    <t>No</t>
  </si>
  <si>
    <t xml:space="preserve">Carriage of Materials </t>
  </si>
  <si>
    <t>i</t>
  </si>
  <si>
    <t>Coarse sand 14 KM</t>
  </si>
  <si>
    <t>ii</t>
  </si>
  <si>
    <t>sand 49  KM</t>
  </si>
  <si>
    <t>iii</t>
  </si>
  <si>
    <t>Stone chips 22 KM</t>
  </si>
  <si>
    <t>Per M3</t>
  </si>
  <si>
    <t>iv</t>
  </si>
  <si>
    <t>Stone boulder 36  KM</t>
  </si>
  <si>
    <t>v</t>
  </si>
  <si>
    <t>Earth 01 KM</t>
  </si>
  <si>
    <t>TOTAL</t>
  </si>
  <si>
    <t xml:space="preserve">                                                                                                      Executive Engineer                                                                                Ranchi Municipal Corporation                                                                                      Ranchi</t>
  </si>
  <si>
    <r>
      <t>Name of Scheme :</t>
    </r>
    <r>
      <rPr>
        <b/>
        <sz val="12"/>
        <rFont val="Kruti Dev 010"/>
      </rPr>
      <t xml:space="preserve">lsDVuj&amp;02 eksdsZV dss fudV fLFkr xkssypDdj dh ejEefr ,oa xzhy yxkus dk dk;ZA </t>
    </r>
  </si>
  <si>
    <t>Labour for cleaning the work site before and after work etc.</t>
  </si>
  <si>
    <t>2
5.2.12</t>
  </si>
  <si>
    <t>Providing Bricks Works (1:6)  with Cemnet mortar --------------------------------do-------------------------all complete as per building  specification and direction of E/I.</t>
  </si>
  <si>
    <t>3
5.3.2</t>
  </si>
  <si>
    <t xml:space="preserve">Providing P.C.C M 150 in normal mix (1:2:4)  in foundation with approved quality of stone chips 20mm to 6mm size graded and clean coarse sand of F.M. 2.5 to 3 including all complete as per specification and direction of E/I                            </t>
  </si>
  <si>
    <t>4.
5.7.2</t>
  </si>
  <si>
    <t>Providing 12mm thick cement plaster (1:4) with clean course sand F.M 1.5 includin screening curing with all leads and lifts of water, scaffoling taxes and royality all complete as per specification and direction of E/I with 1.5 mm cement punning</t>
  </si>
  <si>
    <t>Sqm</t>
  </si>
  <si>
    <t>5.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</si>
  <si>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</si>
  <si>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</si>
  <si>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7.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</si>
  <si>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</si>
  <si>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 xml:space="preserve">8.
5.8.41
+
5.8.43
</t>
  </si>
  <si>
    <t xml:space="preserve">Providng one coat red  led paint and two Complete synthetic paint ---------------------do-------------------  all complete as per building specification and direction </t>
  </si>
  <si>
    <t>Brick 08 KM</t>
  </si>
  <si>
    <t>Loca sand 42  KM</t>
  </si>
  <si>
    <t>Stone chips 15 KM</t>
  </si>
  <si>
    <t>Total</t>
  </si>
  <si>
    <t>J.E
RMC</t>
  </si>
  <si>
    <t>A.E
RMC</t>
  </si>
  <si>
    <t>E.E
RMC</t>
  </si>
  <si>
    <t xml:space="preserve">BILL OF QUANTITY </t>
  </si>
  <si>
    <t>Name of Work :- Construction of PCC road Gaurishankar nagar from hanuman temple to Dr. Kalra murmu house vai vinod pradhan house Under Ward No-43.</t>
  </si>
  <si>
    <t>Sl. No.</t>
  </si>
  <si>
    <t>Items of work</t>
  </si>
  <si>
    <t>Qnty.</t>
  </si>
  <si>
    <t>Unit</t>
  </si>
  <si>
    <t>Rate</t>
  </si>
  <si>
    <t>Amount</t>
  </si>
  <si>
    <t>Providing labour for cleaning of site as per specification and direction E/I.</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</si>
  <si>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</si>
  <si>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</si>
  <si>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</si>
  <si>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</si>
  <si>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</si>
  <si>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</si>
  <si>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</si>
  <si>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Carriage of materials</t>
  </si>
  <si>
    <t xml:space="preserve"> Sand with lead of 42 km</t>
  </si>
  <si>
    <t>Local Sand with lead of 18 km</t>
  </si>
  <si>
    <t>Stone Boulder with lead of 29 km</t>
  </si>
  <si>
    <t>Stone chips with lead of 15 km</t>
  </si>
  <si>
    <t>Earth (lead 01 KM)</t>
  </si>
  <si>
    <t>GST (12%)</t>
  </si>
  <si>
    <t>L. CESS (1%)</t>
  </si>
  <si>
    <r>
      <t>Name of Scheme :-</t>
    </r>
    <r>
      <rPr>
        <b/>
        <sz val="12"/>
        <rFont val="Kruti Dev 010"/>
      </rPr>
      <t xml:space="preserve">LVkQ cSad dksykssuh ea vkj0 lh0 lh0 LySc fuekZ.k dk;Z ,oa ukyh ,oa lq/kkjhdj.k dk;ZA </t>
    </r>
  </si>
</sst>
</file>

<file path=xl/styles.xml><?xml version="1.0" encoding="utf-8"?>
<styleSheet xmlns="http://schemas.openxmlformats.org/spreadsheetml/2006/main">
  <fonts count="22">
    <font>
      <sz val="11"/>
      <color theme="1"/>
      <name val="Calibri"/>
      <family val="2"/>
      <scheme val="minor"/>
    </font>
    <font>
      <b/>
      <sz val="11"/>
      <color theme="1"/>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b/>
      <sz val="11"/>
      <color rgb="FF000000"/>
      <name val="Calibri"/>
      <family val="2"/>
      <scheme val="minor"/>
    </font>
    <font>
      <b/>
      <sz val="8.5"/>
      <name val="Times New Roman"/>
      <family val="1"/>
    </font>
    <font>
      <b/>
      <sz val="10"/>
      <name val="Times New Roman"/>
      <family val="1"/>
    </font>
    <font>
      <b/>
      <sz val="10"/>
      <color theme="1"/>
      <name val="Times New Roman"/>
      <family val="1"/>
    </font>
    <font>
      <b/>
      <vertAlign val="superscript"/>
      <sz val="10"/>
      <name val="Times New Roman"/>
      <family val="1"/>
    </font>
    <font>
      <sz val="9"/>
      <color theme="1"/>
      <name val="Century"/>
      <family val="1"/>
    </font>
    <font>
      <sz val="10"/>
      <color theme="1"/>
      <name val="Century"/>
      <family val="1"/>
    </font>
    <font>
      <b/>
      <sz val="10"/>
      <color theme="1"/>
      <name val="Century"/>
      <family val="1"/>
    </font>
    <font>
      <b/>
      <sz val="8"/>
      <color theme="1"/>
      <name val="Century"/>
      <family val="1"/>
    </font>
    <font>
      <sz val="8"/>
      <name val="Century"/>
      <family val="1"/>
    </font>
    <font>
      <b/>
      <sz val="11"/>
      <name val="Calibri"/>
      <family val="2"/>
      <scheme val="minor"/>
    </font>
    <font>
      <sz val="11"/>
      <name val="Calibri"/>
      <family val="2"/>
      <scheme val="minor"/>
    </font>
    <font>
      <b/>
      <sz val="14"/>
      <name val="Times New Roman"/>
      <family val="1"/>
    </font>
    <font>
      <b/>
      <sz val="14"/>
      <color theme="1"/>
      <name val="Calibri"/>
      <family val="2"/>
      <scheme val="minor"/>
    </font>
    <font>
      <b/>
      <sz val="11"/>
      <color theme="1"/>
      <name val="Century"/>
      <family val="1"/>
    </font>
    <font>
      <b/>
      <sz val="12"/>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2" fillId="0" borderId="0" xfId="0" applyFont="1" applyBorder="1" applyAlignment="1">
      <alignment vertical="top"/>
    </xf>
    <xf numFmtId="0" fontId="1" fillId="0" borderId="0"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11" fillId="0" borderId="1" xfId="0" applyFont="1" applyBorder="1" applyAlignment="1">
      <alignment horizontal="center" vertical="center" wrapText="1"/>
    </xf>
    <xf numFmtId="0" fontId="12" fillId="0" borderId="1" xfId="0" applyFont="1" applyBorder="1" applyAlignment="1">
      <alignment horizontal="left" vertical="top" wrapText="1"/>
    </xf>
    <xf numFmtId="0" fontId="13" fillId="0" borderId="1" xfId="0" applyFont="1" applyBorder="1" applyAlignment="1">
      <alignment horizontal="center" vertical="center" wrapText="1"/>
    </xf>
    <xf numFmtId="0" fontId="0" fillId="0" borderId="1" xfId="0" applyBorder="1" applyAlignment="1">
      <alignment horizontal="center" vertical="center"/>
    </xf>
    <xf numFmtId="2" fontId="14" fillId="0" borderId="1" xfId="0" applyNumberFormat="1" applyFont="1" applyBorder="1" applyAlignment="1">
      <alignment horizontal="center" vertical="center" wrapText="1"/>
    </xf>
    <xf numFmtId="0" fontId="15" fillId="0" borderId="1" xfId="0" applyFont="1" applyBorder="1" applyAlignment="1">
      <alignment horizontal="left" vertical="top" wrapText="1"/>
    </xf>
    <xf numFmtId="0" fontId="13" fillId="0" borderId="1" xfId="0" applyFont="1" applyBorder="1" applyAlignment="1">
      <alignment horizontal="center" vertical="center"/>
    </xf>
    <xf numFmtId="0" fontId="0" fillId="0" borderId="1" xfId="0" applyBorder="1" applyAlignment="1">
      <alignment horizontal="center"/>
    </xf>
    <xf numFmtId="0" fontId="14" fillId="0" borderId="1" xfId="0" applyFont="1" applyBorder="1" applyAlignment="1">
      <alignment horizontal="center" vertical="center"/>
    </xf>
    <xf numFmtId="1"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0" fontId="6" fillId="0" borderId="1" xfId="0" applyFont="1" applyBorder="1" applyAlignment="1">
      <alignment horizontal="center" vertical="center"/>
    </xf>
    <xf numFmtId="0" fontId="8" fillId="0" borderId="2" xfId="0" applyFont="1" applyBorder="1" applyAlignment="1">
      <alignment horizontal="center" vertical="center" wrapText="1"/>
    </xf>
    <xf numFmtId="0" fontId="1" fillId="0" borderId="1" xfId="0" applyFont="1" applyBorder="1" applyAlignment="1">
      <alignment horizontal="center" vertical="center"/>
    </xf>
    <xf numFmtId="0" fontId="9" fillId="3" borderId="2" xfId="0" applyFont="1" applyFill="1" applyBorder="1" applyAlignment="1">
      <alignment horizontal="center" vertical="center" wrapText="1"/>
    </xf>
    <xf numFmtId="0" fontId="8" fillId="0" borderId="1" xfId="0" applyFont="1" applyBorder="1" applyAlignment="1">
      <alignment horizontal="justify" vertical="center" wrapText="1"/>
    </xf>
    <xf numFmtId="2" fontId="8" fillId="0" borderId="2" xfId="0" applyNumberFormat="1" applyFont="1" applyBorder="1" applyAlignment="1">
      <alignment horizontal="center" vertical="center" wrapText="1"/>
    </xf>
    <xf numFmtId="0" fontId="0" fillId="0" borderId="1" xfId="0" applyBorder="1"/>
    <xf numFmtId="0" fontId="16" fillId="0" borderId="0" xfId="0" applyFont="1" applyBorder="1" applyAlignment="1">
      <alignment vertical="center"/>
    </xf>
    <xf numFmtId="0" fontId="16" fillId="0" borderId="1"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0" fontId="8" fillId="0" borderId="0" xfId="0" applyFont="1" applyBorder="1" applyAlignment="1">
      <alignment horizontal="center" vertical="center" wrapText="1"/>
    </xf>
    <xf numFmtId="2" fontId="8" fillId="0" borderId="0"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Alignment="1">
      <alignment horizontal="center"/>
    </xf>
    <xf numFmtId="2" fontId="8" fillId="0" borderId="1" xfId="0" applyNumberFormat="1" applyFont="1" applyBorder="1" applyAlignment="1">
      <alignment horizontal="center" vertical="center" wrapText="1"/>
    </xf>
    <xf numFmtId="0" fontId="18" fillId="0" borderId="1" xfId="0" applyFont="1" applyBorder="1" applyAlignment="1">
      <alignment horizontal="justify" vertical="top" wrapText="1"/>
    </xf>
    <xf numFmtId="0" fontId="8" fillId="0" borderId="1" xfId="0" applyFont="1" applyBorder="1" applyAlignment="1">
      <alignment horizontal="right" vertical="center" wrapText="1"/>
    </xf>
    <xf numFmtId="0" fontId="17" fillId="0" borderId="0" xfId="0" applyFont="1" applyAlignment="1">
      <alignment horizontal="center" vertical="center" wrapText="1"/>
    </xf>
    <xf numFmtId="0" fontId="0" fillId="0" borderId="0" xfId="0" applyAlignment="1">
      <alignment vertical="center"/>
    </xf>
    <xf numFmtId="0" fontId="20"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2" fontId="20"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2" fontId="21"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17" fillId="0" borderId="0" xfId="0" applyFont="1" applyBorder="1" applyAlignment="1">
      <alignment horizontal="center" vertical="center" wrapText="1"/>
    </xf>
    <xf numFmtId="0" fontId="3" fillId="0" borderId="0" xfId="0" applyFont="1" applyBorder="1" applyAlignment="1">
      <alignment horizontal="center" vertical="top" wrapText="1"/>
    </xf>
    <xf numFmtId="0" fontId="2" fillId="0" borderId="1" xfId="0" applyFont="1" applyBorder="1" applyAlignment="1">
      <alignment horizontal="center"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8" fillId="0" borderId="6" xfId="0" applyFont="1" applyBorder="1" applyAlignment="1">
      <alignment horizontal="right" vertical="center" wrapText="1"/>
    </xf>
    <xf numFmtId="0" fontId="16" fillId="0" borderId="0"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8"/>
  <sheetViews>
    <sheetView tabSelected="1" topLeftCell="A13" workbookViewId="0">
      <selection activeCell="H23" sqref="H23"/>
    </sheetView>
  </sheetViews>
  <sheetFormatPr defaultRowHeight="15"/>
  <cols>
    <col min="1" max="1" width="7.7109375" customWidth="1"/>
    <col min="2" max="2" width="46.140625" customWidth="1"/>
    <col min="3" max="3" width="9.85546875" hidden="1" customWidth="1"/>
    <col min="4" max="4" width="11.7109375" style="42" hidden="1" customWidth="1"/>
    <col min="5" max="5" width="8.28515625" style="42" customWidth="1"/>
    <col min="6" max="6" width="9.28515625" customWidth="1"/>
    <col min="7" max="7" width="9.7109375" customWidth="1"/>
    <col min="8" max="8" width="14.85546875" customWidth="1"/>
  </cols>
  <sheetData>
    <row r="1" spans="1:9" ht="21">
      <c r="A1" s="60" t="s">
        <v>0</v>
      </c>
      <c r="B1" s="60"/>
      <c r="C1" s="60"/>
      <c r="D1" s="60"/>
      <c r="E1" s="60"/>
      <c r="F1" s="60"/>
      <c r="G1" s="60"/>
      <c r="H1" s="60"/>
      <c r="I1" s="1"/>
    </row>
    <row r="2" spans="1:9" ht="22.5" customHeight="1">
      <c r="A2" s="61" t="s">
        <v>95</v>
      </c>
      <c r="B2" s="62"/>
      <c r="C2" s="62"/>
      <c r="D2" s="62"/>
      <c r="E2" s="62"/>
      <c r="F2" s="62"/>
      <c r="G2" s="62"/>
      <c r="H2" s="62"/>
      <c r="I2" s="2"/>
    </row>
    <row r="3" spans="1:9">
      <c r="A3" s="3" t="s">
        <v>1</v>
      </c>
      <c r="B3" s="3" t="s">
        <v>2</v>
      </c>
      <c r="C3" s="4">
        <v>1</v>
      </c>
      <c r="D3" s="4" t="s">
        <v>3</v>
      </c>
      <c r="E3" s="4" t="s">
        <v>4</v>
      </c>
      <c r="F3" s="4" t="s">
        <v>5</v>
      </c>
      <c r="G3" s="4" t="s">
        <v>6</v>
      </c>
      <c r="H3" s="4" t="s">
        <v>3</v>
      </c>
    </row>
    <row r="4" spans="1:9" s="8" customFormat="1" ht="30">
      <c r="A4" s="5">
        <v>1</v>
      </c>
      <c r="B4" s="6" t="s">
        <v>7</v>
      </c>
      <c r="C4" s="7">
        <v>7</v>
      </c>
      <c r="D4" s="7" t="s">
        <v>8</v>
      </c>
      <c r="E4" s="7">
        <v>42.49</v>
      </c>
      <c r="F4" s="7" t="s">
        <v>8</v>
      </c>
      <c r="G4" s="7">
        <v>878.79</v>
      </c>
      <c r="H4" s="7">
        <f>E4*G4</f>
        <v>37339.787100000001</v>
      </c>
    </row>
    <row r="5" spans="1:9" ht="127.5">
      <c r="A5" s="9" t="s">
        <v>9</v>
      </c>
      <c r="B5" s="10" t="s">
        <v>10</v>
      </c>
      <c r="C5" s="11">
        <v>76.400000000000006</v>
      </c>
      <c r="D5" s="12">
        <f>C5*G5</f>
        <v>11753.376000000002</v>
      </c>
      <c r="E5" s="12">
        <v>5.44</v>
      </c>
      <c r="F5" s="11" t="s">
        <v>11</v>
      </c>
      <c r="G5" s="11">
        <v>153.84</v>
      </c>
      <c r="H5" s="7">
        <f t="shared" ref="H5:H21" si="0">E5*G5</f>
        <v>836.88960000000009</v>
      </c>
    </row>
    <row r="6" spans="1:9" ht="89.25">
      <c r="A6" s="9" t="s">
        <v>12</v>
      </c>
      <c r="B6" s="13" t="s">
        <v>13</v>
      </c>
      <c r="C6" s="11"/>
      <c r="D6" s="11"/>
      <c r="E6" s="12">
        <v>0.45</v>
      </c>
      <c r="F6" s="11" t="s">
        <v>11</v>
      </c>
      <c r="G6" s="11">
        <v>415.58</v>
      </c>
      <c r="H6" s="7">
        <f t="shared" si="0"/>
        <v>187.011</v>
      </c>
    </row>
    <row r="7" spans="1:9" ht="76.5">
      <c r="A7" s="9" t="s">
        <v>14</v>
      </c>
      <c r="B7" s="14" t="s">
        <v>15</v>
      </c>
      <c r="C7" s="11"/>
      <c r="D7" s="11"/>
      <c r="E7" s="12">
        <v>0.76</v>
      </c>
      <c r="F7" s="11" t="s">
        <v>11</v>
      </c>
      <c r="G7" s="11">
        <v>1438.96</v>
      </c>
      <c r="H7" s="7">
        <f t="shared" si="0"/>
        <v>1093.6096</v>
      </c>
    </row>
    <row r="8" spans="1:9" ht="102">
      <c r="A8" s="15" t="s">
        <v>16</v>
      </c>
      <c r="B8" s="16" t="s">
        <v>17</v>
      </c>
      <c r="C8" s="17">
        <v>6.8</v>
      </c>
      <c r="D8" s="17" t="s">
        <v>18</v>
      </c>
      <c r="E8" s="18">
        <v>14.74</v>
      </c>
      <c r="F8" s="11" t="s">
        <v>11</v>
      </c>
      <c r="G8" s="19">
        <v>4492.3599999999997</v>
      </c>
      <c r="H8" s="7">
        <f t="shared" si="0"/>
        <v>66217.386400000003</v>
      </c>
    </row>
    <row r="9" spans="1:9" ht="51">
      <c r="A9" s="15" t="s">
        <v>19</v>
      </c>
      <c r="B9" s="20" t="s">
        <v>20</v>
      </c>
      <c r="C9" s="21">
        <v>32.96</v>
      </c>
      <c r="D9" s="17" t="s">
        <v>18</v>
      </c>
      <c r="E9" s="22">
        <v>4.97</v>
      </c>
      <c r="F9" s="11" t="s">
        <v>11</v>
      </c>
      <c r="G9" s="23">
        <v>2873.96</v>
      </c>
      <c r="H9" s="7">
        <f t="shared" si="0"/>
        <v>14283.581199999999</v>
      </c>
    </row>
    <row r="10" spans="1:9" s="8" customFormat="1" ht="75">
      <c r="A10" s="24" t="s">
        <v>21</v>
      </c>
      <c r="B10" s="25" t="s">
        <v>22</v>
      </c>
      <c r="C10" s="26">
        <v>10</v>
      </c>
      <c r="D10" s="24" t="s">
        <v>23</v>
      </c>
      <c r="E10" s="26">
        <v>9.41</v>
      </c>
      <c r="F10" s="11" t="s">
        <v>24</v>
      </c>
      <c r="G10" s="23">
        <v>293.85000000000002</v>
      </c>
      <c r="H10" s="7">
        <f t="shared" si="0"/>
        <v>2765.1285000000003</v>
      </c>
    </row>
    <row r="11" spans="1:9" s="8" customFormat="1" ht="90">
      <c r="A11" s="5" t="s">
        <v>25</v>
      </c>
      <c r="B11" s="6" t="s">
        <v>26</v>
      </c>
      <c r="C11" s="27">
        <v>14.16</v>
      </c>
      <c r="D11" s="7" t="s">
        <v>27</v>
      </c>
      <c r="E11" s="8">
        <v>49.5</v>
      </c>
      <c r="F11" s="28" t="s">
        <v>11</v>
      </c>
      <c r="G11" s="25">
        <v>6092.63</v>
      </c>
      <c r="H11" s="7">
        <f t="shared" si="0"/>
        <v>301585.185</v>
      </c>
    </row>
    <row r="12" spans="1:9" s="8" customFormat="1">
      <c r="A12" s="63" t="s">
        <v>28</v>
      </c>
      <c r="B12" s="65" t="s">
        <v>29</v>
      </c>
      <c r="C12" s="27"/>
      <c r="D12" s="7"/>
      <c r="E12" s="29">
        <v>2.1629999999999998</v>
      </c>
      <c r="F12" s="29" t="s">
        <v>30</v>
      </c>
      <c r="G12" s="27">
        <v>79086.94</v>
      </c>
      <c r="H12" s="7">
        <f t="shared" si="0"/>
        <v>171065.05121999999</v>
      </c>
    </row>
    <row r="13" spans="1:9">
      <c r="A13" s="64"/>
      <c r="B13" s="66"/>
      <c r="C13" s="27">
        <v>5.093</v>
      </c>
      <c r="D13" s="7" t="s">
        <v>30</v>
      </c>
      <c r="E13" s="18">
        <v>2.6429999999999998</v>
      </c>
      <c r="F13" s="29" t="s">
        <v>30</v>
      </c>
      <c r="G13" s="27">
        <v>77259.94</v>
      </c>
      <c r="H13" s="7">
        <f t="shared" si="0"/>
        <v>204198.02142</v>
      </c>
    </row>
    <row r="14" spans="1:9" ht="38.25">
      <c r="A14" s="9" t="s">
        <v>31</v>
      </c>
      <c r="B14" s="14" t="s">
        <v>32</v>
      </c>
      <c r="C14" s="11"/>
      <c r="D14" s="11"/>
      <c r="E14" s="12">
        <v>4.46</v>
      </c>
      <c r="F14" s="11" t="s">
        <v>24</v>
      </c>
      <c r="G14" s="11">
        <v>184.61</v>
      </c>
      <c r="H14" s="7">
        <f t="shared" si="0"/>
        <v>823.36060000000009</v>
      </c>
    </row>
    <row r="15" spans="1:9">
      <c r="A15" s="9"/>
      <c r="B15" s="14"/>
      <c r="C15" s="11"/>
      <c r="D15" s="11"/>
      <c r="E15" s="30">
        <v>1</v>
      </c>
      <c r="F15" s="28" t="s">
        <v>33</v>
      </c>
      <c r="G15" s="11">
        <v>5000</v>
      </c>
      <c r="H15" s="7">
        <f t="shared" si="0"/>
        <v>5000</v>
      </c>
    </row>
    <row r="16" spans="1:9">
      <c r="A16" s="9">
        <v>11</v>
      </c>
      <c r="B16" s="31" t="s">
        <v>34</v>
      </c>
      <c r="C16" s="11"/>
      <c r="D16" s="12"/>
      <c r="E16" s="32"/>
      <c r="F16" s="25">
        <f t="shared" ref="F16" si="1">C16*E16</f>
        <v>0</v>
      </c>
      <c r="G16" s="33"/>
      <c r="H16" s="7">
        <f t="shared" si="0"/>
        <v>0</v>
      </c>
    </row>
    <row r="17" spans="1:14" ht="31.5" customHeight="1">
      <c r="A17" s="9" t="s">
        <v>35</v>
      </c>
      <c r="B17" s="31" t="s">
        <v>36</v>
      </c>
      <c r="C17" s="11">
        <v>3.96</v>
      </c>
      <c r="D17" s="11" t="s">
        <v>11</v>
      </c>
      <c r="E17" s="22">
        <v>0.45</v>
      </c>
      <c r="F17" s="11" t="s">
        <v>11</v>
      </c>
      <c r="G17" s="11">
        <v>378.69</v>
      </c>
      <c r="H17" s="7">
        <f t="shared" si="0"/>
        <v>170.41050000000001</v>
      </c>
    </row>
    <row r="18" spans="1:14" ht="31.5" customHeight="1">
      <c r="A18" s="9" t="s">
        <v>37</v>
      </c>
      <c r="B18" s="31" t="s">
        <v>38</v>
      </c>
      <c r="C18" s="11">
        <v>14.02</v>
      </c>
      <c r="D18" s="11" t="s">
        <v>11</v>
      </c>
      <c r="E18" s="22">
        <v>30.19</v>
      </c>
      <c r="F18" s="11" t="s">
        <v>11</v>
      </c>
      <c r="G18" s="11">
        <v>893.77</v>
      </c>
      <c r="H18" s="7">
        <f t="shared" si="0"/>
        <v>26982.916300000001</v>
      </c>
    </row>
    <row r="19" spans="1:14" ht="31.5" customHeight="1">
      <c r="A19" s="9" t="s">
        <v>39</v>
      </c>
      <c r="B19" s="31" t="s">
        <v>40</v>
      </c>
      <c r="C19" s="11">
        <v>9.9</v>
      </c>
      <c r="D19" s="11" t="s">
        <v>41</v>
      </c>
      <c r="E19" s="22">
        <v>55.83</v>
      </c>
      <c r="F19" s="11" t="s">
        <v>11</v>
      </c>
      <c r="G19" s="11">
        <v>496.4</v>
      </c>
      <c r="H19" s="7">
        <f t="shared" si="0"/>
        <v>27714.011999999999</v>
      </c>
      <c r="I19" s="34"/>
    </row>
    <row r="20" spans="1:14" ht="31.5" customHeight="1">
      <c r="A20" s="9" t="s">
        <v>42</v>
      </c>
      <c r="B20" s="31" t="s">
        <v>43</v>
      </c>
      <c r="C20" s="11">
        <v>26.01</v>
      </c>
      <c r="D20" s="11" t="s">
        <v>11</v>
      </c>
      <c r="E20" s="22">
        <v>5.73</v>
      </c>
      <c r="F20" s="11" t="s">
        <v>11</v>
      </c>
      <c r="G20" s="11">
        <v>819.59</v>
      </c>
      <c r="H20" s="7">
        <f t="shared" si="0"/>
        <v>4696.2507000000005</v>
      </c>
    </row>
    <row r="21" spans="1:14" ht="31.5" customHeight="1">
      <c r="A21" s="9" t="s">
        <v>44</v>
      </c>
      <c r="B21" s="31" t="s">
        <v>45</v>
      </c>
      <c r="C21" s="11">
        <v>54.24</v>
      </c>
      <c r="D21" s="11" t="s">
        <v>41</v>
      </c>
      <c r="E21" s="22">
        <v>5.44</v>
      </c>
      <c r="F21" s="11" t="s">
        <v>11</v>
      </c>
      <c r="G21" s="11">
        <v>177.1</v>
      </c>
      <c r="H21" s="7">
        <f t="shared" si="0"/>
        <v>963.42400000000009</v>
      </c>
      <c r="I21" s="34"/>
    </row>
    <row r="22" spans="1:14" ht="16.5" customHeight="1">
      <c r="A22" s="9"/>
      <c r="B22" s="67" t="s">
        <v>46</v>
      </c>
      <c r="C22" s="68"/>
      <c r="D22" s="68"/>
      <c r="E22" s="68"/>
      <c r="F22" s="68"/>
      <c r="G22" s="69"/>
      <c r="H22" s="35">
        <f>SUM(H4:H21)</f>
        <v>865922.02514000004</v>
      </c>
      <c r="I22" s="34"/>
    </row>
    <row r="23" spans="1:14">
      <c r="A23" s="36"/>
      <c r="B23" s="37"/>
      <c r="C23" s="37"/>
      <c r="D23" s="37"/>
      <c r="E23" s="38"/>
      <c r="F23" s="37"/>
      <c r="G23" s="37"/>
      <c r="H23" s="39"/>
      <c r="I23" s="34"/>
      <c r="J23" s="34"/>
      <c r="K23" s="34"/>
    </row>
    <row r="24" spans="1:14" ht="31.5" customHeight="1">
      <c r="A24" s="58"/>
      <c r="B24" s="58"/>
      <c r="C24" s="40"/>
      <c r="D24" s="40"/>
      <c r="E24" s="59" t="s">
        <v>47</v>
      </c>
      <c r="F24" s="59"/>
      <c r="G24" s="59"/>
      <c r="H24" s="59"/>
      <c r="I24" s="41"/>
      <c r="J24" s="41"/>
      <c r="K24" s="41"/>
      <c r="L24" s="41"/>
      <c r="M24" s="41"/>
      <c r="N24" s="41"/>
    </row>
    <row r="25" spans="1:14" ht="15.75" customHeight="1">
      <c r="E25" s="59"/>
      <c r="F25" s="59"/>
      <c r="G25" s="59"/>
      <c r="H25" s="59"/>
      <c r="I25" s="41"/>
      <c r="J25" s="41"/>
      <c r="K25" s="41"/>
      <c r="L25" s="41"/>
      <c r="M25" s="41"/>
      <c r="N25" s="41"/>
    </row>
    <row r="26" spans="1:14" ht="15.75" customHeight="1">
      <c r="E26" s="59"/>
      <c r="F26" s="59"/>
      <c r="G26" s="59"/>
      <c r="H26" s="59"/>
      <c r="I26" s="41"/>
      <c r="J26" s="41"/>
      <c r="K26" s="41"/>
      <c r="L26" s="41"/>
      <c r="M26" s="41"/>
      <c r="N26" s="41"/>
    </row>
    <row r="28" spans="1:14" ht="15.75" customHeight="1"/>
  </sheetData>
  <mergeCells count="7">
    <mergeCell ref="A24:B24"/>
    <mergeCell ref="E24:H26"/>
    <mergeCell ref="A1:H1"/>
    <mergeCell ref="A2:H2"/>
    <mergeCell ref="A12:A13"/>
    <mergeCell ref="B12:B13"/>
    <mergeCell ref="B22:G2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M22"/>
  <sheetViews>
    <sheetView workbookViewId="0">
      <selection activeCell="H15" sqref="H15"/>
    </sheetView>
  </sheetViews>
  <sheetFormatPr defaultRowHeight="15"/>
  <cols>
    <col min="1" max="1" width="7.7109375" customWidth="1"/>
    <col min="2" max="2" width="46.140625" customWidth="1"/>
    <col min="3" max="3" width="9.85546875" hidden="1" customWidth="1"/>
    <col min="4" max="4" width="11.7109375" style="42" hidden="1" customWidth="1"/>
    <col min="5" max="5" width="8.28515625" customWidth="1"/>
    <col min="6" max="6" width="7.42578125" customWidth="1"/>
    <col min="7" max="7" width="9.7109375" customWidth="1"/>
    <col min="8" max="8" width="12.85546875" customWidth="1"/>
  </cols>
  <sheetData>
    <row r="1" spans="1:13" ht="21">
      <c r="A1" s="60" t="s">
        <v>0</v>
      </c>
      <c r="B1" s="60"/>
      <c r="C1" s="60"/>
      <c r="D1" s="60"/>
      <c r="E1" s="60"/>
      <c r="F1" s="60"/>
      <c r="G1" s="60"/>
      <c r="H1" s="60"/>
      <c r="I1" s="1"/>
      <c r="J1" s="1"/>
      <c r="K1" s="1"/>
    </row>
    <row r="2" spans="1:13" ht="32.25" customHeight="1">
      <c r="A2" s="61" t="s">
        <v>48</v>
      </c>
      <c r="B2" s="62"/>
      <c r="C2" s="62"/>
      <c r="D2" s="62"/>
      <c r="E2" s="62"/>
      <c r="F2" s="62"/>
      <c r="G2" s="62"/>
      <c r="H2" s="62"/>
      <c r="I2" s="2"/>
      <c r="J2" s="2"/>
    </row>
    <row r="3" spans="1:13">
      <c r="A3" s="3" t="s">
        <v>1</v>
      </c>
      <c r="B3" s="3" t="s">
        <v>2</v>
      </c>
      <c r="C3" s="4">
        <v>1</v>
      </c>
      <c r="D3" s="4" t="s">
        <v>3</v>
      </c>
      <c r="E3" s="4" t="s">
        <v>4</v>
      </c>
      <c r="F3" s="4" t="s">
        <v>5</v>
      </c>
      <c r="G3" s="4" t="s">
        <v>6</v>
      </c>
      <c r="H3" s="4" t="s">
        <v>3</v>
      </c>
    </row>
    <row r="4" spans="1:13" ht="48.75" customHeight="1">
      <c r="A4" s="11">
        <v>1</v>
      </c>
      <c r="B4" s="10" t="s">
        <v>49</v>
      </c>
      <c r="C4" s="10"/>
      <c r="D4" s="10"/>
      <c r="E4" s="11">
        <v>10</v>
      </c>
      <c r="F4" s="11" t="s">
        <v>8</v>
      </c>
      <c r="G4" s="11">
        <v>330.4</v>
      </c>
      <c r="H4" s="43">
        <f>G4*E4</f>
        <v>3304</v>
      </c>
    </row>
    <row r="5" spans="1:13" ht="48.75" customHeight="1">
      <c r="A5" s="11" t="s">
        <v>50</v>
      </c>
      <c r="B5" s="10" t="s">
        <v>51</v>
      </c>
      <c r="C5" s="10"/>
      <c r="D5" s="10"/>
      <c r="E5" s="11">
        <v>4.53</v>
      </c>
      <c r="F5" s="11" t="s">
        <v>27</v>
      </c>
      <c r="G5" s="11">
        <v>4975.78</v>
      </c>
      <c r="H5" s="43">
        <f t="shared" ref="H5:H14" si="0">G5*E5</f>
        <v>22540.2834</v>
      </c>
    </row>
    <row r="6" spans="1:13" ht="72" customHeight="1">
      <c r="A6" s="11" t="s">
        <v>52</v>
      </c>
      <c r="B6" s="10" t="s">
        <v>53</v>
      </c>
      <c r="C6" s="10"/>
      <c r="D6" s="10"/>
      <c r="E6" s="11">
        <v>1.39</v>
      </c>
      <c r="F6" s="11" t="s">
        <v>27</v>
      </c>
      <c r="G6" s="11">
        <v>5444.32</v>
      </c>
      <c r="H6" s="43">
        <f t="shared" si="0"/>
        <v>7567.6047999999992</v>
      </c>
    </row>
    <row r="7" spans="1:13" ht="86.25" customHeight="1">
      <c r="A7" s="11" t="s">
        <v>54</v>
      </c>
      <c r="B7" s="10" t="s">
        <v>55</v>
      </c>
      <c r="C7" s="10"/>
      <c r="D7" s="10"/>
      <c r="E7" s="11">
        <v>66.92</v>
      </c>
      <c r="F7" s="11" t="s">
        <v>56</v>
      </c>
      <c r="G7" s="11">
        <v>162.13</v>
      </c>
      <c r="H7" s="43">
        <f t="shared" si="0"/>
        <v>10849.739600000001</v>
      </c>
    </row>
    <row r="8" spans="1:13" ht="117" customHeight="1">
      <c r="A8" s="11" t="s">
        <v>57</v>
      </c>
      <c r="B8" s="10" t="s">
        <v>58</v>
      </c>
      <c r="C8" s="10"/>
      <c r="D8" s="10"/>
      <c r="E8" s="11">
        <v>740</v>
      </c>
      <c r="F8" s="11" t="s">
        <v>59</v>
      </c>
      <c r="G8" s="11">
        <v>104.62</v>
      </c>
      <c r="H8" s="43">
        <f t="shared" si="0"/>
        <v>77418.8</v>
      </c>
    </row>
    <row r="9" spans="1:13" ht="71.25" customHeight="1">
      <c r="A9" s="11" t="s">
        <v>60</v>
      </c>
      <c r="B9" s="10" t="s">
        <v>61</v>
      </c>
      <c r="C9" s="10"/>
      <c r="D9" s="10"/>
      <c r="E9" s="11">
        <v>66.92</v>
      </c>
      <c r="F9" s="11" t="s">
        <v>56</v>
      </c>
      <c r="G9" s="11">
        <v>102.42</v>
      </c>
      <c r="H9" s="43">
        <f t="shared" si="0"/>
        <v>6853.9464000000007</v>
      </c>
    </row>
    <row r="10" spans="1:13" ht="53.25" customHeight="1">
      <c r="A10" s="11" t="s">
        <v>62</v>
      </c>
      <c r="B10" s="10" t="s">
        <v>63</v>
      </c>
      <c r="C10" s="10"/>
      <c r="D10" s="10"/>
      <c r="E10" s="11">
        <v>100.9</v>
      </c>
      <c r="F10" s="11" t="s">
        <v>56</v>
      </c>
      <c r="G10" s="11">
        <v>115.39</v>
      </c>
      <c r="H10" s="43">
        <f t="shared" si="0"/>
        <v>11642.851000000001</v>
      </c>
    </row>
    <row r="11" spans="1:13" ht="18.75">
      <c r="A11" s="9">
        <v>9</v>
      </c>
      <c r="B11" s="44" t="s">
        <v>34</v>
      </c>
      <c r="C11" s="11"/>
      <c r="D11" s="12"/>
      <c r="E11" s="43"/>
      <c r="F11" s="11"/>
      <c r="G11" s="11"/>
      <c r="H11" s="43">
        <f t="shared" si="0"/>
        <v>0</v>
      </c>
    </row>
    <row r="12" spans="1:13" ht="15.75">
      <c r="A12" s="9" t="s">
        <v>35</v>
      </c>
      <c r="B12" s="14" t="s">
        <v>64</v>
      </c>
      <c r="C12" s="11">
        <v>76.400000000000006</v>
      </c>
      <c r="D12" s="12">
        <f>C12*G12</f>
        <v>59297.096000000005</v>
      </c>
      <c r="E12" s="43">
        <v>3.84</v>
      </c>
      <c r="F12" s="11" t="s">
        <v>11</v>
      </c>
      <c r="G12" s="11">
        <v>776.14</v>
      </c>
      <c r="H12" s="43">
        <f t="shared" si="0"/>
        <v>2980.3775999999998</v>
      </c>
    </row>
    <row r="13" spans="1:13" ht="15.75">
      <c r="A13" s="9" t="s">
        <v>37</v>
      </c>
      <c r="B13" s="14" t="s">
        <v>65</v>
      </c>
      <c r="C13" s="11">
        <f>9.05+262.33</f>
        <v>271.38</v>
      </c>
      <c r="D13" s="12">
        <f>C13*G13</f>
        <v>214572.02459999998</v>
      </c>
      <c r="E13" s="43">
        <v>2.58</v>
      </c>
      <c r="F13" s="11" t="s">
        <v>11</v>
      </c>
      <c r="G13" s="11">
        <v>790.67</v>
      </c>
      <c r="H13" s="43">
        <f t="shared" si="0"/>
        <v>2039.9286</v>
      </c>
    </row>
    <row r="14" spans="1:13">
      <c r="A14" s="9" t="s">
        <v>39</v>
      </c>
      <c r="B14" s="14" t="s">
        <v>66</v>
      </c>
      <c r="C14" s="11"/>
      <c r="D14" s="12"/>
      <c r="E14" s="43">
        <v>1.25</v>
      </c>
      <c r="F14" s="11" t="s">
        <v>41</v>
      </c>
      <c r="G14" s="11">
        <v>393.4</v>
      </c>
      <c r="H14" s="43">
        <f t="shared" si="0"/>
        <v>491.75</v>
      </c>
      <c r="I14" s="34"/>
      <c r="J14" s="34"/>
      <c r="K14" s="34"/>
      <c r="L14" s="34"/>
      <c r="M14" s="34"/>
    </row>
    <row r="15" spans="1:13">
      <c r="A15" s="9"/>
      <c r="B15" s="45"/>
      <c r="C15" s="45"/>
      <c r="D15" s="45"/>
      <c r="E15" s="67" t="s">
        <v>67</v>
      </c>
      <c r="F15" s="68"/>
      <c r="G15" s="69"/>
      <c r="H15" s="43">
        <f>SUM(H4:H14)</f>
        <v>145689.28140000004</v>
      </c>
      <c r="I15" s="34"/>
      <c r="J15" s="34"/>
      <c r="K15" s="34"/>
      <c r="L15" s="34"/>
      <c r="M15" s="34"/>
    </row>
    <row r="16" spans="1:13">
      <c r="A16" s="36"/>
      <c r="B16" s="37"/>
      <c r="C16" s="37"/>
      <c r="D16" s="37"/>
      <c r="E16" s="37"/>
      <c r="F16" s="37"/>
      <c r="G16" s="37"/>
      <c r="H16" s="39"/>
      <c r="I16" s="34"/>
      <c r="J16" s="34"/>
      <c r="K16" s="34"/>
      <c r="L16" s="34"/>
      <c r="M16" s="34"/>
    </row>
    <row r="17" spans="1:13">
      <c r="A17" s="36"/>
      <c r="B17" s="37"/>
      <c r="C17" s="37"/>
      <c r="D17" s="37"/>
      <c r="E17" s="37"/>
      <c r="F17" s="37"/>
      <c r="G17" s="37"/>
      <c r="H17" s="39"/>
      <c r="I17" s="34"/>
      <c r="J17" s="34"/>
      <c r="K17" s="34"/>
      <c r="L17" s="34"/>
      <c r="M17" s="34"/>
    </row>
    <row r="18" spans="1:13" ht="31.5" customHeight="1">
      <c r="A18" s="58" t="s">
        <v>68</v>
      </c>
      <c r="B18" s="58"/>
      <c r="C18" s="40"/>
      <c r="D18" s="40"/>
      <c r="E18" s="46" t="s">
        <v>69</v>
      </c>
      <c r="F18" s="40"/>
      <c r="G18" s="70" t="s">
        <v>70</v>
      </c>
      <c r="H18" s="70"/>
    </row>
    <row r="19" spans="1:13">
      <c r="G19" s="47"/>
    </row>
    <row r="22" spans="1:13" ht="15.75" customHeight="1"/>
  </sheetData>
  <mergeCells count="5">
    <mergeCell ref="A1:H1"/>
    <mergeCell ref="A2:H2"/>
    <mergeCell ref="E15:G15"/>
    <mergeCell ref="A18:B18"/>
    <mergeCell ref="G18:H1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1"/>
  <sheetViews>
    <sheetView topLeftCell="A13" workbookViewId="0">
      <selection activeCell="F21" sqref="F21"/>
    </sheetView>
  </sheetViews>
  <sheetFormatPr defaultRowHeight="15"/>
  <cols>
    <col min="1" max="1" width="9.140625" style="54"/>
    <col min="2" max="2" width="45.28515625" style="55" customWidth="1"/>
    <col min="3" max="3" width="10.140625" style="8" customWidth="1"/>
    <col min="4" max="4" width="9.140625" style="56"/>
    <col min="5" max="5" width="9.7109375" style="8" bestFit="1" customWidth="1"/>
    <col min="6" max="6" width="16.42578125" style="57" customWidth="1"/>
    <col min="7" max="16384" width="9.140625" style="8"/>
  </cols>
  <sheetData>
    <row r="1" spans="1:6" ht="18.75">
      <c r="A1" s="71" t="s">
        <v>0</v>
      </c>
      <c r="B1" s="72"/>
      <c r="C1" s="72"/>
      <c r="D1" s="72"/>
      <c r="E1" s="72"/>
      <c r="F1" s="73"/>
    </row>
    <row r="2" spans="1:6" ht="18.75">
      <c r="A2" s="71" t="s">
        <v>71</v>
      </c>
      <c r="B2" s="72"/>
      <c r="C2" s="72"/>
      <c r="D2" s="72"/>
      <c r="E2" s="72"/>
      <c r="F2" s="73"/>
    </row>
    <row r="3" spans="1:6" ht="59.25" customHeight="1">
      <c r="A3" s="74" t="s">
        <v>72</v>
      </c>
      <c r="B3" s="75"/>
      <c r="C3" s="75"/>
      <c r="D3" s="75"/>
      <c r="E3" s="75"/>
      <c r="F3" s="76"/>
    </row>
    <row r="4" spans="1:6">
      <c r="A4" s="48" t="s">
        <v>73</v>
      </c>
      <c r="B4" s="48" t="s">
        <v>74</v>
      </c>
      <c r="C4" s="48" t="s">
        <v>75</v>
      </c>
      <c r="D4" s="48" t="s">
        <v>76</v>
      </c>
      <c r="E4" s="48" t="s">
        <v>77</v>
      </c>
      <c r="F4" s="48" t="s">
        <v>78</v>
      </c>
    </row>
    <row r="5" spans="1:6" ht="30">
      <c r="A5" s="5">
        <v>1</v>
      </c>
      <c r="B5" s="49" t="s">
        <v>79</v>
      </c>
      <c r="C5" s="48">
        <v>4</v>
      </c>
      <c r="D5" s="49" t="s">
        <v>8</v>
      </c>
      <c r="E5" s="49">
        <v>330.4</v>
      </c>
      <c r="F5" s="50">
        <f>C5*E5</f>
        <v>1321.6</v>
      </c>
    </row>
    <row r="6" spans="1:6" ht="120">
      <c r="A6" s="24" t="s">
        <v>80</v>
      </c>
      <c r="B6" s="49" t="s">
        <v>81</v>
      </c>
      <c r="C6" s="48">
        <v>12.14</v>
      </c>
      <c r="D6" s="5" t="s">
        <v>27</v>
      </c>
      <c r="E6" s="26">
        <v>153.84</v>
      </c>
      <c r="F6" s="50">
        <f>C6*E6</f>
        <v>1867.6176</v>
      </c>
    </row>
    <row r="7" spans="1:6" ht="105">
      <c r="A7" s="24" t="s">
        <v>12</v>
      </c>
      <c r="B7" s="49" t="s">
        <v>82</v>
      </c>
      <c r="C7" s="48">
        <v>4.53</v>
      </c>
      <c r="D7" s="49" t="s">
        <v>27</v>
      </c>
      <c r="E7" s="49">
        <v>415.58</v>
      </c>
      <c r="F7" s="50">
        <f t="shared" ref="F7:F16" si="0">C7*E7</f>
        <v>1882.5774000000001</v>
      </c>
    </row>
    <row r="8" spans="1:6" ht="90">
      <c r="A8" s="24" t="s">
        <v>14</v>
      </c>
      <c r="B8" s="49" t="s">
        <v>83</v>
      </c>
      <c r="C8" s="48">
        <v>7.61</v>
      </c>
      <c r="D8" s="49" t="s">
        <v>27</v>
      </c>
      <c r="E8" s="49">
        <v>1438.96</v>
      </c>
      <c r="F8" s="50">
        <f t="shared" si="0"/>
        <v>10950.4856</v>
      </c>
    </row>
    <row r="9" spans="1:6" ht="135">
      <c r="A9" s="49" t="s">
        <v>84</v>
      </c>
      <c r="B9" s="49" t="s">
        <v>85</v>
      </c>
      <c r="C9" s="48">
        <v>44.46</v>
      </c>
      <c r="D9" s="49" t="s">
        <v>27</v>
      </c>
      <c r="E9" s="49">
        <v>4858.76</v>
      </c>
      <c r="F9" s="50">
        <f t="shared" si="0"/>
        <v>216020.46960000001</v>
      </c>
    </row>
    <row r="10" spans="1:6" ht="45">
      <c r="A10" s="49" t="s">
        <v>86</v>
      </c>
      <c r="B10" s="49" t="s">
        <v>32</v>
      </c>
      <c r="C10" s="48">
        <v>30.67</v>
      </c>
      <c r="D10" s="49" t="s">
        <v>23</v>
      </c>
      <c r="E10" s="49">
        <v>184.61</v>
      </c>
      <c r="F10" s="50">
        <f>C10*E10</f>
        <v>5661.9887000000008</v>
      </c>
    </row>
    <row r="11" spans="1:6">
      <c r="A11" s="51">
        <v>7</v>
      </c>
      <c r="B11" s="52" t="s">
        <v>87</v>
      </c>
      <c r="C11" s="26"/>
      <c r="D11" s="5"/>
      <c r="E11" s="29"/>
      <c r="F11" s="26"/>
    </row>
    <row r="12" spans="1:6">
      <c r="A12" s="49" t="s">
        <v>35</v>
      </c>
      <c r="B12" s="49" t="s">
        <v>88</v>
      </c>
      <c r="C12" s="48">
        <v>4.53</v>
      </c>
      <c r="D12" s="49" t="s">
        <v>27</v>
      </c>
      <c r="E12" s="49">
        <v>790.67</v>
      </c>
      <c r="F12" s="50">
        <f t="shared" si="0"/>
        <v>3581.7350999999999</v>
      </c>
    </row>
    <row r="13" spans="1:6">
      <c r="A13" s="49" t="s">
        <v>37</v>
      </c>
      <c r="B13" s="49" t="s">
        <v>89</v>
      </c>
      <c r="C13" s="48">
        <v>19.12</v>
      </c>
      <c r="D13" s="49" t="s">
        <v>27</v>
      </c>
      <c r="E13" s="49">
        <v>437.55</v>
      </c>
      <c r="F13" s="50">
        <f t="shared" si="0"/>
        <v>8365.9560000000001</v>
      </c>
    </row>
    <row r="14" spans="1:6">
      <c r="A14" s="49" t="s">
        <v>39</v>
      </c>
      <c r="B14" s="49" t="s">
        <v>90</v>
      </c>
      <c r="C14" s="48">
        <v>7.61</v>
      </c>
      <c r="D14" s="49" t="s">
        <v>27</v>
      </c>
      <c r="E14" s="49">
        <v>712.09</v>
      </c>
      <c r="F14" s="50">
        <f t="shared" si="0"/>
        <v>5419.0049000000008</v>
      </c>
    </row>
    <row r="15" spans="1:6">
      <c r="A15" s="49" t="s">
        <v>42</v>
      </c>
      <c r="B15" s="49" t="s">
        <v>91</v>
      </c>
      <c r="C15" s="48">
        <v>38.24</v>
      </c>
      <c r="D15" s="49" t="s">
        <v>27</v>
      </c>
      <c r="E15" s="49">
        <v>393.4</v>
      </c>
      <c r="F15" s="50">
        <f t="shared" si="0"/>
        <v>15043.616</v>
      </c>
    </row>
    <row r="16" spans="1:6">
      <c r="A16" s="49" t="s">
        <v>44</v>
      </c>
      <c r="B16" s="49" t="s">
        <v>92</v>
      </c>
      <c r="C16" s="48">
        <v>12.14</v>
      </c>
      <c r="D16" s="49" t="s">
        <v>27</v>
      </c>
      <c r="E16" s="49">
        <v>177.1</v>
      </c>
      <c r="F16" s="50">
        <f t="shared" si="0"/>
        <v>2149.9940000000001</v>
      </c>
    </row>
    <row r="17" spans="1:6" ht="15.75">
      <c r="A17" s="51"/>
      <c r="B17" s="52"/>
      <c r="C17" s="29"/>
      <c r="D17" s="5"/>
      <c r="E17" s="29" t="s">
        <v>46</v>
      </c>
      <c r="F17" s="53">
        <f>SUM(F5:F16)</f>
        <v>272265.04489999998</v>
      </c>
    </row>
    <row r="18" spans="1:6" ht="30">
      <c r="A18" s="51"/>
      <c r="B18" s="52"/>
      <c r="C18" s="29"/>
      <c r="D18" s="5"/>
      <c r="E18" s="49" t="s">
        <v>93</v>
      </c>
      <c r="F18" s="49">
        <f>F17*12/100</f>
        <v>32671.805387999997</v>
      </c>
    </row>
    <row r="19" spans="1:6">
      <c r="A19" s="51"/>
      <c r="B19" s="52"/>
      <c r="C19" s="29"/>
      <c r="D19" s="5"/>
      <c r="E19" s="49"/>
      <c r="F19" s="49">
        <f>F18+F17</f>
        <v>304936.85028799996</v>
      </c>
    </row>
    <row r="20" spans="1:6" ht="30">
      <c r="A20" s="51"/>
      <c r="B20" s="52"/>
      <c r="C20" s="29"/>
      <c r="D20" s="5"/>
      <c r="E20" s="49" t="s">
        <v>94</v>
      </c>
      <c r="F20" s="49">
        <f>F19*1/100</f>
        <v>3049.3685028799996</v>
      </c>
    </row>
    <row r="21" spans="1:6">
      <c r="A21" s="51"/>
      <c r="B21" s="52"/>
      <c r="C21" s="29"/>
      <c r="D21" s="5"/>
      <c r="E21" s="49" t="s">
        <v>46</v>
      </c>
      <c r="F21" s="49">
        <f>F20+F19</f>
        <v>307986.21879087994</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2022-12-14T05:01:25Z</dcterms:created>
  <dcterms:modified xsi:type="dcterms:W3CDTF">2022-12-14T05:06:33Z</dcterms:modified>
</cp:coreProperties>
</file>