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worksheets/sheet71.xml" ContentType="application/vnd.openxmlformats-officedocument.spreadsheetml.worksheet+xml"/>
  <Override PartName="/xl/worksheets/sheet82.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worksheets/sheet60.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139.xml" ContentType="application/vnd.openxmlformats-officedocument.spreadsheetml.worksheet+xml"/>
  <Override PartName="/xl/worksheets/sheet168.xml" ContentType="application/vnd.openxmlformats-officedocument.spreadsheetml.worksheet+xml"/>
  <Default Extension="xml" ContentType="application/xml"/>
  <Override PartName="/xl/worksheets/sheet128.xml" ContentType="application/vnd.openxmlformats-officedocument.spreadsheetml.worksheet+xml"/>
  <Override PartName="/xl/worksheets/sheet157.xml" ContentType="application/vnd.openxmlformats-officedocument.spreadsheetml.worksheet+xml"/>
  <Override PartName="/xl/worksheets/sheet3.xml" ContentType="application/vnd.openxmlformats-officedocument.spreadsheetml.worksheet+xml"/>
  <Override PartName="/xl/worksheets/sheet98.xml" ContentType="application/vnd.openxmlformats-officedocument.spreadsheetml.worksheet+xml"/>
  <Override PartName="/xl/worksheets/sheet117.xml" ContentType="application/vnd.openxmlformats-officedocument.spreadsheetml.worksheet+xml"/>
  <Override PartName="/xl/worksheets/sheet135.xml" ContentType="application/vnd.openxmlformats-officedocument.spreadsheetml.worksheet+xml"/>
  <Override PartName="/xl/worksheets/sheet146.xml" ContentType="application/vnd.openxmlformats-officedocument.spreadsheetml.worksheet+xml"/>
  <Override PartName="/xl/worksheets/sheet164.xml" ContentType="application/vnd.openxmlformats-officedocument.spreadsheetml.worksheet+xml"/>
  <Override PartName="/xl/worksheets/sheet69.xml" ContentType="application/vnd.openxmlformats-officedocument.spreadsheetml.worksheet+xml"/>
  <Override PartName="/xl/worksheets/sheet87.xml" ContentType="application/vnd.openxmlformats-officedocument.spreadsheetml.worksheet+xml"/>
  <Override PartName="/xl/worksheets/sheet106.xml" ContentType="application/vnd.openxmlformats-officedocument.spreadsheetml.worksheet+xml"/>
  <Override PartName="/xl/worksheets/sheet124.xml" ContentType="application/vnd.openxmlformats-officedocument.spreadsheetml.worksheet+xml"/>
  <Override PartName="/xl/worksheets/sheet153.xml" ContentType="application/vnd.openxmlformats-officedocument.spreadsheetml.worksheet+xml"/>
  <Override PartName="/xl/worksheets/sheet171.xml" ContentType="application/vnd.openxmlformats-officedocument.spreadsheetml.worksheet+xml"/>
  <Override PartName="/xl/worksheets/sheet29.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worksheets/sheet76.xml" ContentType="application/vnd.openxmlformats-officedocument.spreadsheetml.worksheet+xml"/>
  <Override PartName="/xl/worksheets/sheet94.xml" ContentType="application/vnd.openxmlformats-officedocument.spreadsheetml.worksheet+xml"/>
  <Override PartName="/xl/worksheets/sheet113.xml" ContentType="application/vnd.openxmlformats-officedocument.spreadsheetml.worksheet+xml"/>
  <Override PartName="/xl/worksheets/sheet131.xml" ContentType="application/vnd.openxmlformats-officedocument.spreadsheetml.worksheet+xml"/>
  <Override PartName="/xl/worksheets/sheet142.xml" ContentType="application/vnd.openxmlformats-officedocument.spreadsheetml.worksheet+xml"/>
  <Override PartName="/xl/worksheets/sheet160.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36.xml" ContentType="application/vnd.openxmlformats-officedocument.spreadsheetml.worksheet+xml"/>
  <Override PartName="/xl/worksheets/sheet54.xml" ContentType="application/vnd.openxmlformats-officedocument.spreadsheetml.worksheet+xml"/>
  <Override PartName="/xl/worksheets/sheet65.xml" ContentType="application/vnd.openxmlformats-officedocument.spreadsheetml.worksheet+xml"/>
  <Override PartName="/xl/worksheets/sheet83.xml" ContentType="application/vnd.openxmlformats-officedocument.spreadsheetml.worksheet+xml"/>
  <Override PartName="/xl/worksheets/sheet102.xml" ContentType="application/vnd.openxmlformats-officedocument.spreadsheetml.worksheet+xml"/>
  <Override PartName="/xl/worksheets/sheet120.xml" ContentType="application/vnd.openxmlformats-officedocument.spreadsheetml.worksheet+xml"/>
  <Override PartName="/xl/worksheets/sheet25.xml" ContentType="application/vnd.openxmlformats-officedocument.spreadsheetml.worksheet+xml"/>
  <Override PartName="/xl/worksheets/sheet43.xml" ContentType="application/vnd.openxmlformats-officedocument.spreadsheetml.worksheet+xml"/>
  <Override PartName="/xl/worksheets/sheet72.xml" ContentType="application/vnd.openxmlformats-officedocument.spreadsheetml.worksheet+xml"/>
  <Override PartName="/xl/worksheets/sheet90.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32.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8.xml" ContentType="application/vnd.openxmlformats-officedocument.spreadsheetml.worksheet+xml"/>
  <Override PartName="/xl/worksheets/sheet21.xml" ContentType="application/vnd.openxmlformats-officedocument.spreadsheetml.worksheet+xml"/>
  <Override PartName="/xl/worksheets/sheet158.xml" ContentType="application/vnd.openxmlformats-officedocument.spreadsheetml.worksheet+xml"/>
  <Override PartName="/xl/worksheets/sheet169.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worksheets/sheet129.xml" ContentType="application/vnd.openxmlformats-officedocument.spreadsheetml.worksheet+xml"/>
  <Override PartName="/xl/worksheets/sheet147.xml" ContentType="application/vnd.openxmlformats-officedocument.spreadsheetml.worksheet+xml"/>
  <Override PartName="/docProps/app.xml" ContentType="application/vnd.openxmlformats-officedocument.extended-properties+xml"/>
  <Override PartName="/xl/worksheets/sheet99.xml" ContentType="application/vnd.openxmlformats-officedocument.spreadsheetml.worksheet+xml"/>
  <Override PartName="/xl/worksheets/sheet107.xml" ContentType="application/vnd.openxmlformats-officedocument.spreadsheetml.worksheet+xml"/>
  <Override PartName="/xl/worksheets/sheet118.xml" ContentType="application/vnd.openxmlformats-officedocument.spreadsheetml.worksheet+xml"/>
  <Override PartName="/xl/worksheets/sheet136.xml" ContentType="application/vnd.openxmlformats-officedocument.spreadsheetml.worksheet+xml"/>
  <Override PartName="/xl/worksheets/sheet154.xml" ContentType="application/vnd.openxmlformats-officedocument.spreadsheetml.worksheet+xml"/>
  <Override PartName="/xl/worksheets/sheet165.xml" ContentType="application/vnd.openxmlformats-officedocument.spreadsheetml.worksheet+xml"/>
  <Override PartName="/xl/worksheets/sheet59.xml" ContentType="application/vnd.openxmlformats-officedocument.spreadsheetml.worksheet+xml"/>
  <Override PartName="/xl/worksheets/sheet77.xml" ContentType="application/vnd.openxmlformats-officedocument.spreadsheetml.worksheet+xml"/>
  <Override PartName="/xl/worksheets/sheet88.xml" ContentType="application/vnd.openxmlformats-officedocument.spreadsheetml.worksheet+xml"/>
  <Override PartName="/xl/worksheets/sheet114.xml" ContentType="application/vnd.openxmlformats-officedocument.spreadsheetml.worksheet+xml"/>
  <Override PartName="/xl/worksheets/sheet125.xml" ContentType="application/vnd.openxmlformats-officedocument.spreadsheetml.worksheet+xml"/>
  <Override PartName="/xl/worksheets/sheet143.xml" ContentType="application/vnd.openxmlformats-officedocument.spreadsheetml.worksheet+xml"/>
  <Override PartName="/xl/worksheets/sheet16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48.xml" ContentType="application/vnd.openxmlformats-officedocument.spreadsheetml.worksheet+xml"/>
  <Override PartName="/xl/worksheets/sheet66.xml" ContentType="application/vnd.openxmlformats-officedocument.spreadsheetml.worksheet+xml"/>
  <Override PartName="/xl/worksheets/sheet95.xml" ContentType="application/vnd.openxmlformats-officedocument.spreadsheetml.worksheet+xml"/>
  <Override PartName="/xl/worksheets/sheet103.xml" ContentType="application/vnd.openxmlformats-officedocument.spreadsheetml.worksheet+xml"/>
  <Override PartName="/xl/worksheets/sheet132.xml" ContentType="application/vnd.openxmlformats-officedocument.spreadsheetml.worksheet+xml"/>
  <Override PartName="/xl/worksheets/sheet150.xml" ContentType="application/vnd.openxmlformats-officedocument.spreadsheetml.worksheet+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worksheets/sheet55.xml" ContentType="application/vnd.openxmlformats-officedocument.spreadsheetml.worksheet+xml"/>
  <Override PartName="/xl/worksheets/sheet64.xml" ContentType="application/vnd.openxmlformats-officedocument.spreadsheetml.worksheet+xml"/>
  <Override PartName="/xl/worksheets/sheet73.xml" ContentType="application/vnd.openxmlformats-officedocument.spreadsheetml.worksheet+xml"/>
  <Override PartName="/xl/worksheets/sheet84.xml" ContentType="application/vnd.openxmlformats-officedocument.spreadsheetml.worksheet+xml"/>
  <Override PartName="/xl/worksheets/sheet93.xml" ContentType="application/vnd.openxmlformats-officedocument.spreadsheetml.worksheet+xml"/>
  <Override PartName="/xl/worksheets/sheet101.xml" ContentType="application/vnd.openxmlformats-officedocument.spreadsheetml.worksheet+xml"/>
  <Override PartName="/xl/worksheets/sheet110.xml" ContentType="application/vnd.openxmlformats-officedocument.spreadsheetml.worksheet+xml"/>
  <Override PartName="/xl/worksheets/sheet121.xml" ContentType="application/vnd.openxmlformats-officedocument.spreadsheetml.worksheet+xml"/>
  <Override PartName="/xl/worksheets/sheet130.xml" ContentType="application/vnd.openxmlformats-officedocument.spreadsheetml.workshee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worksheets/sheet62.xml" ContentType="application/vnd.openxmlformats-officedocument.spreadsheetml.worksheet+xml"/>
  <Override PartName="/xl/worksheets/sheet91.xml" ContentType="application/vnd.openxmlformats-officedocument.spreadsheetml.worksheet+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40.xml" ContentType="application/vnd.openxmlformats-officedocument.spreadsheetml.worksheet+xml"/>
  <Override PartName="/xl/worksheets/sheet159.xml" ContentType="application/vnd.openxmlformats-officedocument.spreadsheetml.worksheet+xml"/>
  <Default Extension="rels" ContentType="application/vnd.openxmlformats-package.relationships+xml"/>
  <Default Extension="wmf" ContentType="image/x-wmf"/>
  <Override PartName="/xl/worksheets/sheet5.xml" ContentType="application/vnd.openxmlformats-officedocument.spreadsheetml.worksheet+xml"/>
  <Override PartName="/xl/worksheets/sheet119.xml" ContentType="application/vnd.openxmlformats-officedocument.spreadsheetml.worksheet+xml"/>
  <Override PartName="/xl/worksheets/sheet137.xml" ContentType="application/vnd.openxmlformats-officedocument.spreadsheetml.worksheet+xml"/>
  <Override PartName="/xl/worksheets/sheet148.xml" ContentType="application/vnd.openxmlformats-officedocument.spreadsheetml.worksheet+xml"/>
  <Override PartName="/xl/worksheets/sheet166.xml" ContentType="application/vnd.openxmlformats-officedocument.spreadsheetml.worksheet+xml"/>
  <Override PartName="/xl/worksheets/sheet89.xml" ContentType="application/vnd.openxmlformats-officedocument.spreadsheetml.worksheet+xml"/>
  <Override PartName="/xl/worksheets/sheet108.xml" ContentType="application/vnd.openxmlformats-officedocument.spreadsheetml.worksheet+xml"/>
  <Override PartName="/xl/worksheets/sheet126.xml" ContentType="application/vnd.openxmlformats-officedocument.spreadsheetml.worksheet+xml"/>
  <Override PartName="/xl/worksheets/sheet155.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78.xml" ContentType="application/vnd.openxmlformats-officedocument.spreadsheetml.worksheet+xml"/>
  <Override PartName="/xl/worksheets/sheet96.xml" ContentType="application/vnd.openxmlformats-officedocument.spreadsheetml.worksheet+xml"/>
  <Override PartName="/xl/worksheets/sheet115.xml" ContentType="application/vnd.openxmlformats-officedocument.spreadsheetml.worksheet+xml"/>
  <Override PartName="/xl/worksheets/sheet133.xml" ContentType="application/vnd.openxmlformats-officedocument.spreadsheetml.worksheet+xml"/>
  <Override PartName="/xl/worksheets/sheet144.xml" ContentType="application/vnd.openxmlformats-officedocument.spreadsheetml.worksheet+xml"/>
  <Override PartName="/xl/worksheets/sheet162.xml" ContentType="application/vnd.openxmlformats-officedocument.spreadsheetml.worksheet+xml"/>
  <Override PartName="/xl/worksheets/sheet38.xml" ContentType="application/vnd.openxmlformats-officedocument.spreadsheetml.worksheet+xml"/>
  <Override PartName="/xl/worksheets/sheet67.xml" ContentType="application/vnd.openxmlformats-officedocument.spreadsheetml.worksheet+xml"/>
  <Override PartName="/xl/worksheets/sheet85.xml" ContentType="application/vnd.openxmlformats-officedocument.spreadsheetml.worksheet+xml"/>
  <Override PartName="/xl/worksheets/sheet104.xml" ContentType="application/vnd.openxmlformats-officedocument.spreadsheetml.worksheet+xml"/>
  <Override PartName="/xl/worksheets/sheet122.xml" ContentType="application/vnd.openxmlformats-officedocument.spreadsheetml.worksheet+xml"/>
  <Override PartName="/xl/worksheets/sheet151.xml" ContentType="application/vnd.openxmlformats-officedocument.spreadsheetml.worksheet+xml"/>
  <Override PartName="/xl/worksheets/sheet27.xml" ContentType="application/vnd.openxmlformats-officedocument.spreadsheetml.worksheet+xml"/>
  <Override PartName="/xl/worksheets/sheet45.xml" ContentType="application/vnd.openxmlformats-officedocument.spreadsheetml.worksheet+xml"/>
  <Override PartName="/xl/worksheets/sheet56.xml" ContentType="application/vnd.openxmlformats-officedocument.spreadsheetml.worksheet+xml"/>
  <Override PartName="/xl/worksheets/sheet74.xml" ContentType="application/vnd.openxmlformats-officedocument.spreadsheetml.worksheet+xml"/>
  <Override PartName="/xl/worksheets/sheet92.xml" ContentType="application/vnd.openxmlformats-officedocument.spreadsheetml.worksheet+xml"/>
  <Override PartName="/xl/worksheets/sheet111.xml" ContentType="application/vnd.openxmlformats-officedocument.spreadsheetml.worksheet+xml"/>
  <Override PartName="/xl/worksheets/sheet140.xml" ContentType="application/vnd.openxmlformats-officedocument.spreadsheetml.worksheet+xml"/>
  <Override PartName="/xl/worksheets/sheet16.xml" ContentType="application/vnd.openxmlformats-officedocument.spreadsheetml.worksheet+xml"/>
  <Override PartName="/xl/worksheets/sheet34.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worksheets/sheet81.xml" ContentType="application/vnd.openxmlformats-officedocument.spreadsheetml.worksheet+xml"/>
  <Override PartName="/xl/worksheets/sheet100.xml" ContentType="application/vnd.openxmlformats-officedocument.spreadsheetml.worksheet+xml"/>
  <Override PartName="/xl/worksheets/sheet23.xml" ContentType="application/vnd.openxmlformats-officedocument.spreadsheetml.worksheet+xml"/>
  <Override PartName="/xl/worksheets/sheet41.xml" ContentType="application/vnd.openxmlformats-officedocument.spreadsheetml.worksheet+xml"/>
  <Override PartName="/xl/worksheets/sheet70.xml" ContentType="application/vnd.openxmlformats-officedocument.spreadsheetml.worksheet+xml"/>
  <Override PartName="/xl/worksheets/sheet6.xml" ContentType="application/vnd.openxmlformats-officedocument.spreadsheetml.worksheet+xml"/>
  <Override PartName="/xl/worksheets/sheet12.xml" ContentType="application/vnd.openxmlformats-officedocument.spreadsheetml.worksheet+xml"/>
  <Override PartName="/xl/worksheets/sheet30.xml" ContentType="application/vnd.openxmlformats-officedocument.spreadsheetml.worksheet+xml"/>
  <Override PartName="/xl/worksheets/sheet149.xml" ContentType="application/vnd.openxmlformats-officedocument.spreadsheetml.worksheet+xml"/>
  <Override PartName="/xl/worksheets/sheet109.xml" ContentType="application/vnd.openxmlformats-officedocument.spreadsheetml.worksheet+xml"/>
  <Override PartName="/xl/worksheets/sheet138.xml" ContentType="application/vnd.openxmlformats-officedocument.spreadsheetml.worksheet+xml"/>
  <Override PartName="/xl/worksheets/sheet156.xml" ContentType="application/vnd.openxmlformats-officedocument.spreadsheetml.worksheet+xml"/>
  <Override PartName="/xl/worksheets/sheet167.xml" ContentType="application/vnd.openxmlformats-officedocument.spreadsheetml.worksheet+xml"/>
  <Override PartName="/xl/worksheets/sheet2.xml" ContentType="application/vnd.openxmlformats-officedocument.spreadsheetml.worksheet+xml"/>
  <Override PartName="/xl/worksheets/sheet116.xml" ContentType="application/vnd.openxmlformats-officedocument.spreadsheetml.worksheet+xml"/>
  <Override PartName="/xl/worksheets/sheet127.xml" ContentType="application/vnd.openxmlformats-officedocument.spreadsheetml.worksheet+xml"/>
  <Override PartName="/xl/worksheets/sheet145.xml" ContentType="application/vnd.openxmlformats-officedocument.spreadsheetml.worksheet+xml"/>
  <Override PartName="/xl/worksheets/sheet68.xml" ContentType="application/vnd.openxmlformats-officedocument.spreadsheetml.worksheet+xml"/>
  <Override PartName="/xl/worksheets/sheet79.xml" ContentType="application/vnd.openxmlformats-officedocument.spreadsheetml.worksheet+xml"/>
  <Override PartName="/xl/worksheets/sheet97.xml" ContentType="application/vnd.openxmlformats-officedocument.spreadsheetml.worksheet+xml"/>
  <Override PartName="/xl/worksheets/sheet105.xml" ContentType="application/vnd.openxmlformats-officedocument.spreadsheetml.worksheet+xml"/>
  <Override PartName="/xl/worksheets/sheet134.xml" ContentType="application/vnd.openxmlformats-officedocument.spreadsheetml.worksheet+xml"/>
  <Override PartName="/xl/worksheets/sheet152.xml" ContentType="application/vnd.openxmlformats-officedocument.spreadsheetml.worksheet+xml"/>
  <Override PartName="/xl/worksheets/sheet163.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57.xml" ContentType="application/vnd.openxmlformats-officedocument.spreadsheetml.worksheet+xml"/>
  <Override PartName="/xl/worksheets/sheet75.xml" ContentType="application/vnd.openxmlformats-officedocument.spreadsheetml.worksheet+xml"/>
  <Override PartName="/xl/worksheets/sheet86.xml" ContentType="application/vnd.openxmlformats-officedocument.spreadsheetml.worksheet+xml"/>
  <Override PartName="/xl/worksheets/sheet112.xml" ContentType="application/vnd.openxmlformats-officedocument.spreadsheetml.worksheet+xml"/>
  <Override PartName="/xl/worksheets/sheet123.xml" ContentType="application/vnd.openxmlformats-officedocument.spreadsheetml.worksheet+xml"/>
  <Override PartName="/xl/worksheets/sheet141.xml" ContentType="application/vnd.openxmlformats-officedocument.spreadsheetml.worksheet+xml"/>
  <Override PartName="/xl/worksheets/sheet170.xml" ContentType="application/vnd.openxmlformats-officedocument.spreadsheetml.worksheet+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tabRatio="599" firstSheet="162" activeTab="17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 name="Sheet33" sheetId="33" r:id="rId33"/>
    <sheet name="Sheet34" sheetId="34" r:id="rId34"/>
    <sheet name="Sheet35" sheetId="35" r:id="rId35"/>
    <sheet name="Sheet36" sheetId="36" r:id="rId36"/>
    <sheet name="Sheet37" sheetId="37" r:id="rId37"/>
    <sheet name="Sheet38" sheetId="38" r:id="rId38"/>
    <sheet name="Sheet39" sheetId="39" r:id="rId39"/>
    <sheet name="Sheet40" sheetId="40" r:id="rId40"/>
    <sheet name="Sheet41" sheetId="41" r:id="rId41"/>
    <sheet name="Sheet42" sheetId="42" r:id="rId42"/>
    <sheet name="Sheet43" sheetId="43" r:id="rId43"/>
    <sheet name="Sheet44" sheetId="44" r:id="rId44"/>
    <sheet name="Sheet45" sheetId="45" r:id="rId45"/>
    <sheet name="Sheet46" sheetId="46" r:id="rId46"/>
    <sheet name="Sheet47" sheetId="47" r:id="rId47"/>
    <sheet name="Sheet48" sheetId="48" r:id="rId48"/>
    <sheet name="Sheet49" sheetId="49" r:id="rId49"/>
    <sheet name="Sheet50" sheetId="50" r:id="rId50"/>
    <sheet name="Sheet51" sheetId="51" r:id="rId51"/>
    <sheet name="Sheet52" sheetId="52" r:id="rId52"/>
    <sheet name="Sheet53" sheetId="53" r:id="rId53"/>
    <sheet name="Sheet54" sheetId="54" r:id="rId54"/>
    <sheet name="Sheet55" sheetId="55" r:id="rId55"/>
    <sheet name="Sheet56" sheetId="56" r:id="rId56"/>
    <sheet name="Sheet57" sheetId="57" r:id="rId57"/>
    <sheet name="Sheet58" sheetId="58" r:id="rId58"/>
    <sheet name="Sheet59" sheetId="59" r:id="rId59"/>
    <sheet name="Sheet60" sheetId="60" r:id="rId60"/>
    <sheet name="Sheet61" sheetId="61" r:id="rId61"/>
    <sheet name="Sheet62" sheetId="62" r:id="rId62"/>
    <sheet name="Sheet63" sheetId="63" r:id="rId63"/>
    <sheet name="Sheet64" sheetId="64" r:id="rId64"/>
    <sheet name="Sheet65" sheetId="65" r:id="rId65"/>
    <sheet name="Sheet66" sheetId="66" r:id="rId66"/>
    <sheet name="Sheet67" sheetId="67" r:id="rId67"/>
    <sheet name="Sheet68" sheetId="68" r:id="rId68"/>
    <sheet name="Sheet69" sheetId="69" r:id="rId69"/>
    <sheet name="Sheet70" sheetId="70" r:id="rId70"/>
    <sheet name="Sheet71" sheetId="71" r:id="rId71"/>
    <sheet name="Sheet72" sheetId="72" r:id="rId72"/>
    <sheet name="Sheet73" sheetId="73" r:id="rId73"/>
    <sheet name="Sheet74" sheetId="74" r:id="rId74"/>
    <sheet name="Sheet75" sheetId="75" r:id="rId75"/>
    <sheet name="Sheet76" sheetId="76" r:id="rId76"/>
    <sheet name="Sheet77" sheetId="77" r:id="rId77"/>
    <sheet name="Sheet78" sheetId="78" r:id="rId78"/>
    <sheet name="Sheet79" sheetId="79" r:id="rId79"/>
    <sheet name="Sheet80" sheetId="80" r:id="rId80"/>
    <sheet name="Sheet81" sheetId="81" r:id="rId81"/>
    <sheet name="Sheet82" sheetId="82" r:id="rId82"/>
    <sheet name="Sheet83" sheetId="83" r:id="rId83"/>
    <sheet name="Sheet84" sheetId="84" r:id="rId84"/>
    <sheet name="Sheet85" sheetId="85" r:id="rId85"/>
    <sheet name="Sheet86" sheetId="86" r:id="rId86"/>
    <sheet name="Sheet87" sheetId="87" r:id="rId87"/>
    <sheet name="Sheet88" sheetId="88" r:id="rId88"/>
    <sheet name="Sheet89" sheetId="89" r:id="rId89"/>
    <sheet name="Sheet90" sheetId="90" r:id="rId90"/>
    <sheet name="Sheet91" sheetId="91" r:id="rId91"/>
    <sheet name="Sheet92" sheetId="92" r:id="rId92"/>
    <sheet name="Sheet93" sheetId="93" r:id="rId93"/>
    <sheet name="Sheet94" sheetId="94" r:id="rId94"/>
    <sheet name="Sheet95" sheetId="95" r:id="rId95"/>
    <sheet name="Sheet96" sheetId="96" r:id="rId96"/>
    <sheet name="Sheet97" sheetId="97" r:id="rId97"/>
    <sheet name="Sheet98" sheetId="98" r:id="rId98"/>
    <sheet name="Sheet99" sheetId="99" r:id="rId99"/>
    <sheet name="Sheet100" sheetId="100" r:id="rId100"/>
    <sheet name="Sheet101" sheetId="101" r:id="rId101"/>
    <sheet name="Sheet102" sheetId="102" r:id="rId102"/>
    <sheet name="Sheet103" sheetId="103" r:id="rId103"/>
    <sheet name="Sheet104" sheetId="104" r:id="rId104"/>
    <sheet name="Sheet105" sheetId="105" r:id="rId105"/>
    <sheet name="Sheet106" sheetId="106" r:id="rId106"/>
    <sheet name="Sheet107" sheetId="107" r:id="rId107"/>
    <sheet name="Sheet108" sheetId="108" r:id="rId108"/>
    <sheet name="Sheet109" sheetId="109" r:id="rId109"/>
    <sheet name="Sheet110" sheetId="110" r:id="rId110"/>
    <sheet name="Sheet111" sheetId="111" r:id="rId111"/>
    <sheet name="Sheet112" sheetId="112" r:id="rId112"/>
    <sheet name="Sheet113" sheetId="113" r:id="rId113"/>
    <sheet name="Sheet114" sheetId="114" r:id="rId114"/>
    <sheet name="Sheet115" sheetId="115" r:id="rId115"/>
    <sheet name="Sheet116" sheetId="116" r:id="rId116"/>
    <sheet name="Sheet117" sheetId="117" r:id="rId117"/>
    <sheet name="Sheet118" sheetId="118" r:id="rId118"/>
    <sheet name="Sheet119" sheetId="119" r:id="rId119"/>
    <sheet name="Sheet120" sheetId="120" r:id="rId120"/>
    <sheet name="Sheet121" sheetId="121" r:id="rId121"/>
    <sheet name="Sheet122" sheetId="122" r:id="rId122"/>
    <sheet name="Sheet123" sheetId="123" r:id="rId123"/>
    <sheet name="Sheet124" sheetId="124" r:id="rId124"/>
    <sheet name="Sheet125" sheetId="125" r:id="rId125"/>
    <sheet name="Sheet126" sheetId="126" r:id="rId126"/>
    <sheet name="Sheet127" sheetId="127" r:id="rId127"/>
    <sheet name="Sheet128" sheetId="128" r:id="rId128"/>
    <sheet name="Sheet129" sheetId="129" r:id="rId129"/>
    <sheet name="Sheet130" sheetId="130" r:id="rId130"/>
    <sheet name="Sheet131" sheetId="131" r:id="rId131"/>
    <sheet name="Sheet132" sheetId="132" r:id="rId132"/>
    <sheet name="Sheet133" sheetId="133" r:id="rId133"/>
    <sheet name="Sheet134" sheetId="134" r:id="rId134"/>
    <sheet name="Sheet135" sheetId="135" r:id="rId135"/>
    <sheet name="Sheet136" sheetId="136" r:id="rId136"/>
    <sheet name="Sheet137" sheetId="137" r:id="rId137"/>
    <sheet name="Sheet138" sheetId="138" r:id="rId138"/>
    <sheet name="Sheet139" sheetId="139" r:id="rId139"/>
    <sheet name="Sheet140" sheetId="140" r:id="rId140"/>
    <sheet name="Sheet141" sheetId="141" r:id="rId141"/>
    <sheet name="Sheet142" sheetId="142" r:id="rId142"/>
    <sheet name="Sheet143" sheetId="143" r:id="rId143"/>
    <sheet name="Sheet144" sheetId="144" r:id="rId144"/>
    <sheet name="Sheet145" sheetId="145" r:id="rId145"/>
    <sheet name="Sheet146" sheetId="146" r:id="rId146"/>
    <sheet name="Sheet147" sheetId="147" r:id="rId147"/>
    <sheet name="Sheet148" sheetId="148" r:id="rId148"/>
    <sheet name="Sheet149" sheetId="149" r:id="rId149"/>
    <sheet name="Sheet150" sheetId="150" r:id="rId150"/>
    <sheet name="Sheet151" sheetId="151" r:id="rId151"/>
    <sheet name="Sheet152" sheetId="152" r:id="rId152"/>
    <sheet name="Sheet153" sheetId="153" r:id="rId153"/>
    <sheet name="Sheet154" sheetId="154" r:id="rId154"/>
    <sheet name="Sheet155" sheetId="155" r:id="rId155"/>
    <sheet name="Sheet156" sheetId="156" r:id="rId156"/>
    <sheet name="Sheet157" sheetId="157" r:id="rId157"/>
    <sheet name="Sheet158" sheetId="158" r:id="rId158"/>
    <sheet name="Sheet159" sheetId="159" r:id="rId159"/>
    <sheet name="Sheet160" sheetId="160" r:id="rId160"/>
    <sheet name="Sheet161" sheetId="161" r:id="rId161"/>
    <sheet name="Sheet162" sheetId="162" r:id="rId162"/>
    <sheet name="Sheet163" sheetId="163" r:id="rId163"/>
    <sheet name="Sheet164" sheetId="164" r:id="rId164"/>
    <sheet name="Sheet165" sheetId="165" r:id="rId165"/>
    <sheet name="Sheet166" sheetId="166" r:id="rId166"/>
    <sheet name="Sheet167" sheetId="167" r:id="rId167"/>
    <sheet name="Sheet168" sheetId="168" r:id="rId168"/>
    <sheet name="Sheet169" sheetId="169" r:id="rId169"/>
    <sheet name="Sheet170" sheetId="170" r:id="rId170"/>
    <sheet name="Sheet171" sheetId="171" r:id="rId171"/>
  </sheets>
  <calcPr calcId="124519"/>
</workbook>
</file>

<file path=xl/calcChain.xml><?xml version="1.0" encoding="utf-8"?>
<calcChain xmlns="http://schemas.openxmlformats.org/spreadsheetml/2006/main">
  <c r="F17" i="154"/>
  <c r="F16"/>
  <c r="F15"/>
  <c r="F14"/>
  <c r="F13"/>
  <c r="F11"/>
  <c r="F10"/>
  <c r="F9"/>
  <c r="F8"/>
  <c r="F7"/>
  <c r="F6"/>
  <c r="F5"/>
  <c r="F18" s="1"/>
  <c r="F20" i="153"/>
  <c r="F19"/>
  <c r="F18"/>
  <c r="F17"/>
  <c r="F16"/>
  <c r="F14"/>
  <c r="F13"/>
  <c r="F12"/>
  <c r="F11"/>
  <c r="F10"/>
  <c r="F9"/>
  <c r="F8"/>
  <c r="F7"/>
  <c r="F6"/>
  <c r="F5"/>
  <c r="F21" s="1"/>
  <c r="F19" i="149" l="1"/>
  <c r="F18"/>
  <c r="F17"/>
  <c r="F16"/>
  <c r="F15"/>
  <c r="F13"/>
  <c r="F12"/>
  <c r="F11"/>
  <c r="F10"/>
  <c r="F9"/>
  <c r="F8"/>
  <c r="F7"/>
  <c r="F20" s="1"/>
  <c r="F6"/>
  <c r="F5"/>
  <c r="F18" i="148"/>
  <c r="F17"/>
  <c r="F16"/>
  <c r="F15"/>
  <c r="F14"/>
  <c r="F12"/>
  <c r="F11"/>
  <c r="F10"/>
  <c r="F9"/>
  <c r="F8"/>
  <c r="F7"/>
  <c r="F6"/>
  <c r="F19" s="1"/>
  <c r="F5"/>
  <c r="F20" i="157" l="1"/>
  <c r="F18"/>
  <c r="F17"/>
  <c r="F16"/>
  <c r="F15"/>
  <c r="F13"/>
  <c r="F12"/>
  <c r="F11"/>
  <c r="F10"/>
  <c r="F9"/>
  <c r="F8"/>
  <c r="F7"/>
  <c r="F6"/>
  <c r="F5"/>
  <c r="F19" s="1"/>
  <c r="F21" s="1"/>
  <c r="H15" i="135" l="1"/>
  <c r="E14"/>
  <c r="H14" s="1"/>
  <c r="H13"/>
  <c r="H12"/>
  <c r="E10"/>
  <c r="H10" s="1"/>
  <c r="H9"/>
  <c r="H8"/>
  <c r="H7"/>
  <c r="H6"/>
  <c r="H5"/>
  <c r="H16" l="1"/>
  <c r="F19" i="163" l="1"/>
  <c r="F18"/>
  <c r="F17"/>
  <c r="F16"/>
  <c r="F15"/>
  <c r="F13"/>
  <c r="F12"/>
  <c r="F11"/>
  <c r="F10"/>
  <c r="F9"/>
  <c r="F8"/>
  <c r="F7"/>
  <c r="F20" s="1"/>
  <c r="F6"/>
  <c r="F5"/>
  <c r="H20" i="139" l="1"/>
  <c r="H19"/>
  <c r="H18"/>
  <c r="H17"/>
  <c r="H16"/>
  <c r="H14"/>
  <c r="H13"/>
  <c r="H12"/>
  <c r="H11"/>
  <c r="H10"/>
  <c r="H9"/>
  <c r="H8"/>
  <c r="H7"/>
  <c r="H6"/>
  <c r="H5"/>
  <c r="H21" s="1"/>
  <c r="F22" i="147" l="1"/>
  <c r="F20"/>
  <c r="F19"/>
  <c r="F18"/>
  <c r="F17"/>
  <c r="F16"/>
  <c r="F14"/>
  <c r="F13"/>
  <c r="F12"/>
  <c r="F11"/>
  <c r="F10"/>
  <c r="F9"/>
  <c r="F8"/>
  <c r="F7"/>
  <c r="F6"/>
  <c r="F5"/>
  <c r="F21" s="1"/>
  <c r="F23" s="1"/>
  <c r="H18" i="159" l="1"/>
  <c r="H17"/>
  <c r="H16"/>
  <c r="H15"/>
  <c r="H14"/>
  <c r="H12"/>
  <c r="H11"/>
  <c r="H10"/>
  <c r="H9"/>
  <c r="H8"/>
  <c r="H7"/>
  <c r="H6"/>
  <c r="H5"/>
  <c r="H19" l="1"/>
  <c r="H19" i="156"/>
  <c r="H18"/>
  <c r="H17"/>
  <c r="H16"/>
  <c r="H15"/>
  <c r="H13"/>
  <c r="H12"/>
  <c r="H11"/>
  <c r="E11"/>
  <c r="H10"/>
  <c r="H9"/>
  <c r="H8"/>
  <c r="H7"/>
  <c r="H6"/>
  <c r="H5"/>
  <c r="H20" s="1"/>
  <c r="F20" i="164" l="1"/>
  <c r="F19"/>
  <c r="F18"/>
  <c r="F17"/>
  <c r="F16"/>
  <c r="F14"/>
  <c r="F13"/>
  <c r="F12"/>
  <c r="F11"/>
  <c r="F10"/>
  <c r="F9"/>
  <c r="F8"/>
  <c r="F7"/>
  <c r="F6"/>
  <c r="F5"/>
  <c r="F21" s="1"/>
  <c r="F19" i="144" l="1"/>
  <c r="F18"/>
  <c r="F17"/>
  <c r="F16"/>
  <c r="F15"/>
  <c r="F13"/>
  <c r="F12"/>
  <c r="F11"/>
  <c r="F10"/>
  <c r="F9"/>
  <c r="F8"/>
  <c r="F7"/>
  <c r="F20" s="1"/>
  <c r="F6"/>
  <c r="F5"/>
  <c r="H19" i="155" l="1"/>
  <c r="H18"/>
  <c r="H17"/>
  <c r="H16"/>
  <c r="H15"/>
  <c r="H13"/>
  <c r="H12"/>
  <c r="H11"/>
  <c r="H10"/>
  <c r="H9"/>
  <c r="H8"/>
  <c r="H7"/>
  <c r="H20" s="1"/>
  <c r="H6"/>
  <c r="H5"/>
  <c r="F19" i="145" l="1"/>
  <c r="F18"/>
  <c r="F17"/>
  <c r="F16"/>
  <c r="F15"/>
  <c r="F14"/>
  <c r="F12"/>
  <c r="F11"/>
  <c r="F10"/>
  <c r="C10"/>
  <c r="F9"/>
  <c r="F8"/>
  <c r="F7"/>
  <c r="F6"/>
  <c r="F5"/>
  <c r="H19" i="140" l="1"/>
  <c r="H18"/>
  <c r="H17"/>
  <c r="H16"/>
  <c r="H15"/>
  <c r="H13"/>
  <c r="H12"/>
  <c r="H11"/>
  <c r="H10"/>
  <c r="H9"/>
  <c r="H8"/>
  <c r="H7"/>
  <c r="H20" s="1"/>
  <c r="H6"/>
  <c r="H5"/>
  <c r="F15" i="152" l="1"/>
  <c r="F14"/>
  <c r="F13"/>
  <c r="F12"/>
  <c r="F11"/>
  <c r="F9"/>
  <c r="F8"/>
  <c r="F7"/>
  <c r="F16" s="1"/>
  <c r="F6"/>
  <c r="F5"/>
  <c r="H15" i="151"/>
  <c r="H14"/>
  <c r="H13"/>
  <c r="H12"/>
  <c r="H11"/>
  <c r="H9"/>
  <c r="H8"/>
  <c r="H7"/>
  <c r="H16" s="1"/>
  <c r="H6"/>
  <c r="H5"/>
  <c r="H15" i="171" l="1"/>
  <c r="H14"/>
  <c r="H13"/>
  <c r="H12"/>
  <c r="H11"/>
  <c r="H9"/>
  <c r="H8"/>
  <c r="H7"/>
  <c r="H16" s="1"/>
  <c r="H6"/>
  <c r="H5"/>
  <c r="H13" i="136" l="1"/>
  <c r="H12"/>
  <c r="E12"/>
  <c r="H11"/>
  <c r="H10"/>
  <c r="H8"/>
  <c r="H7"/>
  <c r="H6"/>
  <c r="H14" s="1"/>
  <c r="H5"/>
  <c r="I14" i="138" l="1"/>
  <c r="F14"/>
  <c r="F13"/>
  <c r="I13" s="1"/>
  <c r="D13"/>
  <c r="C13"/>
  <c r="F12"/>
  <c r="I12" s="1"/>
  <c r="I11"/>
  <c r="F11"/>
  <c r="F9"/>
  <c r="I9" s="1"/>
  <c r="I8"/>
  <c r="F8"/>
  <c r="F7"/>
  <c r="I7" s="1"/>
  <c r="I6"/>
  <c r="F6"/>
  <c r="F5"/>
  <c r="I5" s="1"/>
  <c r="I15" l="1"/>
  <c r="H17" i="137" l="1"/>
  <c r="H16"/>
  <c r="H15"/>
  <c r="H14"/>
  <c r="H13"/>
  <c r="H12"/>
  <c r="H10"/>
  <c r="H9"/>
  <c r="H8"/>
  <c r="H7"/>
  <c r="H6"/>
  <c r="H5"/>
  <c r="H18" s="1"/>
  <c r="H14" i="150" l="1"/>
  <c r="E14"/>
  <c r="E13"/>
  <c r="H13" s="1"/>
  <c r="H12"/>
  <c r="E12"/>
  <c r="E11"/>
  <c r="H11" s="1"/>
  <c r="H10"/>
  <c r="E10"/>
  <c r="E8"/>
  <c r="H8" s="1"/>
  <c r="H7"/>
  <c r="E7"/>
  <c r="E6"/>
  <c r="H6" s="1"/>
  <c r="H5"/>
  <c r="E5"/>
  <c r="H15" l="1"/>
  <c r="F14" i="160" l="1"/>
  <c r="F13"/>
  <c r="F12"/>
  <c r="F11"/>
  <c r="F10"/>
  <c r="F8"/>
  <c r="F7"/>
  <c r="F6"/>
  <c r="F15" s="1"/>
  <c r="F5"/>
  <c r="F15" i="166" l="1"/>
  <c r="F14"/>
  <c r="F13"/>
  <c r="F12"/>
  <c r="F11"/>
  <c r="F9"/>
  <c r="F8"/>
  <c r="F7"/>
  <c r="F16" s="1"/>
  <c r="F6"/>
  <c r="F5"/>
  <c r="H14" i="134" l="1"/>
  <c r="H13"/>
  <c r="H12"/>
  <c r="H11"/>
  <c r="H10"/>
  <c r="H8"/>
  <c r="H7"/>
  <c r="H6"/>
  <c r="H15" s="1"/>
  <c r="H5"/>
  <c r="H14" i="169" l="1"/>
  <c r="H13"/>
  <c r="H12"/>
  <c r="H11"/>
  <c r="H10"/>
  <c r="H8"/>
  <c r="H7"/>
  <c r="H6"/>
  <c r="H15" s="1"/>
  <c r="H5"/>
  <c r="H14" i="168"/>
  <c r="H13"/>
  <c r="H12"/>
  <c r="H11"/>
  <c r="H10"/>
  <c r="H8"/>
  <c r="H7"/>
  <c r="H6"/>
  <c r="H15" s="1"/>
  <c r="H5"/>
  <c r="H14" i="158"/>
  <c r="H13"/>
  <c r="H12"/>
  <c r="H11"/>
  <c r="H10"/>
  <c r="H8"/>
  <c r="H7"/>
  <c r="H6"/>
  <c r="H15" s="1"/>
  <c r="H5"/>
  <c r="H13" i="142" l="1"/>
  <c r="E12"/>
  <c r="H12" s="1"/>
  <c r="H11"/>
  <c r="H10"/>
  <c r="H8"/>
  <c r="H7"/>
  <c r="H6"/>
  <c r="H5"/>
  <c r="H14" i="162"/>
  <c r="H13"/>
  <c r="H12"/>
  <c r="H11"/>
  <c r="H10"/>
  <c r="H8"/>
  <c r="H7"/>
  <c r="H6"/>
  <c r="H15" s="1"/>
  <c r="H5"/>
  <c r="H14" i="142" l="1"/>
  <c r="H14" i="165" l="1"/>
  <c r="H13"/>
  <c r="H12"/>
  <c r="H11"/>
  <c r="H10"/>
  <c r="H8"/>
  <c r="H7"/>
  <c r="H6"/>
  <c r="H5"/>
  <c r="H15" l="1"/>
  <c r="H13" i="141"/>
  <c r="E12"/>
  <c r="H12" s="1"/>
  <c r="H11"/>
  <c r="H10"/>
  <c r="H8"/>
  <c r="H7"/>
  <c r="H6"/>
  <c r="H5"/>
  <c r="H14" i="143"/>
  <c r="E13"/>
  <c r="H13" s="1"/>
  <c r="H12"/>
  <c r="H11"/>
  <c r="H9"/>
  <c r="H8"/>
  <c r="H7"/>
  <c r="H6"/>
  <c r="H5"/>
  <c r="H14" i="141" l="1"/>
  <c r="H15" i="143"/>
  <c r="H15" i="167" l="1"/>
  <c r="H14"/>
  <c r="H13"/>
  <c r="H12"/>
  <c r="H11"/>
  <c r="H10"/>
  <c r="H8"/>
  <c r="H7"/>
  <c r="H6"/>
  <c r="H5"/>
  <c r="H14" i="170"/>
  <c r="H13"/>
  <c r="H12"/>
  <c r="H11"/>
  <c r="H10"/>
  <c r="H8"/>
  <c r="H7"/>
  <c r="H6"/>
  <c r="H5"/>
  <c r="H15" l="1"/>
  <c r="H14" i="161"/>
  <c r="H13"/>
  <c r="H12"/>
  <c r="H11"/>
  <c r="H10"/>
  <c r="H8"/>
  <c r="H7"/>
  <c r="H6"/>
  <c r="H15" s="1"/>
  <c r="H5"/>
  <c r="H16" i="146" l="1"/>
  <c r="H15"/>
  <c r="H14"/>
  <c r="H13"/>
  <c r="H12"/>
  <c r="H10"/>
  <c r="H9"/>
  <c r="H8"/>
  <c r="H7"/>
  <c r="H6"/>
  <c r="H5"/>
  <c r="H17" s="1"/>
  <c r="H19" i="63" l="1"/>
  <c r="H18"/>
  <c r="H17"/>
  <c r="H16"/>
  <c r="H15"/>
  <c r="H14"/>
  <c r="H13"/>
  <c r="H12"/>
  <c r="H11"/>
  <c r="H10"/>
  <c r="H9"/>
  <c r="H8"/>
  <c r="H7"/>
  <c r="H6"/>
  <c r="H5"/>
  <c r="H20" s="1"/>
  <c r="H15" i="129" l="1"/>
  <c r="H14"/>
  <c r="H13"/>
  <c r="H12"/>
  <c r="H11"/>
  <c r="H10"/>
  <c r="H9"/>
  <c r="H8"/>
  <c r="H16" s="1"/>
  <c r="H7"/>
  <c r="H6"/>
  <c r="H5"/>
  <c r="H19" i="128"/>
  <c r="H18"/>
  <c r="H17"/>
  <c r="H16"/>
  <c r="H15"/>
  <c r="H13"/>
  <c r="H12"/>
  <c r="H11"/>
  <c r="H10"/>
  <c r="H9"/>
  <c r="H8"/>
  <c r="H7"/>
  <c r="H6"/>
  <c r="H5"/>
  <c r="H20" s="1"/>
  <c r="F5" i="121"/>
  <c r="F6"/>
  <c r="F7"/>
  <c r="F8"/>
  <c r="F9"/>
  <c r="F11"/>
  <c r="F12"/>
  <c r="F13"/>
  <c r="F14"/>
  <c r="F15"/>
  <c r="F16"/>
  <c r="H5" i="93"/>
  <c r="H6"/>
  <c r="H7"/>
  <c r="H8"/>
  <c r="H10"/>
  <c r="H11"/>
  <c r="H12"/>
  <c r="H13"/>
  <c r="H14"/>
  <c r="H5" i="85"/>
  <c r="H6"/>
  <c r="H7"/>
  <c r="H8"/>
  <c r="H9"/>
  <c r="H10"/>
  <c r="H11"/>
  <c r="H12"/>
  <c r="H13"/>
  <c r="H14"/>
  <c r="F5" i="80"/>
  <c r="F6"/>
  <c r="F7"/>
  <c r="F8"/>
  <c r="F9"/>
  <c r="F10"/>
  <c r="F11"/>
  <c r="F12"/>
  <c r="F13"/>
  <c r="F14"/>
  <c r="F16"/>
  <c r="F17"/>
  <c r="F18"/>
  <c r="F19"/>
  <c r="F20"/>
  <c r="F6" i="37"/>
  <c r="F7"/>
  <c r="F8"/>
  <c r="F9"/>
  <c r="F10"/>
  <c r="F11"/>
  <c r="F12"/>
  <c r="F13"/>
  <c r="F14"/>
  <c r="F15"/>
  <c r="E17" i="133"/>
  <c r="G17" s="1"/>
  <c r="N17" s="1"/>
  <c r="E16"/>
  <c r="G16" s="1"/>
  <c r="N16" s="1"/>
  <c r="G15"/>
  <c r="N15" s="1"/>
  <c r="E15"/>
  <c r="E14"/>
  <c r="G14" s="1"/>
  <c r="N14" s="1"/>
  <c r="G12"/>
  <c r="N12" s="1"/>
  <c r="E12"/>
  <c r="G11"/>
  <c r="N11" s="1"/>
  <c r="E11"/>
  <c r="G10"/>
  <c r="N10" s="1"/>
  <c r="E10"/>
  <c r="E9"/>
  <c r="G9" s="1"/>
  <c r="N9" s="1"/>
  <c r="E8"/>
  <c r="G8" s="1"/>
  <c r="N8" s="1"/>
  <c r="E7"/>
  <c r="G7" s="1"/>
  <c r="N7" s="1"/>
  <c r="E6"/>
  <c r="G6" s="1"/>
  <c r="N6" s="1"/>
  <c r="E5"/>
  <c r="G5" s="1"/>
  <c r="N5" s="1"/>
  <c r="H15" i="67"/>
  <c r="H14"/>
  <c r="H13"/>
  <c r="H12"/>
  <c r="H11"/>
  <c r="H9"/>
  <c r="H8"/>
  <c r="H7"/>
  <c r="H6"/>
  <c r="H5"/>
  <c r="H16" s="1"/>
  <c r="N18" i="133" l="1"/>
  <c r="H15" i="93"/>
  <c r="H15" i="85"/>
  <c r="F21" i="80"/>
  <c r="H19" i="92"/>
  <c r="E19"/>
  <c r="E18"/>
  <c r="H18" s="1"/>
  <c r="H17"/>
  <c r="E17"/>
  <c r="E16"/>
  <c r="H16" s="1"/>
  <c r="H15"/>
  <c r="E15"/>
  <c r="E13"/>
  <c r="H13" s="1"/>
  <c r="H12"/>
  <c r="E12"/>
  <c r="E11"/>
  <c r="H11" s="1"/>
  <c r="H10"/>
  <c r="E10"/>
  <c r="E9"/>
  <c r="H9" s="1"/>
  <c r="H8"/>
  <c r="E8"/>
  <c r="E7"/>
  <c r="H7" s="1"/>
  <c r="H6"/>
  <c r="E6"/>
  <c r="E5"/>
  <c r="H5" s="1"/>
  <c r="H20" l="1"/>
  <c r="H15" i="107" l="1"/>
  <c r="H14"/>
  <c r="H13"/>
  <c r="H12"/>
  <c r="H11"/>
  <c r="H9"/>
  <c r="H8"/>
  <c r="H7"/>
  <c r="H16" s="1"/>
  <c r="H6"/>
  <c r="H5"/>
  <c r="G15" i="30" l="1"/>
  <c r="G14"/>
  <c r="G12"/>
  <c r="G11"/>
  <c r="G9"/>
  <c r="G8"/>
  <c r="G7"/>
  <c r="G6"/>
  <c r="G16" s="1"/>
  <c r="G5"/>
  <c r="H14" i="98" l="1"/>
  <c r="H13"/>
  <c r="H12"/>
  <c r="H11"/>
  <c r="H10"/>
  <c r="H8"/>
  <c r="H7"/>
  <c r="H6"/>
  <c r="H5"/>
  <c r="H15" l="1"/>
  <c r="H15" i="123" l="1"/>
  <c r="H14"/>
  <c r="H13"/>
  <c r="H12"/>
  <c r="H11"/>
  <c r="H9"/>
  <c r="H8"/>
  <c r="H7"/>
  <c r="H6"/>
  <c r="H5"/>
  <c r="H16" l="1"/>
  <c r="H14" i="100"/>
  <c r="H13"/>
  <c r="H12"/>
  <c r="H11"/>
  <c r="H10"/>
  <c r="H8"/>
  <c r="H7"/>
  <c r="H6"/>
  <c r="H5"/>
  <c r="H15" l="1"/>
  <c r="F18" i="102" l="1"/>
  <c r="F17"/>
  <c r="F16"/>
  <c r="F15"/>
  <c r="F14"/>
  <c r="F13"/>
  <c r="F12"/>
  <c r="F11"/>
  <c r="F10"/>
  <c r="F9"/>
  <c r="F8"/>
  <c r="F7"/>
  <c r="F19" s="1"/>
  <c r="F6"/>
  <c r="F5"/>
  <c r="F19" i="87" l="1"/>
  <c r="F18"/>
  <c r="F17"/>
  <c r="F16"/>
  <c r="F15"/>
  <c r="F14"/>
  <c r="F13"/>
  <c r="F12"/>
  <c r="F11"/>
  <c r="F10"/>
  <c r="F9"/>
  <c r="F8"/>
  <c r="F7"/>
  <c r="F6"/>
  <c r="F5"/>
  <c r="F20" s="1"/>
  <c r="H16" i="64" l="1"/>
  <c r="H15"/>
  <c r="H14"/>
  <c r="H13"/>
  <c r="H12"/>
  <c r="H11"/>
  <c r="H10"/>
  <c r="H9"/>
  <c r="H8"/>
  <c r="H7"/>
  <c r="H6"/>
  <c r="H5"/>
  <c r="H17" s="1"/>
  <c r="F14" i="33" l="1"/>
  <c r="F13"/>
  <c r="F12"/>
  <c r="F11"/>
  <c r="F10"/>
  <c r="F8"/>
  <c r="F7"/>
  <c r="F6"/>
  <c r="F15" s="1"/>
  <c r="F5"/>
  <c r="H14" i="49" l="1"/>
  <c r="H13"/>
  <c r="H12"/>
  <c r="H11"/>
  <c r="H10"/>
  <c r="H9"/>
  <c r="H8"/>
  <c r="H7"/>
  <c r="H15" s="1"/>
  <c r="H6"/>
  <c r="H5"/>
  <c r="F16" i="46" l="1"/>
  <c r="F15"/>
  <c r="F14"/>
  <c r="F13"/>
  <c r="F12"/>
  <c r="F11"/>
  <c r="F10"/>
  <c r="F9"/>
  <c r="F8"/>
  <c r="F7"/>
  <c r="F6"/>
  <c r="F5"/>
  <c r="F16" i="47"/>
  <c r="F15"/>
  <c r="F14"/>
  <c r="F13"/>
  <c r="F12"/>
  <c r="F11"/>
  <c r="F10"/>
  <c r="F9"/>
  <c r="F8"/>
  <c r="F7"/>
  <c r="F6"/>
  <c r="F5"/>
  <c r="F17" s="1"/>
  <c r="F17" i="46" l="1"/>
  <c r="H14" i="113" l="1"/>
  <c r="H13"/>
  <c r="H12"/>
  <c r="H11"/>
  <c r="H10"/>
  <c r="H9"/>
  <c r="H8"/>
  <c r="H7"/>
  <c r="H6"/>
  <c r="H5"/>
  <c r="H15" l="1"/>
  <c r="H14" i="9"/>
  <c r="H13"/>
  <c r="H12"/>
  <c r="H11"/>
  <c r="H10"/>
  <c r="H8"/>
  <c r="H7"/>
  <c r="H6"/>
  <c r="H5"/>
  <c r="H15" s="1"/>
  <c r="H8" i="48" l="1"/>
  <c r="H7"/>
  <c r="H6"/>
  <c r="H5"/>
  <c r="H9" s="1"/>
  <c r="F15" i="22" l="1"/>
  <c r="F14"/>
  <c r="F13"/>
  <c r="F12"/>
  <c r="F11"/>
  <c r="F10"/>
  <c r="F9"/>
  <c r="F8"/>
  <c r="F7"/>
  <c r="F6"/>
  <c r="F5"/>
  <c r="F16" s="1"/>
  <c r="F17" i="52" l="1"/>
  <c r="F16"/>
  <c r="F15"/>
  <c r="F14"/>
  <c r="F13"/>
  <c r="F11"/>
  <c r="F10"/>
  <c r="F9"/>
  <c r="F8"/>
  <c r="F7"/>
  <c r="F6"/>
  <c r="F5"/>
  <c r="F18" s="1"/>
  <c r="H18" i="57" l="1"/>
  <c r="H17"/>
  <c r="H16"/>
  <c r="H15"/>
  <c r="H14"/>
  <c r="H12"/>
  <c r="H11"/>
  <c r="H10"/>
  <c r="H9"/>
  <c r="H8"/>
  <c r="H7"/>
  <c r="H6"/>
  <c r="H19" s="1"/>
  <c r="H5"/>
  <c r="F19" i="89" l="1"/>
  <c r="F18"/>
  <c r="F17"/>
  <c r="F16"/>
  <c r="F15"/>
  <c r="F13"/>
  <c r="F12"/>
  <c r="F11"/>
  <c r="F10"/>
  <c r="F9"/>
  <c r="F8"/>
  <c r="F7"/>
  <c r="F20" s="1"/>
  <c r="F6"/>
  <c r="F5"/>
  <c r="F18" i="59" l="1"/>
  <c r="F17"/>
  <c r="F16"/>
  <c r="F15"/>
  <c r="F14"/>
  <c r="F12"/>
  <c r="F11"/>
  <c r="F10"/>
  <c r="F9"/>
  <c r="F8"/>
  <c r="F7"/>
  <c r="F6"/>
  <c r="F19" s="1"/>
  <c r="F5"/>
  <c r="F19" i="55"/>
  <c r="F18"/>
  <c r="F17"/>
  <c r="F16"/>
  <c r="F15"/>
  <c r="F13"/>
  <c r="F12"/>
  <c r="F11"/>
  <c r="F10"/>
  <c r="F9"/>
  <c r="F8"/>
  <c r="F7"/>
  <c r="F20" s="1"/>
  <c r="F6"/>
  <c r="F5"/>
  <c r="F18" i="104" l="1"/>
  <c r="F17"/>
  <c r="F16"/>
  <c r="F15"/>
  <c r="F14"/>
  <c r="F13"/>
  <c r="F12"/>
  <c r="F11"/>
  <c r="F10"/>
  <c r="F9"/>
  <c r="F8"/>
  <c r="F7"/>
  <c r="F19" s="1"/>
  <c r="F6"/>
  <c r="F5"/>
  <c r="F14" i="2" l="1"/>
  <c r="F13"/>
  <c r="F12"/>
  <c r="F11"/>
  <c r="F10"/>
  <c r="F8"/>
  <c r="F7"/>
  <c r="F6"/>
  <c r="F15" s="1"/>
  <c r="F5"/>
  <c r="F14" i="81" l="1"/>
  <c r="F13"/>
  <c r="F12"/>
  <c r="F11"/>
  <c r="F10"/>
  <c r="F9"/>
  <c r="F8"/>
  <c r="F7"/>
  <c r="F6"/>
  <c r="F5"/>
  <c r="F15" l="1"/>
  <c r="H16" i="10"/>
  <c r="H15"/>
  <c r="H14"/>
  <c r="H13"/>
  <c r="H12"/>
  <c r="H11"/>
  <c r="H10"/>
  <c r="H9"/>
  <c r="H8"/>
  <c r="H7"/>
  <c r="H6"/>
  <c r="H5"/>
  <c r="H17" s="1"/>
  <c r="F14" i="90" l="1"/>
  <c r="F13"/>
  <c r="F12"/>
  <c r="F11"/>
  <c r="F10"/>
  <c r="F9"/>
  <c r="F8"/>
  <c r="F7"/>
  <c r="F6"/>
  <c r="F5"/>
  <c r="F15" l="1"/>
  <c r="F16" i="6"/>
  <c r="F15"/>
  <c r="F14"/>
  <c r="F13"/>
  <c r="F12"/>
  <c r="F11"/>
  <c r="F10"/>
  <c r="F9"/>
  <c r="F8"/>
  <c r="F7"/>
  <c r="F6"/>
  <c r="F5"/>
  <c r="F14" i="101" l="1"/>
  <c r="F13"/>
  <c r="F12"/>
  <c r="F11"/>
  <c r="F10"/>
  <c r="F9"/>
  <c r="F8"/>
  <c r="F7"/>
  <c r="F15" s="1"/>
  <c r="F6"/>
  <c r="F5"/>
  <c r="F14" i="91" l="1"/>
  <c r="F13"/>
  <c r="F12"/>
  <c r="F11"/>
  <c r="F10"/>
  <c r="F9"/>
  <c r="F8"/>
  <c r="F7"/>
  <c r="F6"/>
  <c r="F5"/>
  <c r="F15" s="1"/>
  <c r="F15" i="3" l="1"/>
  <c r="F14"/>
  <c r="F13"/>
  <c r="F12"/>
  <c r="F11"/>
  <c r="F10"/>
  <c r="F9"/>
  <c r="F8"/>
  <c r="F7"/>
  <c r="F6"/>
  <c r="F16" s="1"/>
  <c r="F5"/>
  <c r="H18" i="112" l="1"/>
  <c r="H17"/>
  <c r="H16"/>
  <c r="H15"/>
  <c r="H14"/>
  <c r="H12"/>
  <c r="H11"/>
  <c r="H10"/>
  <c r="H9"/>
  <c r="H8"/>
  <c r="H7"/>
  <c r="H6"/>
  <c r="H5"/>
  <c r="H19" l="1"/>
  <c r="F9" i="70"/>
  <c r="F8"/>
  <c r="F6"/>
  <c r="F5"/>
  <c r="F10" s="1"/>
  <c r="F19" i="71"/>
  <c r="F18"/>
  <c r="F17"/>
  <c r="F16"/>
  <c r="F15"/>
  <c r="F13"/>
  <c r="F12"/>
  <c r="F11"/>
  <c r="F10"/>
  <c r="F9"/>
  <c r="F8"/>
  <c r="F7"/>
  <c r="F6"/>
  <c r="F5"/>
  <c r="F20" s="1"/>
  <c r="H14" i="44" l="1"/>
  <c r="H13"/>
  <c r="H12"/>
  <c r="H11"/>
  <c r="H10"/>
  <c r="H8"/>
  <c r="H7"/>
  <c r="H6"/>
  <c r="H15" s="1"/>
  <c r="H5"/>
  <c r="H18" i="114" l="1"/>
  <c r="H17"/>
  <c r="H16"/>
  <c r="H15"/>
  <c r="H14"/>
  <c r="H12"/>
  <c r="H11"/>
  <c r="H10"/>
  <c r="H9"/>
  <c r="H8"/>
  <c r="H7"/>
  <c r="H6"/>
  <c r="H5"/>
  <c r="H19" l="1"/>
  <c r="F18" i="35"/>
  <c r="F17"/>
  <c r="F16"/>
  <c r="F15"/>
  <c r="F14"/>
  <c r="F12"/>
  <c r="F11"/>
  <c r="C10"/>
  <c r="F10" s="1"/>
  <c r="F9"/>
  <c r="F8"/>
  <c r="F7"/>
  <c r="F6"/>
  <c r="F5"/>
  <c r="F19" s="1"/>
  <c r="H14" i="86" l="1"/>
  <c r="H13"/>
  <c r="H12"/>
  <c r="H11"/>
  <c r="H10"/>
  <c r="H8"/>
  <c r="H7"/>
  <c r="H6"/>
  <c r="H5"/>
  <c r="H15" l="1"/>
  <c r="H15" i="68"/>
  <c r="H14"/>
  <c r="H13"/>
  <c r="H12"/>
  <c r="H11"/>
  <c r="H10"/>
  <c r="H9"/>
  <c r="H8"/>
  <c r="H7"/>
  <c r="H6"/>
  <c r="H5"/>
  <c r="H16" s="1"/>
  <c r="H15" i="23" l="1"/>
  <c r="H14"/>
  <c r="E14"/>
  <c r="H13"/>
  <c r="H12"/>
  <c r="H10"/>
  <c r="E10"/>
  <c r="H9"/>
  <c r="H8"/>
  <c r="H7"/>
  <c r="H6"/>
  <c r="H5"/>
  <c r="H16" s="1"/>
  <c r="H14" i="95" l="1"/>
  <c r="H13"/>
  <c r="H12"/>
  <c r="H11"/>
  <c r="H10"/>
  <c r="H8"/>
  <c r="H7"/>
  <c r="H6"/>
  <c r="H5"/>
  <c r="H15" l="1"/>
  <c r="H15" i="124"/>
  <c r="H14"/>
  <c r="H13"/>
  <c r="H12"/>
  <c r="H11"/>
  <c r="H9"/>
  <c r="H8"/>
  <c r="H7"/>
  <c r="H6"/>
  <c r="H5"/>
  <c r="H16" s="1"/>
  <c r="H14" i="97" l="1"/>
  <c r="H13"/>
  <c r="H12"/>
  <c r="H11"/>
  <c r="H10"/>
  <c r="H8"/>
  <c r="H7"/>
  <c r="H6"/>
  <c r="H15" s="1"/>
  <c r="H5"/>
  <c r="H14" i="75" l="1"/>
  <c r="H13"/>
  <c r="H12"/>
  <c r="H11"/>
  <c r="H10"/>
  <c r="H9"/>
  <c r="H8"/>
  <c r="H7"/>
  <c r="H6"/>
  <c r="H5"/>
  <c r="H15" s="1"/>
  <c r="F20" i="34" l="1"/>
  <c r="F19"/>
  <c r="F18"/>
  <c r="F17"/>
  <c r="F16"/>
  <c r="F14"/>
  <c r="F13"/>
  <c r="F12"/>
  <c r="F11"/>
  <c r="F10"/>
  <c r="F9"/>
  <c r="F8"/>
  <c r="F21" s="1"/>
  <c r="F7"/>
  <c r="F6"/>
  <c r="F5"/>
  <c r="F11" i="119" l="1"/>
  <c r="F10"/>
  <c r="F9"/>
  <c r="F7"/>
  <c r="F6"/>
  <c r="F5"/>
  <c r="F15" i="120"/>
  <c r="F14"/>
  <c r="F13"/>
  <c r="F12"/>
  <c r="F11"/>
  <c r="F9"/>
  <c r="F8"/>
  <c r="F7"/>
  <c r="F6"/>
  <c r="F5"/>
  <c r="F16" l="1"/>
  <c r="F12" i="119"/>
  <c r="H15" i="118"/>
  <c r="H14"/>
  <c r="H13"/>
  <c r="H12"/>
  <c r="H11"/>
  <c r="H9"/>
  <c r="H8"/>
  <c r="H7"/>
  <c r="H6"/>
  <c r="H5"/>
  <c r="H16" l="1"/>
  <c r="F15" i="131"/>
  <c r="F14"/>
  <c r="F13"/>
  <c r="F12"/>
  <c r="F11"/>
  <c r="F9"/>
  <c r="F8"/>
  <c r="F7"/>
  <c r="F6"/>
  <c r="F5"/>
  <c r="F16" l="1"/>
  <c r="H14" i="40"/>
  <c r="H13"/>
  <c r="H12"/>
  <c r="H11"/>
  <c r="H10"/>
  <c r="H8"/>
  <c r="H7"/>
  <c r="H6"/>
  <c r="H15" s="1"/>
  <c r="H5"/>
  <c r="H15" i="73" l="1"/>
  <c r="H14"/>
  <c r="H13"/>
  <c r="H12"/>
  <c r="H11"/>
  <c r="H9"/>
  <c r="H8"/>
  <c r="H7"/>
  <c r="H16" s="1"/>
  <c r="H6"/>
  <c r="H5"/>
  <c r="H15" i="66" l="1"/>
  <c r="H14"/>
  <c r="H13"/>
  <c r="H12"/>
  <c r="H11"/>
  <c r="H9"/>
  <c r="H8"/>
  <c r="H7"/>
  <c r="H16" s="1"/>
  <c r="H6"/>
  <c r="H5"/>
  <c r="F18" i="103" l="1"/>
  <c r="F17"/>
  <c r="F16"/>
  <c r="F15"/>
  <c r="F14"/>
  <c r="F13"/>
  <c r="F12"/>
  <c r="F11"/>
  <c r="F10"/>
  <c r="F9"/>
  <c r="F8"/>
  <c r="F7"/>
  <c r="F6"/>
  <c r="F5"/>
  <c r="F19" s="1"/>
  <c r="H16" i="15" l="1"/>
  <c r="H15"/>
  <c r="H14"/>
  <c r="H13"/>
  <c r="H12"/>
  <c r="H10"/>
  <c r="H9"/>
  <c r="H8"/>
  <c r="H7"/>
  <c r="H6"/>
  <c r="H5"/>
  <c r="H17" s="1"/>
  <c r="H13" i="62" l="1"/>
  <c r="H12"/>
  <c r="H11"/>
  <c r="H9"/>
  <c r="H8"/>
  <c r="H7"/>
  <c r="H6"/>
  <c r="H5"/>
  <c r="H14" l="1"/>
  <c r="H15" i="11"/>
  <c r="H14"/>
  <c r="H13"/>
  <c r="H12"/>
  <c r="H11"/>
  <c r="H10"/>
  <c r="H8"/>
  <c r="H7"/>
  <c r="H6"/>
  <c r="H5"/>
  <c r="F25" i="74" l="1"/>
  <c r="I25" s="1"/>
  <c r="F24"/>
  <c r="I24" s="1"/>
  <c r="F23"/>
  <c r="I23" s="1"/>
  <c r="F22"/>
  <c r="I22" s="1"/>
  <c r="F21"/>
  <c r="I21" s="1"/>
  <c r="F19"/>
  <c r="I19" s="1"/>
  <c r="F18"/>
  <c r="I18" s="1"/>
  <c r="F17"/>
  <c r="I17" s="1"/>
  <c r="F16"/>
  <c r="I16" s="1"/>
  <c r="F15"/>
  <c r="I15" s="1"/>
  <c r="F14"/>
  <c r="I14" s="1"/>
  <c r="F13"/>
  <c r="I13" s="1"/>
  <c r="F12"/>
  <c r="I12" s="1"/>
  <c r="F11"/>
  <c r="I11" s="1"/>
  <c r="F10"/>
  <c r="I10" s="1"/>
  <c r="F9"/>
  <c r="I9" s="1"/>
  <c r="F8"/>
  <c r="I8" s="1"/>
  <c r="F7"/>
  <c r="I7" s="1"/>
  <c r="F6"/>
  <c r="I6" s="1"/>
  <c r="F5"/>
  <c r="I5" s="1"/>
  <c r="I26" l="1"/>
  <c r="F15" i="122" l="1"/>
  <c r="F14"/>
  <c r="F13"/>
  <c r="F12"/>
  <c r="F11"/>
  <c r="F9"/>
  <c r="F8"/>
  <c r="F7"/>
  <c r="F6"/>
  <c r="F5"/>
  <c r="F16" s="1"/>
  <c r="H14" i="31" l="1"/>
  <c r="H13"/>
  <c r="H12"/>
  <c r="H11"/>
  <c r="H10"/>
  <c r="H8"/>
  <c r="H7"/>
  <c r="H6"/>
  <c r="H15" s="1"/>
  <c r="H5"/>
  <c r="H14" i="24" l="1"/>
  <c r="H13"/>
  <c r="H12"/>
  <c r="H11"/>
  <c r="H10"/>
  <c r="H9"/>
  <c r="H8"/>
  <c r="H7"/>
  <c r="H15" s="1"/>
  <c r="H6"/>
  <c r="H5"/>
  <c r="F20" i="16" l="1"/>
  <c r="F19"/>
  <c r="F18"/>
  <c r="F17"/>
  <c r="F16"/>
  <c r="F15"/>
  <c r="F14"/>
  <c r="F13"/>
  <c r="F12"/>
  <c r="F11"/>
  <c r="F10"/>
  <c r="F9"/>
  <c r="F8"/>
  <c r="F7"/>
  <c r="F6"/>
  <c r="F5"/>
  <c r="F21" s="1"/>
  <c r="F16" i="126" l="1"/>
  <c r="F15"/>
  <c r="F14"/>
  <c r="F13"/>
  <c r="F12"/>
  <c r="F11"/>
  <c r="F10"/>
  <c r="F9"/>
  <c r="F8"/>
  <c r="F7"/>
  <c r="F6"/>
  <c r="F5"/>
  <c r="F17" l="1"/>
  <c r="F15" i="51"/>
  <c r="F14"/>
  <c r="F13"/>
  <c r="F12"/>
  <c r="F11"/>
  <c r="F9"/>
  <c r="F8"/>
  <c r="F7"/>
  <c r="F16" s="1"/>
  <c r="F6"/>
  <c r="F5"/>
  <c r="G16" i="27" l="1"/>
  <c r="G15"/>
  <c r="G14"/>
  <c r="G13"/>
  <c r="G12"/>
  <c r="G11"/>
  <c r="G10"/>
  <c r="G9"/>
  <c r="G8"/>
  <c r="G7"/>
  <c r="G6"/>
  <c r="G5"/>
  <c r="G17" s="1"/>
  <c r="F14" i="96" l="1"/>
  <c r="F13"/>
  <c r="F12"/>
  <c r="F11"/>
  <c r="F10"/>
  <c r="F8"/>
  <c r="F7"/>
  <c r="F6"/>
  <c r="F15" s="1"/>
  <c r="F5"/>
  <c r="F13" i="7" l="1"/>
  <c r="F12"/>
  <c r="F11"/>
  <c r="F10"/>
  <c r="F9"/>
  <c r="F8"/>
  <c r="F7"/>
  <c r="F6"/>
  <c r="F14" s="1"/>
  <c r="F5"/>
  <c r="H15" i="69" l="1"/>
  <c r="H14"/>
  <c r="H13"/>
  <c r="H12"/>
  <c r="H11"/>
  <c r="H10"/>
  <c r="H9"/>
  <c r="H8"/>
  <c r="H7"/>
  <c r="H6"/>
  <c r="H5"/>
  <c r="H16" l="1"/>
  <c r="F14" i="108"/>
  <c r="F13"/>
  <c r="F12"/>
  <c r="F11"/>
  <c r="F10"/>
  <c r="F9"/>
  <c r="F8"/>
  <c r="F7"/>
  <c r="F6"/>
  <c r="F5"/>
  <c r="F15" l="1"/>
  <c r="F18" i="105"/>
  <c r="F17"/>
  <c r="F16"/>
  <c r="F15"/>
  <c r="F14"/>
  <c r="F13"/>
  <c r="F12"/>
  <c r="F11"/>
  <c r="F10"/>
  <c r="F9"/>
  <c r="F8"/>
  <c r="F7"/>
  <c r="F6"/>
  <c r="F5"/>
  <c r="F19" s="1"/>
  <c r="H18" i="83" l="1"/>
  <c r="H17"/>
  <c r="H16"/>
  <c r="H15"/>
  <c r="H14"/>
  <c r="H13"/>
  <c r="H12"/>
  <c r="H11"/>
  <c r="H10"/>
  <c r="H9"/>
  <c r="H8"/>
  <c r="H7"/>
  <c r="H6"/>
  <c r="H5"/>
  <c r="H19" l="1"/>
  <c r="H14" i="82"/>
  <c r="H13"/>
  <c r="H12"/>
  <c r="H11"/>
  <c r="H10"/>
  <c r="H9"/>
  <c r="H8"/>
  <c r="H7"/>
  <c r="H6"/>
  <c r="H5"/>
  <c r="H15" l="1"/>
  <c r="H20" i="84"/>
  <c r="H19"/>
  <c r="H18"/>
  <c r="H17"/>
  <c r="H16"/>
  <c r="H15"/>
  <c r="H14"/>
  <c r="H13"/>
  <c r="H12"/>
  <c r="H11"/>
  <c r="H10"/>
  <c r="H9"/>
  <c r="H8"/>
  <c r="H7"/>
  <c r="H6"/>
  <c r="H5"/>
  <c r="H21" l="1"/>
  <c r="F19" i="110"/>
  <c r="F18"/>
  <c r="F17"/>
  <c r="F16"/>
  <c r="F15"/>
  <c r="F13"/>
  <c r="F12"/>
  <c r="F11"/>
  <c r="F10"/>
  <c r="F9"/>
  <c r="F8"/>
  <c r="F7"/>
  <c r="F6"/>
  <c r="F5"/>
  <c r="F20" l="1"/>
  <c r="H16" i="78"/>
  <c r="H15"/>
  <c r="H14"/>
  <c r="H13"/>
  <c r="H11"/>
  <c r="H10"/>
  <c r="H9"/>
  <c r="H8"/>
  <c r="H7"/>
  <c r="H6"/>
  <c r="H5"/>
  <c r="H17" s="1"/>
  <c r="H19" s="1"/>
  <c r="F15" i="79"/>
  <c r="F14"/>
  <c r="F13"/>
  <c r="F12"/>
  <c r="F11"/>
  <c r="F9"/>
  <c r="F8"/>
  <c r="F7"/>
  <c r="F6"/>
  <c r="F5"/>
  <c r="F16" l="1"/>
  <c r="F17" i="77"/>
  <c r="F16"/>
  <c r="F15"/>
  <c r="F14"/>
  <c r="F13"/>
  <c r="F11"/>
  <c r="F10"/>
  <c r="F9"/>
  <c r="F8"/>
  <c r="F7"/>
  <c r="F6"/>
  <c r="F5"/>
  <c r="F18" s="1"/>
  <c r="H14" i="76" l="1"/>
  <c r="H13"/>
  <c r="H12"/>
  <c r="H11"/>
  <c r="H10"/>
  <c r="H8"/>
  <c r="H7"/>
  <c r="H6"/>
  <c r="H5"/>
  <c r="H15" l="1"/>
  <c r="H19" i="42"/>
  <c r="H18"/>
  <c r="H17"/>
  <c r="H16"/>
  <c r="H15"/>
  <c r="H13"/>
  <c r="H12"/>
  <c r="H11"/>
  <c r="H10"/>
  <c r="H9"/>
  <c r="H8"/>
  <c r="H7"/>
  <c r="H6"/>
  <c r="H5"/>
  <c r="H20" s="1"/>
  <c r="H8" i="18" l="1"/>
  <c r="H7"/>
  <c r="H5"/>
  <c r="H9" s="1"/>
  <c r="H13" i="21" l="1"/>
  <c r="E12"/>
  <c r="H12" s="1"/>
  <c r="H11"/>
  <c r="H10"/>
  <c r="H8"/>
  <c r="H7"/>
  <c r="H6"/>
  <c r="H5"/>
  <c r="H14" l="1"/>
  <c r="H21" i="54" l="1"/>
  <c r="E21"/>
  <c r="H20"/>
  <c r="E20"/>
  <c r="H19"/>
  <c r="E19"/>
  <c r="H18"/>
  <c r="E18"/>
  <c r="H17"/>
  <c r="E17"/>
  <c r="H15"/>
  <c r="E15"/>
  <c r="H14"/>
  <c r="E14"/>
  <c r="H13"/>
  <c r="E13"/>
  <c r="H12"/>
  <c r="E12"/>
  <c r="H11"/>
  <c r="E11"/>
  <c r="H10"/>
  <c r="E10"/>
  <c r="H9"/>
  <c r="E9"/>
  <c r="H8"/>
  <c r="E8"/>
  <c r="H7"/>
  <c r="E7"/>
  <c r="H6"/>
  <c r="E6"/>
  <c r="H5"/>
  <c r="H22" s="1"/>
  <c r="E5"/>
  <c r="F19" i="61" l="1"/>
  <c r="F18"/>
  <c r="F17"/>
  <c r="F16"/>
  <c r="F15"/>
  <c r="F13"/>
  <c r="F12"/>
  <c r="F11"/>
  <c r="F10"/>
  <c r="F9"/>
  <c r="F8"/>
  <c r="F7"/>
  <c r="F20" s="1"/>
  <c r="F6"/>
  <c r="F5"/>
  <c r="F16" i="130" l="1"/>
  <c r="F15"/>
  <c r="F14"/>
  <c r="F13"/>
  <c r="F12"/>
  <c r="F10"/>
  <c r="F9"/>
  <c r="F8"/>
  <c r="F7"/>
  <c r="F6"/>
  <c r="F5"/>
  <c r="F17" s="1"/>
  <c r="F5" i="37" l="1"/>
  <c r="F16" s="1"/>
  <c r="H13" i="20" l="1"/>
  <c r="H12"/>
  <c r="E12"/>
  <c r="H11"/>
  <c r="H10"/>
  <c r="H8"/>
  <c r="H7"/>
  <c r="H6"/>
  <c r="H14" s="1"/>
  <c r="H5"/>
  <c r="H14" i="19" l="1"/>
  <c r="H13"/>
  <c r="H12"/>
  <c r="E12"/>
  <c r="H11"/>
  <c r="H10"/>
  <c r="H8"/>
  <c r="H7"/>
  <c r="H6"/>
  <c r="H5"/>
  <c r="H14" i="58" l="1"/>
  <c r="H13"/>
  <c r="H12"/>
  <c r="H11"/>
  <c r="H10"/>
  <c r="H8"/>
  <c r="H7"/>
  <c r="H6"/>
  <c r="H15" s="1"/>
  <c r="H5"/>
  <c r="H9" i="17" l="1"/>
  <c r="H8"/>
  <c r="H6"/>
  <c r="H10" s="1"/>
  <c r="E6"/>
  <c r="H5"/>
  <c r="H17" i="116" l="1"/>
  <c r="H16"/>
  <c r="H15"/>
  <c r="H14"/>
  <c r="H13"/>
  <c r="H11"/>
  <c r="H10"/>
  <c r="H9"/>
  <c r="H8"/>
  <c r="H7"/>
  <c r="H6"/>
  <c r="H5"/>
  <c r="H18" l="1"/>
  <c r="F22" i="1"/>
  <c r="F21"/>
  <c r="F20"/>
  <c r="F19"/>
  <c r="F18"/>
  <c r="F16"/>
  <c r="F15"/>
  <c r="F14"/>
  <c r="F13"/>
  <c r="F12"/>
  <c r="F11"/>
  <c r="F10"/>
  <c r="F9"/>
  <c r="F8"/>
  <c r="F7"/>
  <c r="F6"/>
  <c r="F23" s="1"/>
  <c r="F5"/>
  <c r="F18" i="88" l="1"/>
  <c r="F17"/>
  <c r="F16"/>
  <c r="F15"/>
  <c r="F14"/>
  <c r="F12"/>
  <c r="F11"/>
  <c r="F10"/>
  <c r="F9"/>
  <c r="F8"/>
  <c r="F7"/>
  <c r="F6"/>
  <c r="F19" s="1"/>
  <c r="F5"/>
  <c r="H15" i="53" l="1"/>
  <c r="H14"/>
  <c r="H13"/>
  <c r="H12"/>
  <c r="H11"/>
  <c r="H9"/>
  <c r="H8"/>
  <c r="H7"/>
  <c r="H16" s="1"/>
  <c r="H6"/>
  <c r="H5"/>
  <c r="H18" i="106" l="1"/>
  <c r="H17"/>
  <c r="H16"/>
  <c r="H15"/>
  <c r="H14"/>
  <c r="H12"/>
  <c r="H11"/>
  <c r="H10"/>
  <c r="H9"/>
  <c r="H8"/>
  <c r="H7"/>
  <c r="H6"/>
  <c r="H5"/>
  <c r="H19" l="1"/>
  <c r="H15" i="32"/>
  <c r="H14"/>
  <c r="H13"/>
  <c r="H12"/>
  <c r="H11"/>
  <c r="H9"/>
  <c r="H8"/>
  <c r="H7"/>
  <c r="H6"/>
  <c r="H5"/>
  <c r="H16" s="1"/>
  <c r="H19" i="125" l="1"/>
  <c r="H18"/>
  <c r="H17"/>
  <c r="H16"/>
  <c r="H15"/>
  <c r="H13"/>
  <c r="H12"/>
  <c r="H11"/>
  <c r="H10"/>
  <c r="H9"/>
  <c r="H8"/>
  <c r="H7"/>
  <c r="H6"/>
  <c r="H5"/>
  <c r="H20" l="1"/>
  <c r="H14" i="99"/>
  <c r="H13"/>
  <c r="H12"/>
  <c r="H11"/>
  <c r="H10"/>
  <c r="H8"/>
  <c r="H7"/>
  <c r="H6"/>
  <c r="H5"/>
  <c r="H15" l="1"/>
  <c r="H16" i="26"/>
  <c r="H15"/>
  <c r="H14"/>
  <c r="H13"/>
  <c r="H12"/>
  <c r="H11"/>
  <c r="H9"/>
  <c r="H8"/>
  <c r="H7"/>
  <c r="H6"/>
  <c r="H5"/>
  <c r="H17" s="1"/>
  <c r="H14" i="38" l="1"/>
  <c r="H13"/>
  <c r="H12"/>
  <c r="H11"/>
  <c r="H10"/>
  <c r="H8"/>
  <c r="H7"/>
  <c r="H6"/>
  <c r="H15" s="1"/>
  <c r="H5"/>
  <c r="H15" i="65" l="1"/>
  <c r="H14"/>
  <c r="H13"/>
  <c r="H12"/>
  <c r="H11"/>
  <c r="H9"/>
  <c r="H8"/>
  <c r="H7"/>
  <c r="H16" s="1"/>
  <c r="H6"/>
  <c r="H5"/>
  <c r="H14" i="28" l="1"/>
  <c r="H13"/>
  <c r="H12"/>
  <c r="H11"/>
  <c r="H10"/>
  <c r="H8"/>
  <c r="H7"/>
  <c r="H6"/>
  <c r="H15" s="1"/>
  <c r="H5"/>
  <c r="H15" i="13" l="1"/>
  <c r="H14"/>
  <c r="H13"/>
  <c r="H12"/>
  <c r="H11"/>
  <c r="H9"/>
  <c r="H8"/>
  <c r="H7"/>
  <c r="H16" s="1"/>
  <c r="H6"/>
  <c r="H5"/>
  <c r="H13" i="29" l="1"/>
  <c r="H12"/>
  <c r="E12"/>
  <c r="H11"/>
  <c r="H10"/>
  <c r="H8"/>
  <c r="H7"/>
  <c r="H6"/>
  <c r="H14" s="1"/>
  <c r="H5"/>
  <c r="H15" i="25" l="1"/>
  <c r="H14"/>
  <c r="H13"/>
  <c r="H12"/>
  <c r="H11"/>
  <c r="H9"/>
  <c r="H8"/>
  <c r="H7"/>
  <c r="H16" s="1"/>
  <c r="H6"/>
  <c r="H5"/>
  <c r="H15" i="111" l="1"/>
  <c r="H14"/>
  <c r="H13"/>
  <c r="H12"/>
  <c r="H11"/>
  <c r="H9"/>
  <c r="H8"/>
  <c r="H7"/>
  <c r="H6"/>
  <c r="H5"/>
  <c r="H16" l="1"/>
  <c r="H15" i="50"/>
  <c r="H14"/>
  <c r="H13"/>
  <c r="H12"/>
  <c r="H11"/>
  <c r="H9"/>
  <c r="H8"/>
  <c r="H7"/>
  <c r="H16" s="1"/>
  <c r="H6"/>
  <c r="H5"/>
  <c r="H17" i="14" l="1"/>
  <c r="H16"/>
  <c r="H15"/>
  <c r="H14"/>
  <c r="H13"/>
  <c r="H11"/>
  <c r="H10"/>
  <c r="H9"/>
  <c r="H8"/>
  <c r="H7"/>
  <c r="H6"/>
  <c r="H5"/>
  <c r="H18" s="1"/>
  <c r="F21" i="5" l="1"/>
  <c r="F20"/>
  <c r="F19"/>
  <c r="F18"/>
  <c r="F17"/>
  <c r="F16"/>
  <c r="F14"/>
  <c r="F13"/>
  <c r="F12"/>
  <c r="F11"/>
  <c r="F10"/>
  <c r="F9"/>
  <c r="F8"/>
  <c r="F7"/>
  <c r="F6"/>
  <c r="F5"/>
  <c r="F20" i="60" l="1"/>
  <c r="F19"/>
  <c r="F18"/>
  <c r="F17"/>
  <c r="F16"/>
  <c r="F14"/>
  <c r="F13"/>
  <c r="F12"/>
  <c r="F11"/>
  <c r="F10"/>
  <c r="F9"/>
  <c r="F8"/>
  <c r="F7"/>
  <c r="F6"/>
  <c r="F5"/>
  <c r="F21" s="1"/>
  <c r="H18" i="12" l="1"/>
  <c r="H17"/>
  <c r="H16"/>
  <c r="H15"/>
  <c r="H14"/>
  <c r="H12"/>
  <c r="H11"/>
  <c r="H10"/>
  <c r="H9"/>
  <c r="H8"/>
  <c r="H7"/>
  <c r="H6"/>
  <c r="H19" s="1"/>
  <c r="H5"/>
  <c r="F18" i="39" l="1"/>
  <c r="F17"/>
  <c r="F16"/>
  <c r="F15"/>
  <c r="F14"/>
  <c r="F12"/>
  <c r="F11"/>
  <c r="F10"/>
  <c r="F9"/>
  <c r="F8"/>
  <c r="F7"/>
  <c r="F6"/>
  <c r="F19" s="1"/>
  <c r="F5"/>
  <c r="F18" i="56" l="1"/>
  <c r="F17"/>
  <c r="F16"/>
  <c r="F15"/>
  <c r="F14"/>
  <c r="F12"/>
  <c r="F11"/>
  <c r="F10"/>
  <c r="F9"/>
  <c r="F8"/>
  <c r="F7"/>
  <c r="F6"/>
  <c r="F5"/>
  <c r="F19" s="1"/>
  <c r="H9" i="4" l="1"/>
  <c r="H8"/>
  <c r="H6"/>
  <c r="H5"/>
  <c r="H10" s="1"/>
  <c r="F20" i="43" l="1"/>
  <c r="F19"/>
  <c r="F18"/>
  <c r="F17"/>
  <c r="F16"/>
  <c r="F14"/>
  <c r="F13"/>
  <c r="F12"/>
  <c r="F11"/>
  <c r="F10"/>
  <c r="F9"/>
  <c r="F8"/>
  <c r="F7"/>
  <c r="F6"/>
  <c r="F5"/>
  <c r="F21" l="1"/>
  <c r="H16" i="45"/>
  <c r="H15"/>
  <c r="H14"/>
  <c r="H13"/>
  <c r="H12"/>
  <c r="H10"/>
  <c r="H9"/>
  <c r="H8"/>
  <c r="H7"/>
  <c r="H6"/>
  <c r="H5"/>
  <c r="H17" s="1"/>
  <c r="F22" i="8" l="1"/>
  <c r="F21"/>
  <c r="F20"/>
  <c r="F19"/>
  <c r="F18"/>
  <c r="F16"/>
  <c r="F15"/>
  <c r="F14"/>
  <c r="F13"/>
  <c r="F12"/>
  <c r="F11"/>
  <c r="F10"/>
  <c r="F9"/>
  <c r="F8"/>
  <c r="F7"/>
  <c r="F6"/>
  <c r="F23" s="1"/>
  <c r="F5"/>
  <c r="F14" i="36" l="1"/>
  <c r="F13"/>
  <c r="F12"/>
  <c r="F11"/>
  <c r="F10"/>
  <c r="F8"/>
  <c r="F7"/>
  <c r="F6"/>
  <c r="F15" s="1"/>
  <c r="F5"/>
  <c r="H14" i="115" l="1"/>
  <c r="H13"/>
  <c r="H12"/>
  <c r="H11"/>
  <c r="H10"/>
  <c r="H8"/>
  <c r="H7"/>
  <c r="H6"/>
  <c r="H15" s="1"/>
  <c r="H5"/>
  <c r="H14" i="41" l="1"/>
  <c r="H13"/>
  <c r="H12"/>
  <c r="H11"/>
  <c r="H10"/>
  <c r="H8"/>
  <c r="H7"/>
  <c r="H6"/>
  <c r="H15" s="1"/>
  <c r="H5"/>
  <c r="F15" i="109" l="1"/>
  <c r="F14"/>
  <c r="F13"/>
  <c r="F12"/>
  <c r="F11"/>
  <c r="F9"/>
  <c r="F8"/>
  <c r="F7"/>
  <c r="F16" s="1"/>
  <c r="F6"/>
  <c r="F5"/>
  <c r="H15" i="72" l="1"/>
  <c r="H14"/>
  <c r="H13"/>
  <c r="H12"/>
  <c r="H11"/>
  <c r="H9"/>
  <c r="H8"/>
  <c r="H7"/>
  <c r="H6"/>
  <c r="H5"/>
  <c r="H16" l="1"/>
  <c r="F16" i="132"/>
  <c r="F15"/>
  <c r="F14"/>
  <c r="F13"/>
  <c r="F12"/>
  <c r="F10"/>
  <c r="F9"/>
  <c r="F8"/>
  <c r="F7"/>
  <c r="F6"/>
  <c r="F5"/>
  <c r="F17" s="1"/>
  <c r="H18" i="94" l="1"/>
  <c r="H17"/>
  <c r="H16"/>
  <c r="H15"/>
  <c r="H14"/>
  <c r="H12"/>
  <c r="H11"/>
  <c r="H10"/>
  <c r="H9"/>
  <c r="H8"/>
  <c r="H7"/>
  <c r="H6"/>
  <c r="H19" s="1"/>
  <c r="H5"/>
  <c r="H15" i="117" l="1"/>
  <c r="H14"/>
  <c r="H13"/>
  <c r="H12"/>
  <c r="H11"/>
  <c r="H9"/>
  <c r="H8"/>
  <c r="H7"/>
  <c r="H6"/>
  <c r="H5"/>
  <c r="H16" l="1"/>
  <c r="F15" i="127"/>
  <c r="F14"/>
  <c r="F13"/>
  <c r="F12"/>
  <c r="F11"/>
  <c r="F9"/>
  <c r="F8"/>
  <c r="F7"/>
  <c r="F6"/>
  <c r="F5"/>
  <c r="F16" s="1"/>
</calcChain>
</file>

<file path=xl/sharedStrings.xml><?xml version="1.0" encoding="utf-8"?>
<sst xmlns="http://schemas.openxmlformats.org/spreadsheetml/2006/main" count="6688" uniqueCount="542">
  <si>
    <t>RANCHI MUNICIPAL CORPORATION, RANCHI</t>
  </si>
  <si>
    <t xml:space="preserve">BILL OF QUANTITY </t>
  </si>
  <si>
    <r>
      <t>Name of Work :</t>
    </r>
    <r>
      <rPr>
        <b/>
        <sz val="11"/>
        <color theme="1"/>
        <rFont val="Kruti Dev 010"/>
      </rPr>
      <t>okMZ la0 49 vUrxZr Ikks[kj Vskyh esa iksYVªh QkeZ xyh esa ccyq eqxhZ nqdku ls xqIrk th ds ?kj rd  
                 ih0 lh0 lh0 iFk dk fuekZ.k dk;ZA</t>
    </r>
    <r>
      <rPr>
        <b/>
        <sz val="11"/>
        <color theme="1"/>
        <rFont val="Times New Roman"/>
        <family val="1"/>
      </rPr>
      <t xml:space="preserve">
</t>
    </r>
  </si>
  <si>
    <t>SL.NO.</t>
  </si>
  <si>
    <t>ITEMS OF WORK</t>
  </si>
  <si>
    <t>Qty</t>
  </si>
  <si>
    <t>Unit</t>
  </si>
  <si>
    <t>Rate</t>
  </si>
  <si>
    <t>Amount</t>
  </si>
  <si>
    <t>Labour for cleaning the work site before and after work etc</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</si>
  <si>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</si>
  <si>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</si>
  <si>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</si>
  <si>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</si>
  <si>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</si>
  <si>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</si>
  <si>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</si>
  <si>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</si>
  <si>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</si>
  <si>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</si>
  <si>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</si>
  <si>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Carriage of Materials </t>
  </si>
  <si>
    <t xml:space="preserve"> Local Sand 18 KM </t>
  </si>
  <si>
    <t xml:space="preserve">Sand 42 KM </t>
  </si>
  <si>
    <t>Stone Boulder 29 km</t>
  </si>
  <si>
    <t>Stone Chips  (lead 15 KM)</t>
  </si>
  <si>
    <t>Earth ( Lead upto 1 K.M )</t>
  </si>
  <si>
    <t xml:space="preserve">                                                                                                Executive Engineer 
                                                                                                         Ranchi Municipal Corporation
                                                                                                         Ranchi</t>
  </si>
  <si>
    <r>
      <t>Name of Work :-</t>
    </r>
    <r>
      <rPr>
        <b/>
        <sz val="11"/>
        <color theme="1"/>
        <rFont val="Kruti Dev 010"/>
      </rPr>
      <t>okMZ la0 45 ds vUrxZr fjlynkj uxj jskM ua0&amp;13 esa ih0 lh0 lh0 iFk dk fuekZ.k dk;ZA</t>
    </r>
  </si>
  <si>
    <t>Labour for cleaning before this site complete as per specification and direction of E/i</t>
  </si>
  <si>
    <t>1
5.1.1
+
5.1.2</t>
  </si>
  <si>
    <t>2
5.1.10</t>
  </si>
  <si>
    <t>3
8.6.8</t>
  </si>
  <si>
    <t>4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</si>
  <si>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</si>
  <si>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Boq cost</t>
  </si>
  <si>
    <t xml:space="preserve">                                                                                                     Assistant   Engineer 
                                                                                                         Ranchi Municipal Corporation
                                                                                                         Ranchi</t>
  </si>
  <si>
    <r>
      <t>Name of Work :-</t>
    </r>
    <r>
      <rPr>
        <b/>
        <sz val="11"/>
        <color theme="1"/>
        <rFont val="Kruti Dev 010"/>
      </rPr>
      <t xml:space="preserve">okMZ la0 36 ds vUrxZr vjxksM+ esa lat; lkgq ds ?kj ls eq[; ukyk rd ukyh dk fuekZ.k dk;ZA </t>
    </r>
  </si>
  <si>
    <t>4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</si>
  <si>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</si>
  <si>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</si>
  <si>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</si>
  <si>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6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</si>
  <si>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</si>
  <si>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</si>
  <si>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7
5.3.30.1</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</si>
  <si>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</si>
  <si>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8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</si>
  <si>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</si>
  <si>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</si>
  <si>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                                                                                                     Assistant Engineer 
                                                                                                         Ranchi Municipal Corporation
                                                                                                         Ranchi</t>
  </si>
  <si>
    <r>
      <t>Name of Work :-</t>
    </r>
    <r>
      <rPr>
        <b/>
        <sz val="11"/>
        <color theme="1"/>
        <rFont val="Kruti Dev 010"/>
      </rPr>
      <t>okMZ la0 53 vUrxZr ve`r dPNi ds ?kj ls eaxjk mjkao ds ?kj rd ,oa clar lkgq ds ?kj
                  ls ukjk;.k egrks ds ?kj rd iFk dk fuekZ.k dk;ZA</t>
    </r>
    <r>
      <rPr>
        <b/>
        <sz val="11"/>
        <color theme="1"/>
        <rFont val="Times New Roman"/>
        <family val="1"/>
      </rPr>
      <t xml:space="preserve">
</t>
    </r>
  </si>
  <si>
    <t>labour for cleaning the work site before and after work etc</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</si>
  <si>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</si>
  <si>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5.3.2.1</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</si>
  <si>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</si>
  <si>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                                                                                                       Executive Engineer 
                                                                                                         Ranchi Municipal Corporation
                                                                                                         Ranchi</t>
  </si>
  <si>
    <r>
      <t>Name of Work :-</t>
    </r>
    <r>
      <rPr>
        <b/>
        <sz val="11"/>
        <color theme="1"/>
        <rFont val="Kruti Dev 010"/>
      </rPr>
      <t>okMZ la0 29 ds vUrxZr vkj0 ds0 VªkUliksVZ ls HkksYkk Bkdqj ds ?kj rd igkM+h eafnj ds utnhd 
                  ih0 lh0 lh0 iFk dk fuekZ.k dk;ZA</t>
    </r>
  </si>
  <si>
    <t>Labour for cleaning before this site complete as per specification and direction of E/I</t>
  </si>
  <si>
    <t xml:space="preserve"> Local Sand 14 KM </t>
  </si>
  <si>
    <t xml:space="preserve">Sand 49 KM </t>
  </si>
  <si>
    <t>Stone Boulder 36 km</t>
  </si>
  <si>
    <t>Stone Chips  (lead 22 KM)</t>
  </si>
  <si>
    <t xml:space="preserve">                                                                                                Executive  Engineer 
                                                                                                         Ranchi Municipal Corporation
                                                                                                         Ranchi</t>
  </si>
  <si>
    <r>
      <t>Name of Work :-</t>
    </r>
    <r>
      <rPr>
        <b/>
        <sz val="11"/>
        <color theme="1"/>
        <rFont val="Kruti Dev 010"/>
      </rPr>
      <t xml:space="preserve">okMZ la0 39 vUrxZr Mh0 Vh0 1736 ls Mh0 Vh0 1740] eafnj ls ukyk rd tkus okys iFk dk
                  fuekZ.k dk;ZA </t>
    </r>
  </si>
  <si>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building as per specification &amp; direction of E/I.
     Extra for earth work in hard soil as per specification and direction of E/I. </t>
  </si>
  <si>
    <t>5
5.3.5.1</t>
  </si>
  <si>
    <t xml:space="preserve">Sand 42KM </t>
  </si>
  <si>
    <t>Stone Boulder 29 KM</t>
  </si>
  <si>
    <t>Earth lead 1 KM</t>
  </si>
  <si>
    <t xml:space="preserve">                                                                                                   Executive Engineer 
                                                                                                         Ranchi Municipal Corporation
                                                                                                         Ranchi</t>
  </si>
  <si>
    <t xml:space="preserve"> Local Sand 13 KM </t>
  </si>
  <si>
    <t xml:space="preserve">                                                                                                 Assistant Engineer 
                                                                                                         Ranchi Municipal Corporation
                                                                                                         Ranchi</t>
  </si>
  <si>
    <r>
      <t>Name of Work :-</t>
    </r>
    <r>
      <rPr>
        <b/>
        <sz val="11"/>
        <color theme="1"/>
        <rFont val="Kruti Dev 010"/>
      </rPr>
      <t>okMZ la0 44 vUrxZr iVsy uxj esa ih0 lh0 lh0 iFk dk fuekZ.k dk;ZA</t>
    </r>
  </si>
  <si>
    <t xml:space="preserve">                                                                                                     Executive Engineer 
                                                                                                         Ranchi Municipal Corporation
                                                                                                         Ranchi</t>
  </si>
  <si>
    <r>
      <t xml:space="preserve">Name of Work :- </t>
    </r>
    <r>
      <rPr>
        <b/>
        <sz val="11"/>
        <color theme="1"/>
        <rFont val="Kruti Dev 010"/>
      </rPr>
      <t>okMZ la0 13 vUrxZr dsrkjh cxku lq[knsoiqje jskM ua0 &amp;02 esa esa 'kekZ flag ds ?kj ls fldUnj 
                   uk;d ds ?kj rd  ih0 lh0 lh0 iFk dk fuekZ.k dk;ZA</t>
    </r>
  </si>
  <si>
    <t xml:space="preserve">                                                                                                      Assistant Engineer 
                                                                                                         Ranchi Municipal Corporation
                                                                                                         Ranchi</t>
  </si>
  <si>
    <r>
      <t xml:space="preserve">Name of Work :-  </t>
    </r>
    <r>
      <rPr>
        <b/>
        <sz val="11"/>
        <color theme="1"/>
        <rFont val="Kruti Dev 010"/>
      </rPr>
      <t xml:space="preserve">okMZ la0 03 vUrxZr le;x&lt;+k esa rst ukjk;.k izlkn ds Ikkl {kfrxzLr iqfy;k dh ejEefr ,oa 
                   iqfy;k ls vkxs ukyh ij LySc fuekZ.k dk;ZA </t>
    </r>
  </si>
  <si>
    <t>2
5.10.2</t>
  </si>
  <si>
    <t>Dismantling plain cement or lime concrete work including all complete as per specification and direction of E/I</t>
  </si>
  <si>
    <t>3
5.10.1</t>
  </si>
  <si>
    <t>Dismantling pucca brick or lime work including stacking serviceable materials in countable stacks within 15M lead and disposal of unserviceable materials with all lead complete as per direction of E/I</t>
  </si>
  <si>
    <t>4
5.10.3</t>
  </si>
  <si>
    <t>Dismantling RCC work including all complete as per specification and direction of E/I</t>
  </si>
  <si>
    <t>6
5.2.34</t>
  </si>
  <si>
    <t>7
5.7.11
+
5.7.12</t>
  </si>
  <si>
    <t>8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</si>
  <si>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</si>
  <si>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9
5.5.5
(b)</t>
  </si>
  <si>
    <t xml:space="preserve">                                                                                                        Assistant Engineer 
                                                                                                         Ranchi Municipal Corporation
                                                                                                         Ranchi</t>
  </si>
  <si>
    <r>
      <t>Name of Work :-</t>
    </r>
    <r>
      <rPr>
        <b/>
        <sz val="11"/>
        <color theme="1"/>
        <rFont val="Kruti Dev 010"/>
      </rPr>
      <t xml:space="preserve">okMZ la0 16 ds vUrxZr frdhZ dEikm.M eas ,e0 frdhZ ds ?kj ls lqcks/k frdhZ ds ?kj rd ukyh
                  fuekZ.k dk;ZA </t>
    </r>
  </si>
  <si>
    <t>4
5.3.5.1</t>
  </si>
  <si>
    <t>Providing RCC M 200  with nominal mix of (1:1.4:3)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</si>
  <si>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5.3.30.1</t>
  </si>
  <si>
    <t>6
5.5.5
(b)</t>
  </si>
  <si>
    <t xml:space="preserve">                                                                                                    Assistatn Engineer 
                                                                                                         Ranchi Municipal Corporation
                                                                                                         Ranchi</t>
  </si>
  <si>
    <r>
      <t>Name of Work :-</t>
    </r>
    <r>
      <rPr>
        <b/>
        <sz val="11"/>
        <color theme="1"/>
        <rFont val="Kruti Dev 010"/>
      </rPr>
      <t xml:space="preserve">okMZ la0 15 vUrxZr xaqxq Vksyh esa eatqy vkfyoj nksny ds ?kj ls iku xqeVh rd ,oa eq[; iFk esa 
                  ukyh ,oa iqfy;k dk fuekZ.k dk;ZA </t>
    </r>
  </si>
  <si>
    <t>QTY</t>
  </si>
  <si>
    <t>3
5.1.1
+
5.1.2</t>
  </si>
  <si>
    <t>4
5.1.10</t>
  </si>
  <si>
    <t>5
8.6.8</t>
  </si>
  <si>
    <t>6
5.3.2</t>
  </si>
  <si>
    <t>7
5.2.34</t>
  </si>
  <si>
    <t>8
5.7.11
+
5.7.12</t>
  </si>
  <si>
    <t>9
5.3.30.1</t>
  </si>
  <si>
    <t>10
5.5.5
(b)</t>
  </si>
  <si>
    <t>Providing Tor steel reinforcement of 08mm,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</si>
  <si>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Boulder Lead 36 KM</t>
  </si>
  <si>
    <t>Boq Cost</t>
  </si>
  <si>
    <t xml:space="preserve">                                                                                                       Executive  Engineer 
                                                                                                         Ranchi Municipal Corporation
                                                                                                         Ranchi</t>
  </si>
  <si>
    <t>2
5.3.2.1</t>
  </si>
  <si>
    <t xml:space="preserve">                                                                                                     Assistant  Engineer 
                                                                                                         Ranchi Municipal Corporation
                                                                                                         Ranchi</t>
  </si>
  <si>
    <r>
      <t>Name of Work :</t>
    </r>
    <r>
      <rPr>
        <b/>
        <sz val="11"/>
        <color theme="1"/>
        <rFont val="Kruti Dev 010"/>
      </rPr>
      <t xml:space="preserve">okMZ l0a 01 vUrxZr dkads jskM iksViksVks tksM+k iqy ds ikl eq[;  iFk ls vfer ;kno ds ?kj rd 
                iFk dk fuekZ.k dk;ZA </t>
    </r>
  </si>
  <si>
    <t>Name of Work :- Construction of Drain at Kadru Over Bridge from Hotel Savera to Railway Boundary under Ward No- 24</t>
  </si>
  <si>
    <t>A</t>
  </si>
  <si>
    <t xml:space="preserve"> Local Sand 42 KM </t>
  </si>
  <si>
    <t>A(i)</t>
  </si>
  <si>
    <t xml:space="preserve">Sand 18 KM </t>
  </si>
  <si>
    <t>B</t>
  </si>
  <si>
    <t>C</t>
  </si>
  <si>
    <t>Stone Chips  (lead15 KM)</t>
  </si>
  <si>
    <t>D</t>
  </si>
  <si>
    <t xml:space="preserve">                                                                                                        Executive Engineer 
                                                                                                         Ranchi Municipal Corporation
                                                                                                         Ranchi</t>
  </si>
  <si>
    <t>Name of Work :- Construction of RCC Drain fom Laxmi verma house to SP Sinha house at Pragati Path under Ward No- 14</t>
  </si>
  <si>
    <t>Providing labour for cleaning the work site before and after work etc.</t>
  </si>
  <si>
    <t>Dismantling plain cement or  lime concrete work all complete as per specification and direction of E/I</t>
  </si>
  <si>
    <t>6
3.5.1</t>
  </si>
  <si>
    <t>Providing Precast R.C.C. M-200 with nominal mix of (1:1.5:3) in foundation do………………..all… complete as per  specification and direction of E/I.</t>
  </si>
  <si>
    <t>a</t>
  </si>
  <si>
    <t>b</t>
  </si>
  <si>
    <t>c</t>
  </si>
  <si>
    <t>d</t>
  </si>
  <si>
    <t>e</t>
  </si>
  <si>
    <t xml:space="preserve">                                                                                                  Assistant Engineer 
                                                                                                         Ranchi Municipal Corporation
                                                                                                         Ranchi</t>
  </si>
  <si>
    <t>Name of Work :- Construction of Drain at Hindpiri near Goshul/wara masjeed Under ward no-25</t>
  </si>
  <si>
    <t>Labour for cleaning the work site before and after work etc.</t>
  </si>
  <si>
    <t>Dismantiling plain cement or lime concrete work ……..do…… all complete as per specification and direction of E/I</t>
  </si>
  <si>
    <t xml:space="preserve"> Local Sand 16 KM </t>
  </si>
  <si>
    <t xml:space="preserve">Sand 47 KM </t>
  </si>
  <si>
    <t>Stone Boulder 34 km</t>
  </si>
  <si>
    <t>Stone Chips  (lead 20 KM)</t>
  </si>
  <si>
    <t xml:space="preserve">                                                                                                       Assistant Engineer 
                                                                                                         Ranchi Municipal Corporation
                                                                                                         Ranchi</t>
  </si>
  <si>
    <t>6
5.3.5.1</t>
  </si>
  <si>
    <t>Stone Boulder 36 KM</t>
  </si>
  <si>
    <r>
      <t xml:space="preserve">Name of Work :- </t>
    </r>
    <r>
      <rPr>
        <b/>
        <sz val="11"/>
        <color theme="1"/>
        <rFont val="Kruti Dev 010"/>
      </rPr>
      <t xml:space="preserve">dkads jskM iksViksVks tksM+k iqy ds ikl eq[;  iFk ls vfer ;kno ds ?kj rd ukyh dk fuekZ.k dk;ZA </t>
    </r>
  </si>
  <si>
    <r>
      <t>Name of Work :-</t>
    </r>
    <r>
      <rPr>
        <b/>
        <sz val="11"/>
        <color theme="1"/>
        <rFont val="Kruti Dev 010"/>
      </rPr>
      <t>okMZ la0 03 ds vUrxZr fnO;ku pkSd eksjkcknh ls Jh fujatu dqekj ds ?kj rd ih0 lh0 lh0
                  iFk dk fuekZ.k dk;ZA</t>
    </r>
  </si>
  <si>
    <t>6
5.3.30.1</t>
  </si>
  <si>
    <t>7
5.5.5
(b)</t>
  </si>
  <si>
    <r>
      <t>Name of Work :-</t>
    </r>
    <r>
      <rPr>
        <b/>
        <sz val="11"/>
        <color theme="1"/>
        <rFont val="Kruti Dev 010"/>
      </rPr>
      <t xml:space="preserve">okMZ la0 19 ds vUrxZr U;w dje Vksyh esa egkohj flag ds ?kj ls ykyw ds ?kj rd ih0 lh0 lh0 iFk dk 
                  th.kksZ)kj] yksvj dje Vskyh esa eerk frdhZ ds ?kj ls eUVq Bkdqj ds ?kj rd iFk dk fuekZ.k ,oa yksvj 
                  o)Zeku dEIkkm.M esa fiml ds ?kj rd ih0 lh0 lh0 iFk dk fuekZ.k dk;ZA </t>
    </r>
  </si>
  <si>
    <r>
      <t>Name of Work :-</t>
    </r>
    <r>
      <rPr>
        <b/>
        <sz val="11"/>
        <color theme="1"/>
        <rFont val="Kruti Dev 010"/>
      </rPr>
      <t>okMZ la0 44 ds vUrxZr mes’k ;kno ds ?kj ls DokVZj la0&amp;1381 ls DokVZj la0 1387 rd  
                  ih0 lh0 lh0 iFk dk fuekZ.k dk;ZA</t>
    </r>
  </si>
  <si>
    <t>5
5.1.8</t>
  </si>
  <si>
    <t>Filling in foundation trenches and  plenth in layers not exceedign 150mm thick well watered , rammed ,fully compacted and fine  dressed with earth obtained after cutting within a lead of  50m and lift of 1.5m alll completed as per builiding specification and directin of  E/I/ ( Mode of  measurement compacted volume)</t>
  </si>
  <si>
    <r>
      <t>Name of Work :-</t>
    </r>
    <r>
      <rPr>
        <b/>
        <sz val="11"/>
        <color theme="1"/>
        <rFont val="Kruti Dev 010"/>
      </rPr>
      <t>okMZ la0 09 ds vUrxZr VqUdh Vksyh esa eq.Mk th ds pk; nqdku ls vkjrh nsoh ds ?kj rd
                  ih0 lh0 lh0 iFk dk fuekZ.k dk;ZA</t>
    </r>
  </si>
  <si>
    <t xml:space="preserve">Providing supplying and spreading of stone dust in filling in foundation trenches or in plinth in including </t>
  </si>
  <si>
    <t>Stone Chips &amp; Dust (lead 15 KM)</t>
  </si>
  <si>
    <r>
      <t>Name of Work :-</t>
    </r>
    <r>
      <rPr>
        <b/>
        <sz val="11"/>
        <color theme="1"/>
        <rFont val="Kruti Dev 010"/>
      </rPr>
      <t xml:space="preserve">okMZ la0 03 ds vUrxZr le;x&lt;+k esa ca’kh ckcw odhy ds ?kj  ds ikl  esu jksM ls eq’kh izlkn ds ?kj ds 
                  ikl le;x&lt;+k jksM rd iFk dk fuekZ.k dk;ZA </t>
    </r>
  </si>
  <si>
    <t xml:space="preserve">                                                                                                Assistant Engineer 
                                                                                                         Ranchi Municipal Corporation
                                                                                                         Ranchi</t>
  </si>
  <si>
    <r>
      <t>Name of Work :-</t>
    </r>
    <r>
      <rPr>
        <b/>
        <sz val="11"/>
        <color theme="1"/>
        <rFont val="Kruti Dev 010"/>
      </rPr>
      <t>okMZ la0 08 ds vUrxZr egkohj uxj esa f’kopj.k ds ?kj ls jktho jatu ds ?kj gksrs gq;s pj.k egrks ds
                  ?kj rd  ih0 lh0 lh0 iFk dk fuekZ.k dk;ZA</t>
    </r>
  </si>
  <si>
    <r>
      <t xml:space="preserve">Name of Work :-  </t>
    </r>
    <r>
      <rPr>
        <b/>
        <sz val="11"/>
        <color theme="1"/>
        <rFont val="Kruti Dev 010"/>
      </rPr>
      <t xml:space="preserve">okMZ la0 30 vUrxZr vydkiqjh /kksch?kkV eqgYyk esa Hkksyk lko ds ?kj ds ikl fLFkr dYkHkVZ ls lat;
                   dqekj ds ?kj rd ukyh ,oa lh0 Mh0 dk fuekZ.k dk;ZA </t>
    </r>
  </si>
  <si>
    <t>4
5.1.1
+
5.1.2</t>
  </si>
  <si>
    <t>5
5.1.10</t>
  </si>
  <si>
    <t>6
8.6.8</t>
  </si>
  <si>
    <t>7
5.3.5.1</t>
  </si>
  <si>
    <t>Cost of Boulder Obtained from Dismantling Quantity 60% of item no-2 above</t>
  </si>
  <si>
    <t xml:space="preserve">Sand 49KM </t>
  </si>
  <si>
    <r>
      <t>Name of Work :-</t>
    </r>
    <r>
      <rPr>
        <b/>
        <sz val="11"/>
        <color theme="1"/>
        <rFont val="Kruti Dev 010"/>
      </rPr>
      <t>okMZ la0 28 ds vUrxZr e/kqde Hkxr dkspk esa e/kqdj flag ds ?kj ls fu’kkUr xqIrk ds ?kj ,oa ckydsljh  
                  ds ?kj ls ls fd’kksj ds ?kj rd ih0 lh0 lh0 iFk dk fuekZ.k dk;ZA</t>
    </r>
  </si>
  <si>
    <t xml:space="preserve">                                                                                                   Assistant Engineer 
                                                                                                         Ranchi Municipal Corporation
                                                                                                         Ranchi</t>
  </si>
  <si>
    <r>
      <t>Name of Work :-</t>
    </r>
    <r>
      <rPr>
        <b/>
        <sz val="11"/>
        <color theme="1"/>
        <rFont val="Kruti Dev 010"/>
      </rPr>
      <t>okMZ la0 13 ds vUrxZr vjfoUn egrks ds ?kj ls euskt ds ?kj rd  ih0 lh0 lh0 iFk dk fuekZ.k dk;ZA</t>
    </r>
  </si>
  <si>
    <r>
      <t>Name of Work :-</t>
    </r>
    <r>
      <rPr>
        <b/>
        <sz val="11"/>
        <color theme="1"/>
        <rFont val="Kruti Dev 010"/>
      </rPr>
      <t>okMZ la0 07 ds vUrxZr vkuUn uxj ea izzsepUn VksIIkks ds ?kj ls ik.Ms ds ?kj rd ih0 lh0 lh0 iFk
                   dk fuekZ.k dk;ZA</t>
    </r>
  </si>
  <si>
    <t>Providing supplying and spreading of moorum in flanks at site all complete as per specification and direction of E/I</t>
  </si>
  <si>
    <t>Moorum 14 KM</t>
  </si>
  <si>
    <t>Per M3</t>
  </si>
  <si>
    <t xml:space="preserve">                                                                                             Assistant Engineer 
                                                                                                         Ranchi Municipal Corporation
                                                                                                         Ranchi</t>
  </si>
  <si>
    <r>
      <t>Name of Work :-</t>
    </r>
    <r>
      <rPr>
        <b/>
        <sz val="11"/>
        <color theme="1"/>
        <rFont val="Kruti Dev 010"/>
      </rPr>
      <t>okMZ la0 37 ds vUrxZr ekSlhckM+h /kqqokZ eas lat;  flag ds ?kj ls eqUuk cSBk ds ?kj rd ih0 lh0 lh0 
                  iFk dk fuekZ.k dk;ZA</t>
    </r>
  </si>
  <si>
    <t xml:space="preserve">                                                                                                     Executive  Engineer 
                                                                                                         Ranchi Municipal Corporation
                                                                                                         Ranchi</t>
  </si>
  <si>
    <r>
      <t>Name of Work :-</t>
    </r>
    <r>
      <rPr>
        <b/>
        <sz val="11"/>
        <color theme="1"/>
        <rFont val="Kruti Dev 010"/>
      </rPr>
      <t xml:space="preserve">okMZ la0 47 ds vUrxZr Jhuxj dskyksuh esa jkeckye izlkn ds ?kj ls dksnq egrks ds ?kj rd rd ukyh
                  dk fuekZ.k dk;ZA </t>
    </r>
  </si>
  <si>
    <r>
      <t>Name of Work :-</t>
    </r>
    <r>
      <rPr>
        <b/>
        <sz val="11"/>
        <color theme="1"/>
        <rFont val="Kruti Dev 010"/>
      </rPr>
      <t>okMZ la0 12 ds vUrxZr yksokMhg chp [ksrk esa VªkUlQjej ls uoy egrks ds ?kj  rd ih0 lh0 lh0 
                  iFk dk fuekZ.k dk;ZA</t>
    </r>
  </si>
  <si>
    <t>Stone Chips  (lead 22  KM)</t>
  </si>
  <si>
    <t xml:space="preserve">                                                                                                    Executive  Engineer 
                                                                                                         Ranchi Municipal Corporation
                                                                                                         Ranchi</t>
  </si>
  <si>
    <r>
      <t>Name of Work :-</t>
    </r>
    <r>
      <rPr>
        <b/>
        <sz val="11"/>
        <color theme="1"/>
        <rFont val="Kruti Dev 010"/>
      </rPr>
      <t xml:space="preserve">okMZ la0 38 ds vUrxZr ?kklh eqgYyk /kqokZ esa 'kadj uk;d ds ?kj ls tkus uk;d ds ?kj rd ukyh dk 
                  fuekZ.k dk;ZA </t>
    </r>
  </si>
  <si>
    <t xml:space="preserve">                                                                                                    Assistant Engineer 
                                                                                                         Ranchi Municipal Corporation
                                                                                                         Ranchi</t>
  </si>
  <si>
    <r>
      <t>Name of Work :-</t>
    </r>
    <r>
      <rPr>
        <b/>
        <sz val="11"/>
        <color theme="1"/>
        <rFont val="Kruti Dev 010"/>
      </rPr>
      <t>okMZ la0 23 ds vUrxZr fgUnihM+h eas rLyhe efLtn ds ihNs lkfen lksyadh ds ?kj ls feYyr Ldwy ds 
                  lkeus  ih0 lh0 lh0 iFk dk fuekZ.k dk;ZA</t>
    </r>
  </si>
  <si>
    <t xml:space="preserve">Sand 4 KM </t>
  </si>
  <si>
    <t xml:space="preserve">                                                                                                     Assistan5 Engineer 
                                                                                                         Ranchi Municipal Corporation
                                                                                                         Ranchi</t>
  </si>
  <si>
    <r>
      <t xml:space="preserve">Name of Work :- </t>
    </r>
    <r>
      <rPr>
        <b/>
        <sz val="11"/>
        <color theme="1"/>
        <rFont val="Kruti Dev 010"/>
      </rPr>
      <t xml:space="preserve">okMZ la0 35 vUrxZr vjxksM+k cyh cxhpk esa xkslkbZ th ds ?kj ls fcyksax gkml rd ukyh dk fuekZ.k
                   dk;ZA </t>
    </r>
  </si>
  <si>
    <r>
      <t xml:space="preserve">Name of Work :- </t>
    </r>
    <r>
      <rPr>
        <b/>
        <sz val="11"/>
        <color theme="1"/>
        <rFont val="Kruti Dev 010"/>
      </rPr>
      <t xml:space="preserve">okMZ la0 01 vUrxZr felu xyh esa jkt dqekj th ds ?kj ls NBhyky jk; ds ?kj gksrs gq;s Jh y[ku 
                   Bkdqj ds ?kj rd ukyh ,oa dyHkVZ dk fuekZ.k dk;ZA </t>
    </r>
  </si>
  <si>
    <t>2
5.10.1</t>
  </si>
  <si>
    <t>3
5.10.2</t>
  </si>
  <si>
    <t>5
5.1.1
+
5.1.2</t>
  </si>
  <si>
    <t>6
5.1.10</t>
  </si>
  <si>
    <t>7
8.6.8</t>
  </si>
  <si>
    <t>8
5.3.2</t>
  </si>
  <si>
    <t>9
5.2.34</t>
  </si>
  <si>
    <t>10
5.7.11
+
5.7.12</t>
  </si>
  <si>
    <t>77
5.3.30.1</t>
  </si>
  <si>
    <t>12
5.5.5
(b)</t>
  </si>
  <si>
    <r>
      <t>Name of Work :-</t>
    </r>
    <r>
      <rPr>
        <b/>
        <sz val="11"/>
        <color theme="1"/>
        <rFont val="Kruti Dev 010"/>
      </rPr>
      <t xml:space="preserve">okMZ la0 36 ds vUrxZr vjxksM+k esa vjxksM+k iqUnkx iFk ls ikjl vikVZesUV rd ih0 lh0 lh0 iFk dk 
                  fuekZ.k dk;ZA </t>
    </r>
  </si>
  <si>
    <r>
      <t>Name of Work :-</t>
    </r>
    <r>
      <rPr>
        <b/>
        <sz val="11"/>
        <color theme="1"/>
        <rFont val="Kruti Dev 010"/>
      </rPr>
      <t xml:space="preserve">okMZ la0 45 ds vUrxZr vjfoUn uxj eas esgukt csxe ds ?kj ls fins ukyh dk fuekZ.k dk;ZA </t>
    </r>
  </si>
  <si>
    <r>
      <t>Name of Work :-</t>
    </r>
    <r>
      <rPr>
        <b/>
        <sz val="11"/>
        <color theme="1"/>
        <rFont val="Kruti Dev 010"/>
      </rPr>
      <t xml:space="preserve">okMZ la0 04 ds vUrxZr ik"kZn ds ?kj ds ikl doj LySc ukyh dk fuekZ.k dk;ZA </t>
    </r>
  </si>
  <si>
    <t>1
5.3.30.1</t>
  </si>
  <si>
    <t>2
5.5.5
(b)</t>
  </si>
  <si>
    <t>Providing Tor steel reinforcement of 08mm, 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</si>
  <si>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r>
      <t>Name of Work :-</t>
    </r>
    <r>
      <rPr>
        <b/>
        <sz val="11"/>
        <color theme="1"/>
        <rFont val="Kruti Dev 010"/>
      </rPr>
      <t xml:space="preserve">okMZ la0 24 ds vUrxZr dM# vksHkjczht ds uhps gksVy losjk ls jsyos ckm.Mªh rd iFk fuekZ.k dk;ZA </t>
    </r>
  </si>
  <si>
    <r>
      <t>Name of Work :-</t>
    </r>
    <r>
      <rPr>
        <b/>
        <sz val="11"/>
        <color theme="1"/>
        <rFont val="Kruti Dev 010"/>
      </rPr>
      <t>okMZ la0 04 ds vUrxZr [kku ds ?kj ls lh0 bZ0 vks0 ds ?kj ,oa ,glku ds ?kj rd ih0 lh0 lh0 iFk 
                  dk fuekZ.k dk;ZA</t>
    </r>
  </si>
  <si>
    <t xml:space="preserve">Providing supplying and spreading of stone dust in filling in foundation trenches or in plinth including ramming and watering in layers not exeedig 150mm thick with all lead and lifts including cost of materials labour royalty and taxes all complete as per specification and direction of E/I </t>
  </si>
  <si>
    <t>Stone Chips&amp;Dust  (lead 15 KM)</t>
  </si>
  <si>
    <r>
      <t>Name of Work :-</t>
    </r>
    <r>
      <rPr>
        <b/>
        <sz val="11"/>
        <color theme="1"/>
        <rFont val="Kruti Dev 010"/>
      </rPr>
      <t>okMZ la0 04 ds vUrxZr cM+xkbZ eas vfdy@lfdy ds ?kj ds ikl ih0 lh0 lh0 iFk dk fuekZ.k dk;ZA</t>
    </r>
  </si>
  <si>
    <t>UNIT</t>
  </si>
  <si>
    <t>RATE</t>
  </si>
  <si>
    <t>AMOUNT</t>
  </si>
  <si>
    <t>5
JBCD
 P-29 
Sl No-15*1.1
+
P-41/
Sl No-
1*1.1/3.0</t>
  </si>
  <si>
    <t>Providing supplying and spreading of moorum in flanks at site -------------- all complete as per specification and direction of E/I. royalty Rs. 129.41/Cum+labour charge for unskilled labour/1.5 cum = Rs. 243.77/3.0)</t>
  </si>
  <si>
    <t>Carriage of Materials</t>
  </si>
  <si>
    <t xml:space="preserve"> sand 49 KM</t>
  </si>
  <si>
    <t>Local sand 14 KM</t>
  </si>
  <si>
    <t>Stone Boulder 36 Km</t>
  </si>
  <si>
    <t>Stone Chips  (Lead 22  KM)</t>
  </si>
  <si>
    <t>Total boq amount</t>
  </si>
  <si>
    <t xml:space="preserve">                                                                                                         Assistant Engineer 
                                                                                                         Ranchi Municipal Corporation
                                                                                                         Ranchi</t>
  </si>
  <si>
    <r>
      <t>Name of Work :-</t>
    </r>
    <r>
      <rPr>
        <b/>
        <sz val="11"/>
        <color theme="1"/>
        <rFont val="Kruti Dev 010"/>
      </rPr>
      <t>okMZ l0 49 vUrxZr fQjnkSl uxj jksM ua0 03 ds vUr esa xqytkj ds ?kj ls mrj dh vksj vQjkst ds 
                  ?kj rd ih0 lh0 lh0 iFk dk fuekZ.k dk;ZA</t>
    </r>
    <r>
      <rPr>
        <b/>
        <sz val="11"/>
        <color theme="1"/>
        <rFont val="Times New Roman"/>
        <family val="1"/>
      </rPr>
      <t xml:space="preserve">
</t>
    </r>
  </si>
  <si>
    <t>6
5.5.5</t>
  </si>
  <si>
    <t>BOQ Cost</t>
  </si>
  <si>
    <t xml:space="preserve">                                                                                           Assistant Engineer 
                                                                                                         Ranchi Municipal Corporation
                                                                                                         Ranchi</t>
  </si>
  <si>
    <r>
      <t xml:space="preserve">Name of Work :- </t>
    </r>
    <r>
      <rPr>
        <b/>
        <sz val="11"/>
        <color theme="1"/>
        <rFont val="Kruti Dev 010"/>
      </rPr>
      <t xml:space="preserve">okMZ la0 25 vUrxZr &lt;syk Vskyh gjew esa eluk ds ikl ls fot; ydM+k ds ?kj rd ukyh dk 
                   fuekZ.k dk;ZA </t>
    </r>
  </si>
  <si>
    <t>1
5.10.2</t>
  </si>
  <si>
    <r>
      <t xml:space="preserve">Name of Work :-  </t>
    </r>
    <r>
      <rPr>
        <b/>
        <sz val="11"/>
        <color theme="1"/>
        <rFont val="Kruti Dev 010"/>
      </rPr>
      <t>okMZ la0 23 vUrxZr cM+h efLtn jksM] fgUnihM+h eas eks0 glhc ds ?kj ds ikl ,oa eYykg Vksyh 
                    dSyk’k dzksdjh ds ikl ,oa rLyhe efLtn jkssM esa dfefV gkWy ds ikl vkj0 lh0 lh0 iqfy;k
                    dk fuekZ.k dk;ZA</t>
    </r>
  </si>
  <si>
    <t>Providing Tor steel reinforcement of 08mm, 1mm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</si>
  <si>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 xml:space="preserve">12mm dia bars </t>
  </si>
  <si>
    <t>Stone Boulder 34 KM</t>
  </si>
  <si>
    <r>
      <t>Name of Work :-</t>
    </r>
    <r>
      <rPr>
        <b/>
        <sz val="11"/>
        <color theme="1"/>
        <rFont val="Kruti Dev 010"/>
      </rPr>
      <t>okMZ la0 04 ds vUrxZr Ckfj;krq esu jskM efLtn ls bcjkj ds ?kj rd  ih0 lh0 lh0 iFk dk fuekZ.k dk;ZA</t>
    </r>
  </si>
  <si>
    <r>
      <t>Name of Work :-</t>
    </r>
    <r>
      <rPr>
        <b/>
        <sz val="11"/>
        <color theme="1"/>
        <rFont val="Kruti Dev 010"/>
      </rPr>
      <t>okMZ la0 04 ds vUrxZr d`".kk ds ?kj ls lw;Z eafnj ds vkxs rd  ih0 lh0 lh0 iFk dk fuekZ.k dk;ZA</t>
    </r>
  </si>
  <si>
    <t>1
5.3.2.1</t>
  </si>
  <si>
    <t>Stone Chips (lead 15 KM)</t>
  </si>
  <si>
    <t xml:space="preserve">                                                                                              Assistant Engineer 
                                                                                                         Ranchi Municipal Corporation
                                                                                                         Ranchi</t>
  </si>
  <si>
    <r>
      <t>Name of Work :-</t>
    </r>
    <r>
      <rPr>
        <b/>
        <sz val="11"/>
        <color theme="1"/>
        <rFont val="Kruti Dev 010"/>
      </rPr>
      <t xml:space="preserve">okMZ la0 15 ds vUrxZr dksudk fljkse Vskyh esa jkgr ykWt ls fot; dqtwj ds ?kj  rd ukyh dk
                  fuekZ.k dk;ZA </t>
    </r>
  </si>
  <si>
    <t>Assistant Engineer
Ranchi Municipal Corporation</t>
  </si>
  <si>
    <r>
      <t>Name of Work :-</t>
    </r>
    <r>
      <rPr>
        <b/>
        <sz val="11"/>
        <color theme="1"/>
        <rFont val="Kruti Dev 010"/>
      </rPr>
      <t>okMZ la0 36 ds vUrxZr dSyk’k uxj MqxMfx;k iFk iqUnkx esa dkfUr vks&gt;k ds ?kj ls vUrq lekZ ds ?kj
                   rd ih0 lh0 lh0 iFk dk fuekZ.k dk;ZA</t>
    </r>
  </si>
  <si>
    <t>Name of Work :- Construction of RCC Drain from the house of Ajay Singh to the house of Pinku paswan under ward No- 30</t>
  </si>
  <si>
    <t>4
3.5.1</t>
  </si>
  <si>
    <r>
      <t>Name of Work :-</t>
    </r>
    <r>
      <rPr>
        <b/>
        <sz val="11"/>
        <color theme="1"/>
        <rFont val="Kruti Dev 010"/>
      </rPr>
      <t xml:space="preserve"> Lkat; flag ds ?kj ls eqUUkk Bsdsnkj ds ?kj rd ukyh ds cxy esa ih0 lh0 lh0 iFk dk fuekZ.k dk;ZA</t>
    </r>
  </si>
  <si>
    <t xml:space="preserve">Name of Work :-Improvement of Drain at indrapuri road no- 14 from Gautam Bhavan towards the house of Santosh Gupta under Ward No- 30
</t>
  </si>
  <si>
    <t>Nos</t>
  </si>
  <si>
    <t>1
5.10.1</t>
  </si>
  <si>
    <t>Dismantling plain cement or lime work …….. Do ………. All complete as per specification and direction of E/I</t>
  </si>
  <si>
    <t>2
5.3.2</t>
  </si>
  <si>
    <t>3
5.2.34</t>
  </si>
  <si>
    <t>4
5.7.11
+
5.7.12</t>
  </si>
  <si>
    <t xml:space="preserve"> Local Sand 49 KM </t>
  </si>
  <si>
    <t>Less cost of boulder obtained from Dismantling i.e:- 60%</t>
  </si>
  <si>
    <t>Name of Work :- Construction of Drain at Hatia Railway Crossing Near Bhuukru Pul under Ward No-40</t>
  </si>
  <si>
    <t>Providing labour for cleaning before this site complete asper specification and direction of E/I.</t>
  </si>
  <si>
    <t>8
5.3.2.1</t>
  </si>
  <si>
    <r>
      <t xml:space="preserve">Name of Work :- </t>
    </r>
    <r>
      <rPr>
        <b/>
        <sz val="11"/>
        <color theme="1"/>
        <rFont val="Kruti Dev 010"/>
      </rPr>
      <t xml:space="preserve">Yk{eh uxj] fodkl uxj esa ikoZrh flag ds ?kj lds lehi ukyh dk fuekZ.k dk;ZA 
</t>
    </r>
    <r>
      <rPr>
        <b/>
        <sz val="11"/>
        <color theme="1"/>
        <rFont val="Times New Roman"/>
        <family val="1"/>
      </rPr>
      <t/>
    </r>
  </si>
  <si>
    <t>1.
3.3.9
ww</t>
  </si>
  <si>
    <t>Supplying Labour tools and tackles for Cleaning filled and choaked man hole, Septic tank inspection chamber gullay pits ----------do------------------- all complete as per specification and direction of E/I.</t>
  </si>
  <si>
    <t>2.
5.10.2</t>
  </si>
  <si>
    <t>Dismantling plain cement or lime concrete work including serviceable materials in countable stacks within 1.5 M lead and disposal or with all leads all complete as per specification and direction of E/I.</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</si>
  <si>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</si>
  <si>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6
5.3.2.1</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</si>
  <si>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</si>
  <si>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Local sand 18 km</t>
  </si>
  <si>
    <t>Stone Chips &amp; Dust  (lead 22 KM)</t>
  </si>
  <si>
    <r>
      <t xml:space="preserve">Name of Work :- </t>
    </r>
    <r>
      <rPr>
        <b/>
        <sz val="11"/>
        <color theme="1"/>
        <rFont val="Kruti Dev 010"/>
      </rPr>
      <t xml:space="preserve">y{eh uxj esa caVh mjkao ds ?kj ds lehi  ih0 lh0 lh0 iFk dk fuekZ.k dk;ZA
</t>
    </r>
    <r>
      <rPr>
        <b/>
        <sz val="11"/>
        <color theme="1"/>
        <rFont val="Times New Roman"/>
        <family val="1"/>
      </rPr>
      <t/>
    </r>
  </si>
  <si>
    <r>
      <t xml:space="preserve">Name of Work :- </t>
    </r>
    <r>
      <rPr>
        <b/>
        <sz val="11"/>
        <color theme="1"/>
        <rFont val="Kruti Dev 010"/>
      </rPr>
      <t xml:space="preserve">ekSlhckM+h /kqokZ esa vapy uk;d ds ?kj ls fyVq yksgjk ds ?kj rd ukyh dk fuekZ.k dk;ZA </t>
    </r>
  </si>
  <si>
    <r>
      <t>Name of Work :-</t>
    </r>
    <r>
      <rPr>
        <b/>
        <sz val="11"/>
        <color theme="1"/>
        <rFont val="Kruti Dev 010"/>
      </rPr>
      <t xml:space="preserve"> ts0 ih0 ekdsZV /kqokZ ds ihNs xkSre lkgq ds ?kj ls ljtw ;kno ds ?kj rd ih0 lh0 lh0 iFk dk fuekZ.k dk;ZA</t>
    </r>
  </si>
  <si>
    <t>2
5.1.1</t>
  </si>
  <si>
    <t xml:space="preserve">Sand 14 KM </t>
  </si>
  <si>
    <t>COST OF BOQ</t>
  </si>
  <si>
    <t xml:space="preserve">                                                                                                      Executive Engineer 
                                                                                                         Ranchi Municipal Corporation
                                                                                                         Ranchi</t>
  </si>
  <si>
    <r>
      <t>Name of Work :-</t>
    </r>
    <r>
      <rPr>
        <b/>
        <sz val="11"/>
        <color theme="1"/>
        <rFont val="Kruti Dev 010"/>
      </rPr>
      <t xml:space="preserve">e/kqde &gt;kj[kaM pkSd ls lqfuy ,Ddk ds ?kj ls  ccqy ds ?kj rd ,oa f’ko pj.k VksIiks ds ?kj ds utnhd ,oa lqdjk frdhZ ds ?kj ls lgnso xn~nh ds ?kj rd ih0 lh0 lh0 iFk dk fuekZ.k dk;ZA
</t>
    </r>
    <r>
      <rPr>
        <b/>
        <sz val="11"/>
        <color theme="1"/>
        <rFont val="Times New Roman"/>
        <family val="1"/>
      </rPr>
      <t/>
    </r>
  </si>
  <si>
    <t>Local sand 14 km</t>
  </si>
  <si>
    <r>
      <t>Name of Work :-</t>
    </r>
    <r>
      <rPr>
        <b/>
        <sz val="11"/>
        <color theme="1"/>
        <rFont val="Kruti Dev 010"/>
      </rPr>
      <t xml:space="preserve"> feflj xksUnk esa f’ko eafnj ds ikl xzhy nqdku ls ysdj lqHkk"k xksjkbZ ds ?kj rd  ih0 lh0 lh0 iFk dk fuekZ.k dk;ZA</t>
    </r>
  </si>
  <si>
    <t xml:space="preserve">Sand 13 KM </t>
  </si>
  <si>
    <t xml:space="preserve">local Sand 49 KM </t>
  </si>
  <si>
    <r>
      <t>Name of Work :</t>
    </r>
    <r>
      <rPr>
        <b/>
        <sz val="11"/>
        <color theme="1"/>
        <rFont val="Kruti Dev 010"/>
      </rPr>
      <t>-dks;ukj Vksyh iqUnkx esa lkbZ gkMZos;j ls ,l0 ,u0 xqIrk ds ?kj rd ih0 lh0 lh0 iFk dk fuekZ.k dk;ZA</t>
    </r>
  </si>
  <si>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t>
  </si>
  <si>
    <t>Providing PCC &amp;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</si>
  <si>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Boq amount</t>
  </si>
  <si>
    <t>Local sand 13 KM</t>
  </si>
  <si>
    <r>
      <t>Name of Work :-</t>
    </r>
    <r>
      <rPr>
        <b/>
        <sz val="11"/>
        <color theme="1"/>
        <rFont val="Kruti Dev 010"/>
      </rPr>
      <t>fQjnkSl dksyksuh bLykeh ejdt ds ihNs fQjkst ds ?kj ls eqDrkj ds ?kj rd ih0 lh0 lh0 iFk dk fuekZ.k dk;ZA</t>
    </r>
  </si>
  <si>
    <t>Providing man days for site clearence before and after the work etc</t>
  </si>
  <si>
    <t>Providing PCC M 200  with nominal mix of (1:1.3:3)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</si>
  <si>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 Local Sand 47 KM </t>
  </si>
  <si>
    <t xml:space="preserve">Sand 16 KM </t>
  </si>
  <si>
    <r>
      <t xml:space="preserve">Name of Work :- </t>
    </r>
    <r>
      <rPr>
        <b/>
        <sz val="11"/>
        <color theme="1"/>
        <rFont val="Kruti Dev 010"/>
      </rPr>
      <t>fQjnkSl uxj efLtn ds vkxs eks0 uS;~;j ds ?kj ls vkxs c&lt;+dj iqjc dh vksj eks0 lyke ds ?kj gksrs gq;s mrj dh vksj eks0 vYYkkg ds ?kj rd  ih0 lh0 lh0 iFk dk fuekZ.k dk;ZA</t>
    </r>
  </si>
  <si>
    <t>6.
5.5.5
(b)</t>
  </si>
  <si>
    <r>
      <t xml:space="preserve">Name of Work :- </t>
    </r>
    <r>
      <rPr>
        <b/>
        <sz val="11"/>
        <color theme="1"/>
        <rFont val="Kruti Dev 010"/>
      </rPr>
      <t xml:space="preserve">cM+xkbZ eas dfczLrku ds ikkl ukyh ,oa dYkHkVZ dk fuekZ.k dk;ZA </t>
    </r>
  </si>
  <si>
    <t>Providing man days for site clearence before and after the work etc.</t>
  </si>
  <si>
    <t>4.
JBCD
P-26</t>
  </si>
  <si>
    <t>Providing,Supplying and spreading of Stone Dust in filling in Foundation trenches or in Plingth-------do-------all complete as per specification and direction of E/I.</t>
  </si>
  <si>
    <t>9
5.3.2</t>
  </si>
  <si>
    <t>10
JRCD
2.4ixA</t>
  </si>
  <si>
    <t>Dismantling of Structures ( Dismantling fo Exsiting structures likes culverts, bridge, reataning wall and other ------------do -------------------- all complete as per building  specification and direction of E/I.</t>
  </si>
  <si>
    <t>Stone Dust  (lead 22 KM)</t>
  </si>
  <si>
    <r>
      <t>Name of Work :</t>
    </r>
    <r>
      <rPr>
        <b/>
        <sz val="11"/>
        <color theme="1"/>
        <rFont val="Kruti Dev 010"/>
      </rPr>
      <t xml:space="preserve">Ckka/kxkM+h esa Hkjr nqdku ls jktq frXxk ds ?kj rd  rd  ih0 lh0 lh0 iFk dk fuekZ.k dk;ZA
</t>
    </r>
    <r>
      <rPr>
        <b/>
        <sz val="11"/>
        <color theme="1"/>
        <rFont val="Times New Roman"/>
        <family val="1"/>
      </rPr>
      <t/>
    </r>
  </si>
  <si>
    <t>2
JBCD
P-26</t>
  </si>
  <si>
    <t xml:space="preserve">Proiding,Supplying and Spreading stone dust filling in foundatioin treches in Plinth including ramming ---------do---------------- layers not exceeding 150mm etc of materails. </t>
  </si>
  <si>
    <t>Local sand 42 km</t>
  </si>
  <si>
    <t>Ston Dust  (lead 15 KM)</t>
  </si>
  <si>
    <r>
      <t>Name of Work :-</t>
    </r>
    <r>
      <rPr>
        <b/>
        <sz val="11"/>
        <color theme="1"/>
        <rFont val="Kruti Dev 010"/>
      </rPr>
      <t>okMZ la0 12 ds vUrxZr yksokMhg efj;e Vskyh esa ‘lkfUr frdhZ ds ?kj ls gfj;sV ds ?kj rd
                  ih0 lh0 lh0 iFk dk fuekZ.k dk;ZA</t>
    </r>
  </si>
  <si>
    <r>
      <t xml:space="preserve">Name of Work :- </t>
    </r>
    <r>
      <rPr>
        <b/>
        <sz val="11"/>
        <color theme="1"/>
        <rFont val="Kruti Dev 010"/>
      </rPr>
      <t xml:space="preserve">)kfjdkiqjh jksM ua0&amp;06 esa lqn’kZu &gt;k ds ?kj ls fofiu frokjh th ds ?kj rd  ih0 lh0 lh0 iFk dk fuekZ.k dk;ZA  </t>
    </r>
  </si>
  <si>
    <t xml:space="preserve">Name of Work :- (1)  Repair of drain at Barhai mohallah near bajrang bali mandir and 
                                  dhobighat road.(2) Construction &amp; repair of Big drain cum retaining
                                  wall behind the house of pinku singh at indrapuri road no-13  
                            (3) Construction &amp; repair of drain and road in Aryapuri road no-13 from 
                                 the apartment of ramesh singh to wards the house of rajendra Mahto. </t>
  </si>
  <si>
    <t>Less cost of boulder 2.09cum @ Rs.590.92/Cum</t>
  </si>
  <si>
    <t>Less cost of boulder 11.47cum @ Rs.617.78/Cum</t>
  </si>
  <si>
    <t>Stone Aggregates  (lead 15 KM)</t>
  </si>
  <si>
    <r>
      <t>Name of Work :-</t>
    </r>
    <r>
      <rPr>
        <b/>
        <sz val="11"/>
        <color theme="1"/>
        <rFont val="Kruti Dev 010"/>
      </rPr>
      <t>okMZ la0 03 ds vUrxZr ,nygkrq esa x.kifr iFk esa lqjs’k flag ds ?kj ls jkts’k jk.kk ds ?kj dh vksj 
                  ih0 lh0 lh0 iFk dk fuekZ.k dk;ZA</t>
    </r>
  </si>
  <si>
    <t>1
5.3.2</t>
  </si>
  <si>
    <t>2
5.2.34</t>
  </si>
  <si>
    <t>3
5.7.11
+
5.7.12</t>
  </si>
  <si>
    <t>4
5.3.30.1</t>
  </si>
  <si>
    <t>5
5.5.5
(b)</t>
  </si>
  <si>
    <r>
      <t>Name of Work :-</t>
    </r>
    <r>
      <rPr>
        <b/>
        <sz val="11"/>
        <color theme="1"/>
        <rFont val="Kruti Dev 010"/>
      </rPr>
      <t xml:space="preserve">okMZ la0 04 ds vUrxZr dqlqe fcgkj d`.kkiqjh esa y{ehfuyk;.k vikVZesUV ls jkefoykl flag ds 
                  ?kj rd ukyh dk fuekZ.k dk;ZA </t>
    </r>
  </si>
  <si>
    <r>
      <t xml:space="preserve">Name of Work :- </t>
    </r>
    <r>
      <rPr>
        <b/>
        <sz val="11"/>
        <color theme="1"/>
        <rFont val="Kruti Dev 010"/>
      </rPr>
      <t xml:space="preserve">ekSlckM+h /kqokZ eas fofHkUu xyh eas f’ko cM+kbZd ds ?kj ls egyh th ds ?kj rd ,oa dapu ds ?kj ls jkeukjk;.k th ds ?kj rd ,oa yks[ksy ls eq[; ukyk rd ukyh dk fuekZ.k dkZA </t>
    </r>
  </si>
  <si>
    <t>Name of Work :- Construction of PCC road at Madhukam Jatra Maidan to Sai vihar near Ghusa Hotel 
                            from raju tigga house to Bhusap toppo House under ward no-28</t>
  </si>
  <si>
    <r>
      <t>Name of Work :-</t>
    </r>
    <r>
      <rPr>
        <b/>
        <sz val="11"/>
        <color theme="1"/>
        <rFont val="Kruti Dev 010"/>
      </rPr>
      <t>okMZ la0 29 ds vUrxZr dej lkg ds ?kj ls etgj lkgc ds ?kj rd  ih0 lh0 lh0 iFk dk fuekZ.k dk;ZA</t>
    </r>
  </si>
  <si>
    <r>
      <t>Name of Work :-</t>
    </r>
    <r>
      <rPr>
        <b/>
        <sz val="11"/>
        <color theme="1"/>
        <rFont val="Kruti Dev 010"/>
      </rPr>
      <t>okMZ la0 14 ds vUrxZrftrsUnz egrks ds ?kj ls vfuy ’kekZ ds ?kj gksrs gq;s fiUVq ds ?kj rd ih0 lh0 lh0
                  iFk dk fuekZ.k dk;ZA</t>
    </r>
  </si>
  <si>
    <r>
      <t>Name of Work :-</t>
    </r>
    <r>
      <rPr>
        <b/>
        <sz val="11"/>
        <color theme="1"/>
        <rFont val="Kruti Dev 010"/>
      </rPr>
      <t>okMZ al0 49 vUrxZr Ukstke uxj jksM ua0&amp;04 esa euh Vksyk esa MkW0 f’kQk jCCkkuh ds ?kj ls eqLrQk 
                  eafty ds ?kj rd  ih0 lh0 lh0 iFk dk fuekZ.k dk;ZA</t>
    </r>
    <r>
      <rPr>
        <b/>
        <sz val="11"/>
        <color theme="1"/>
        <rFont val="Times New Roman"/>
        <family val="1"/>
      </rPr>
      <t xml:space="preserve">
</t>
    </r>
  </si>
  <si>
    <t xml:space="preserve">                                                                                                 Executive Engineer 
                                                                                                         Ranchi Municipal Corporation
                                                                                                         Ranchi</t>
  </si>
  <si>
    <r>
      <t>Name of Work :-</t>
    </r>
    <r>
      <rPr>
        <b/>
        <sz val="11"/>
        <color theme="1"/>
        <rFont val="Kruti Dev 010"/>
      </rPr>
      <t>okMZ la0 45 ds vUrxZr fl)kFkZ eq[; iFk eSnku ds lkeus ,oa fl)kFkZ uxj eq[; iFk ls jkeukFk
                   lksuokj ds ?kj rd  ih0 lh0 lh0 iFk dk fuekZ.k dk;ZA</t>
    </r>
  </si>
  <si>
    <r>
      <t xml:space="preserve">Name of Work :- </t>
    </r>
    <r>
      <rPr>
        <b/>
        <sz val="11"/>
        <color theme="1"/>
        <rFont val="Kruti Dev 010"/>
      </rPr>
      <t>okMZ la0 46 ds vUrxZr )kfjdkiqjh jskM ua0&amp;01 esa fot; th ds ?kj ls pUnz’ks[kj th ds ?kj
                   rd  ih0 lh0 lh0 iFk dk fuekZ.k dk;ZA</t>
    </r>
  </si>
  <si>
    <r>
      <t xml:space="preserve">Name of Work :- </t>
    </r>
    <r>
      <rPr>
        <b/>
        <sz val="11"/>
        <color theme="1"/>
        <rFont val="Kruti Dev 010"/>
      </rPr>
      <t>okMZ la0 46 ds vUrxZr )kfjdkiqjh jksM ua0 &amp; 06@,0 eas fot; th ds ?kj ls Vh0 ,e0 flg ds ?kj 
                   rd  ih0 lh0 lh0 iFk dk fuekZ.k dk;ZA</t>
    </r>
  </si>
  <si>
    <r>
      <t xml:space="preserve">Name of Work :- </t>
    </r>
    <r>
      <rPr>
        <b/>
        <sz val="11"/>
        <color theme="1"/>
        <rFont val="Kruti Dev 010"/>
      </rPr>
      <t>okMZ la0 46 ds vUrxZr nsouxj pqUuk HkV~Bk esa egsUnz cekZ ds ?kj ls nsoukjk;.k lkgq th ds ?kj rd  
                   ih0 lh0 lh0 iFk dk fuekZ.k dk;ZA</t>
    </r>
  </si>
  <si>
    <t>3
5.3.2.1</t>
  </si>
  <si>
    <r>
      <t xml:space="preserve">Name of Work :- </t>
    </r>
    <r>
      <rPr>
        <b/>
        <sz val="11"/>
        <color theme="1"/>
        <rFont val="Kruti Dev 010"/>
      </rPr>
      <t xml:space="preserve">okMZ la0 13 vUrxZr dsrkjh  cxku esa lq[knsoiqje jskM ua0 &amp;02 ls jksM ua0 &amp; 03 ,oa jksM ua0 02 
                   ls ?kkV jksM rd ukyh dk fuekZ.k  dk;ZA </t>
    </r>
  </si>
  <si>
    <r>
      <t>Name of Work :-</t>
    </r>
    <r>
      <rPr>
        <b/>
        <sz val="11"/>
        <color theme="1"/>
        <rFont val="Kruti Dev 010"/>
      </rPr>
      <t>okMZ la0 30 ds vUrxZr jkeuxj esa gseUr flag ds ?kj ls nqxkZ [ky[kksa ds ?kj rd ih0 lh0 lh0 
                  iFk dk fuekZ.k dk;ZA</t>
    </r>
  </si>
  <si>
    <r>
      <t>Name of Work :-</t>
    </r>
    <r>
      <rPr>
        <b/>
        <sz val="11"/>
        <color theme="1"/>
        <rFont val="Kruti Dev 010"/>
      </rPr>
      <t>okMZ la0 37 ds vUrxZr ekSlh ckM+h /kqokZ esa fojsUnz cM+kbZd d ?kj ls jksM jsM lsUVj rd 
                  ih0 lh0 lh0 iFk dk fuekZ.k dk;ZA</t>
    </r>
  </si>
  <si>
    <r>
      <t>Name of Work :-</t>
    </r>
    <r>
      <rPr>
        <b/>
        <sz val="11"/>
        <color theme="1"/>
        <rFont val="Kruti Dev 010"/>
      </rPr>
      <t>okMZ l0a 48 vUrxZr 'kkfUr uxj Ldwy ds ihNs Ludsr feat ds ?kj ls eq[; iFk rd  ih0 lh0 lh0 
                  iFk dk fuekZ.k dk;ZA</t>
    </r>
  </si>
  <si>
    <r>
      <t>Name of Work :-</t>
    </r>
    <r>
      <rPr>
        <b/>
        <sz val="11"/>
        <color theme="1"/>
        <rFont val="Kruti Dev 010"/>
      </rPr>
      <t>okMZ la0 36 ds vUrxZr 'kkfUriqj fMcMhg esa tsfo;j vikVZesUV ls eksgu mjkao ds ?kj rd ,oa fMcMhg 
                  c`t ds uhps iFk lq/kkj dk;ZA</t>
    </r>
  </si>
  <si>
    <t xml:space="preserve">                                                                                                  Executive Engineer 
                                                                                                         Ranchi Municipal Corporation
                                                                                                         Ranchi</t>
  </si>
  <si>
    <t>Providing , supplying and spreading of stone dust in filling in foundation trenches or in plinth including ramming and watering in layers not exceeding 150 mm thick with all leads and lifts including cost of materials labour royalty and taxes all complete as per specification and direction of E/I</t>
  </si>
  <si>
    <t>Stone Chips and dust  (lead 22 KM)</t>
  </si>
  <si>
    <t xml:space="preserve">                                                                                               Assistant Engineer 
                                                                                                         Ranchi Municipal Corporation
                                                                                                         Ranchi</t>
  </si>
  <si>
    <r>
      <t>Name of Work :-</t>
    </r>
    <r>
      <rPr>
        <b/>
        <sz val="11"/>
        <color theme="1"/>
        <rFont val="Kruti Dev 010"/>
      </rPr>
      <t xml:space="preserve">e/kqde Hkxr dkspk eas jke izso’k pkS/kjh ds ?kj ls vfer ik.Ms ds ?kj rd rd ih0 lh0 lh0 iFk dk fuekZ.k dk;ZA
</t>
    </r>
    <r>
      <rPr>
        <b/>
        <sz val="11"/>
        <color theme="1"/>
        <rFont val="Times New Roman"/>
        <family val="1"/>
      </rPr>
      <t/>
    </r>
  </si>
  <si>
    <r>
      <t xml:space="preserve">Name of Work :- </t>
    </r>
    <r>
      <rPr>
        <b/>
        <sz val="11"/>
        <color theme="1"/>
        <rFont val="Kruti Dev 010"/>
      </rPr>
      <t xml:space="preserve">ikgu Vksyh eas vk’kh"k ,Ddk ds ?kj ls flfjy ,ddk ds ?kj rd ,oa Qktq,y frdhZ ds ?kj ls b’kgkd fdUMks ds ?kj rd  ih0 lh0 lh0 iFk dk fuekZ.k dk;ZA </t>
    </r>
  </si>
  <si>
    <t>Providing PCC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</si>
  <si>
    <t>Providing RCC/PCC M 200/150  with nominal mix of (1:1.5:3)/(1:2:4)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</si>
  <si>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r>
      <t xml:space="preserve">Name of Work :- </t>
    </r>
    <r>
      <rPr>
        <b/>
        <sz val="11"/>
        <color theme="1"/>
        <rFont val="Kruti Dev 010"/>
      </rPr>
      <t>dsrkjh cxku esa lq[knsoiqje jksM ua0 &amp;06 ls lq[knsoiqje jskM ua0 3 rd vkj0 lh0 lh0 ukyh dk fuekZ.k dk;ZA</t>
    </r>
  </si>
  <si>
    <r>
      <t>Name of Work :-</t>
    </r>
    <r>
      <rPr>
        <b/>
        <sz val="11"/>
        <color theme="1"/>
        <rFont val="Kruti Dev 010"/>
      </rPr>
      <t xml:space="preserve">nthZ eqgYyk esa Lo0 Qtyq jgeku ds ?kj ls vyh nkstk ds ?kj rd ukyh dk fuekZ.k dk;ZA </t>
    </r>
  </si>
  <si>
    <r>
      <t>Name of Work :-</t>
    </r>
    <r>
      <rPr>
        <b/>
        <sz val="11"/>
        <color theme="1"/>
        <rFont val="Kruti Dev 010"/>
      </rPr>
      <t>okMZ la0 16 ds vUrxZr feYYkr dksyksuh xyh ua0&amp;01 esa dktw ds ?kj ls eks0 ulhe ds ?kj rd ih0 lh0  
                 lh0 iFk dk fuekZ.k dk;ZA</t>
    </r>
  </si>
  <si>
    <t>Name of Work :- Construction of Drain at Sahbag near harmu by pass road to Om House under Ward No- 29</t>
  </si>
  <si>
    <t>Name of Work :- Construction of PCC road in Masjid e idgah road under Ward No- 29</t>
  </si>
  <si>
    <t>Labour for cleaning the work site before and after work etc and for head load of Materials.</t>
  </si>
  <si>
    <r>
      <t>Name of Work :-</t>
    </r>
    <r>
      <rPr>
        <b/>
        <sz val="11"/>
        <color theme="1"/>
        <rFont val="Kruti Dev 010"/>
      </rPr>
      <t>okMZ la0 44 ds vUrxZr  nthZ eqgYyk eas fofHkUu xfy;ksa esa iqfy;k ,oa uoko ds ?kj ls bekc ckM+k ds ?kj
                  rd ,oa dSyk’k ds ?kj ds lkeus ukyh dk fuekZ.k dk;ZA</t>
    </r>
  </si>
  <si>
    <t xml:space="preserve">                                                                                                 Executive  Engineer 
                                                                                                         Ranchi Municipal Corporation
                                                                                                         Ranchi</t>
  </si>
  <si>
    <r>
      <t>Name of Work :-</t>
    </r>
    <r>
      <rPr>
        <b/>
        <sz val="11"/>
        <color theme="1"/>
        <rFont val="Kruti Dev 010"/>
      </rPr>
      <t>dkaads jksM U;w ,HksU;w dSfcz;u Ldwy ds ihNs y[kksfV;k th dss ?kj ds ikl ls dkads MSEk rd  ih0 lh0 lh0 iFk dk fuekZ.k dk;ZA</t>
    </r>
  </si>
  <si>
    <t xml:space="preserve">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</si>
  <si>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each</t>
  </si>
  <si>
    <t>BOQ COST</t>
  </si>
  <si>
    <r>
      <t xml:space="preserve">Name of Work :- </t>
    </r>
    <r>
      <rPr>
        <b/>
        <sz val="11"/>
        <color theme="1"/>
        <rFont val="Kruti Dev 010"/>
      </rPr>
      <t>U;w dksyksuh esa lh0 ch0 flag ds ?kj ls izse izdk’k ds ?kj rd ih0 lh0 lh0 iFk dk fuekZ.k dk;ZA</t>
    </r>
  </si>
  <si>
    <r>
      <t>Name of Work :-</t>
    </r>
    <r>
      <rPr>
        <b/>
        <sz val="11"/>
        <color theme="1"/>
        <rFont val="Kruti Dev 010"/>
      </rPr>
      <t>/kkok uxj esa fdj.k dqekjh ds ?kj ls dkyhpj.k uk;d ds ?kj gkssrs gq;s ,0 vkj0 VksIIkks rFkk Hkjr th ds ?kj rd ih0 lh0 lh0 iFk dk fuekZ.k dk;ZA</t>
    </r>
  </si>
  <si>
    <t>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t>
  </si>
  <si>
    <t>Earths  (lead 01 KM)</t>
  </si>
  <si>
    <r>
      <t>Name of Work :-</t>
    </r>
    <r>
      <rPr>
        <b/>
        <sz val="11"/>
        <color theme="1"/>
        <rFont val="Kruti Dev 010"/>
      </rPr>
      <t>ctjk eq[; iFk esa vtqzZu dkEIysD’k ls dqynhi frdhZ ds ?kj rd ih0 lh0 lh0 iFk fuekZ.k dk;ZA</t>
    </r>
  </si>
  <si>
    <r>
      <t>Name of Work :-</t>
    </r>
    <r>
      <rPr>
        <b/>
        <sz val="11"/>
        <color theme="1"/>
        <rFont val="Kruti Dev 010"/>
      </rPr>
      <t xml:space="preserve">fpjkSUnh eas uxsUnz izrki flag ds ?kj ls chjcy flag ds ?kj rd ukyh dk fuekZ.k dk;ZA 
</t>
    </r>
    <r>
      <rPr>
        <b/>
        <sz val="11"/>
        <color theme="1"/>
        <rFont val="Times New Roman"/>
        <family val="1"/>
      </rPr>
      <t/>
    </r>
  </si>
  <si>
    <t xml:space="preserve">5
5.3.30.1
</t>
  </si>
  <si>
    <t xml:space="preserve">6
5.5.5
(b)
</t>
  </si>
  <si>
    <t>Local sand 13 km</t>
  </si>
  <si>
    <r>
      <t>Name of Work :-</t>
    </r>
    <r>
      <rPr>
        <b/>
        <sz val="11"/>
        <color theme="1"/>
        <rFont val="Kruti Dev 010"/>
      </rPr>
      <t>flUgk dEikm.Mn jkrq jksM esa ih0 lh0 lh0 iFk dk fuekZ.k dk;ZA</t>
    </r>
  </si>
  <si>
    <r>
      <t>Name of Work :-</t>
    </r>
    <r>
      <rPr>
        <b/>
        <sz val="11"/>
        <color theme="1"/>
        <rFont val="Kruti Dev 010"/>
      </rPr>
      <t>bafnjk uxj esa lqxh;k feat ds ?kj ls ijekuUn 'kekZ ds ?kj rd ,oa jktq flag ds ?kj ls misUnz lko ds ?kj rd  ih0 lh0 lh0 iFk dk fuekZ.k dk;ZA</t>
    </r>
  </si>
  <si>
    <r>
      <t>Name of Work :-</t>
    </r>
    <r>
      <rPr>
        <b/>
        <sz val="11"/>
        <color theme="1"/>
        <rFont val="Kruti Dev 010"/>
      </rPr>
      <t>dkads jksM ls xksdqy LOkhV ds cxy okyh xyh esa ulhe ds ?kj rd  ih0 lh0 lh0 iFk dk fuekZ.k dk;ZA</t>
    </r>
  </si>
  <si>
    <r>
      <t xml:space="preserve">Name of Work :- </t>
    </r>
    <r>
      <rPr>
        <b/>
        <sz val="11"/>
        <color theme="1"/>
        <rFont val="Kruti Dev 010"/>
      </rPr>
      <t xml:space="preserve">ekSlhckM+h /kqokZ esa txthou jke ds ?kj ls lru nsoh ds ?kj rd ukyh dk fuekZ.k dk;ZA </t>
    </r>
  </si>
  <si>
    <t>Name of Work :- Construction of Drain and culvert at lower PP Compound from professor saheb to infront of tripathi ji house under ward No- 24</t>
  </si>
  <si>
    <t>Dismentalling of Plain cement or lime work ………………. Do………….. E/I</t>
  </si>
  <si>
    <t>Name of Work :- Construction of Drain at Kadru pool toli from Bhagat ji house to bhanda mahali house under ward No- 24</t>
  </si>
  <si>
    <r>
      <t xml:space="preserve">Name of Work :-  </t>
    </r>
    <r>
      <rPr>
        <b/>
        <sz val="11"/>
        <color theme="1"/>
        <rFont val="Kruti Dev 010"/>
      </rPr>
      <t xml:space="preserve">okMZ la0 35 vUrxZr bykgh uxj ,s’o;kZ jslhMsUlh jksM ua0 2 esa vjfoUn izlkn ds ?kj ls eq[; 
                    ukyk rd ukyh fuekZ.k dk;ZA </t>
    </r>
  </si>
  <si>
    <r>
      <t>Name of Work :-</t>
    </r>
    <r>
      <rPr>
        <b/>
        <sz val="11"/>
        <color theme="1"/>
        <rFont val="Kruti Dev 010"/>
      </rPr>
      <t>okMZ la0 24 ds vUrxZr dM# eas lqugh xyh esa ukyh ,oa iqfy;k dk fuekZ.k dk;ZA</t>
    </r>
  </si>
  <si>
    <r>
      <t xml:space="preserve">Name of Work :- </t>
    </r>
    <r>
      <rPr>
        <b/>
        <sz val="11"/>
        <color theme="1"/>
        <rFont val="Kruti Dev 010"/>
      </rPr>
      <t xml:space="preserve">vcqcdj dksyksuh esa 'kkgcqnhu ds ?kj ls cM+k iqfy;k rd ukyh dk fuekZ.k dk;ZA </t>
    </r>
  </si>
  <si>
    <t>Providing labour for cleaning the work site before and after work etc and head load for material</t>
  </si>
  <si>
    <t>i</t>
  </si>
  <si>
    <t>ii</t>
  </si>
  <si>
    <t>iii</t>
  </si>
  <si>
    <t>iv</t>
  </si>
  <si>
    <t>v</t>
  </si>
  <si>
    <r>
      <t xml:space="preserve">Name of Work :- </t>
    </r>
    <r>
      <rPr>
        <b/>
        <sz val="11"/>
        <color theme="1"/>
        <rFont val="Kruti Dev 010"/>
      </rPr>
      <t>laanhi flVh eSustj ds ?kj ls JhokLro th ds ?kj rd  ih0 lh0 lh0 iFk dk fuekZ.k dk;ZA</t>
    </r>
  </si>
  <si>
    <t>`</t>
  </si>
  <si>
    <t>4
5.2.34</t>
  </si>
  <si>
    <r>
      <t>Per M</t>
    </r>
    <r>
      <rPr>
        <b/>
        <vertAlign val="superscript"/>
        <sz val="10"/>
        <color theme="1"/>
        <rFont val="Times New Roman"/>
        <family val="1"/>
      </rPr>
      <t>3</t>
    </r>
  </si>
  <si>
    <t>5.
5.1.8</t>
  </si>
  <si>
    <t>Filling in foundation trecnches and Plingth in layers not exceedeing 150mm thick well watered-------do---------------all complete as per specification and direction of E/I.</t>
  </si>
  <si>
    <t>Stone Dust  (lead 15 KM)</t>
  </si>
  <si>
    <t xml:space="preserve">Boq cost </t>
  </si>
  <si>
    <r>
      <t>Name of Work :-</t>
    </r>
    <r>
      <rPr>
        <b/>
        <sz val="11"/>
        <color theme="1"/>
        <rFont val="Kruti Dev 010"/>
      </rPr>
      <t>vyoVZ dEikm.M esa dPNi th ds ?kj ls Maxjk Vskyh eq[; iFk rd ih0 lh0 lh0 iFk dk fuekZ.k dk;ZA</t>
    </r>
  </si>
  <si>
    <r>
      <t xml:space="preserve">Name of Work :- </t>
    </r>
    <r>
      <rPr>
        <b/>
        <sz val="11"/>
        <color theme="1"/>
        <rFont val="Kruti Dev 010"/>
      </rPr>
      <t xml:space="preserve">fpjkSUnh eas ';ke/kjh jk; ds ?kj ls ekf.kd ?kks"k ds ?kj rd  ih0 lh0 lh0 iFk dk fuekZ.k dk;ZA
</t>
    </r>
    <r>
      <rPr>
        <b/>
        <sz val="11"/>
        <color theme="1"/>
        <rFont val="Times New Roman"/>
        <family val="1"/>
      </rPr>
      <t/>
    </r>
  </si>
  <si>
    <r>
      <t xml:space="preserve">Name of Work :- </t>
    </r>
    <r>
      <rPr>
        <b/>
        <sz val="11"/>
        <color theme="1"/>
        <rFont val="Kruti Dev 010"/>
      </rPr>
      <t xml:space="preserve">okMZ dk;kZy; ds lehi nssosUnz 'kekZ ds ?kj ls lkgq th ds ?kj rd ih0 lh0 lh0 iFk dk fuekZ.k dk;ZA
</t>
    </r>
    <r>
      <rPr>
        <b/>
        <sz val="11"/>
        <color theme="1"/>
        <rFont val="Times New Roman"/>
        <family val="1"/>
      </rPr>
      <t/>
    </r>
  </si>
  <si>
    <t>Stone Chips &amp; Dust  (lead 15KM)</t>
  </si>
  <si>
    <r>
      <t xml:space="preserve">Name of Work :- </t>
    </r>
    <r>
      <rPr>
        <b/>
        <sz val="11"/>
        <color theme="1"/>
        <rFont val="Kruti Dev 010"/>
      </rPr>
      <t xml:space="preserve">vyoVZ dEikm.M eas dqekj th ds ?kj ls lat; nrk ds ?kj rd ukyh dk fuekZ.k dk;ZA </t>
    </r>
  </si>
  <si>
    <t>6
5.5.4
+
5.5.5
(a)</t>
  </si>
  <si>
    <r>
      <t xml:space="preserve">Name of Work :- </t>
    </r>
    <r>
      <rPr>
        <b/>
        <sz val="11"/>
        <color theme="1"/>
        <rFont val="Kruti Dev 010"/>
      </rPr>
      <t xml:space="preserve">vyoVZ dEikm.M eas dPNi th ds ?kj ls eq[; ukyk rd ukyh dk fuekZ.k dk;ZA </t>
    </r>
  </si>
  <si>
    <r>
      <t xml:space="preserve">Name of Work :- </t>
    </r>
    <r>
      <rPr>
        <b/>
        <sz val="11"/>
        <color theme="1"/>
        <rFont val="Kruti Dev 010"/>
      </rPr>
      <t>frdhZ dEikm.M eas ,e0 frdhZ ds ?kj ls lqcks/k frdhZ ds ?kj rd ukyh fuekZ.k dk;ZA</t>
    </r>
    <r>
      <rPr>
        <b/>
        <sz val="11"/>
        <color theme="1"/>
        <rFont val="Times New Roman"/>
        <family val="1"/>
      </rPr>
      <t xml:space="preserve"> </t>
    </r>
  </si>
  <si>
    <r>
      <t>Name of Work :-</t>
    </r>
    <r>
      <rPr>
        <b/>
        <sz val="11"/>
        <color theme="1"/>
        <rFont val="Kruti Dev 010"/>
      </rPr>
      <t xml:space="preserve"> lkbZ dksyksuh ykssokMhg esa lkbZ /keZ’kkyk ls efr;l [ky[kksa ds ?kj rd ih0 lh0 lh0 iFk dk fuekZ.k  dk;ZA</t>
    </r>
  </si>
  <si>
    <r>
      <t>Name of Work :-</t>
    </r>
    <r>
      <rPr>
        <b/>
        <sz val="11"/>
        <color theme="1"/>
        <rFont val="Kruti Dev 010"/>
      </rPr>
      <t xml:space="preserve">jsyos vksHkjczht ds uhps vUUkkiq.kkZ Hkkstuky; ls eqUuk jke ds ?kj rd ukyh dk fuekZ.k dk;ZA 
</t>
    </r>
    <r>
      <rPr>
        <b/>
        <sz val="11"/>
        <color theme="1"/>
        <rFont val="Times New Roman"/>
        <family val="1"/>
      </rPr>
      <t/>
    </r>
  </si>
  <si>
    <t>Providing man days for site clearence for before and after the work etc.</t>
  </si>
  <si>
    <t>Earh</t>
  </si>
  <si>
    <t>2.
5.10.3</t>
  </si>
  <si>
    <t>Dismantling of RCC work ----------do----------------acks  all complete as per specification and direction of E/I.</t>
  </si>
  <si>
    <t>Local sand 47 km</t>
  </si>
  <si>
    <t>Stone Chips &amp; Dust  (lead 20 KM)</t>
  </si>
  <si>
    <r>
      <t>Name of Work :-</t>
    </r>
    <r>
      <rPr>
        <b/>
        <sz val="11"/>
        <color theme="1"/>
        <rFont val="Kruti Dev 010"/>
      </rPr>
      <t xml:space="preserve"> fo|kuuxj ctjajx cyh eafnj ls v#.k &gt;k ds ?kj ls esu ukyk rd ukyh dk fuekZ.k dk;ZA </t>
    </r>
  </si>
  <si>
    <t>Providing labour for cleaning the work site before and after</t>
  </si>
  <si>
    <t xml:space="preserve">                                                                                                       Excecutive Engineer 
                                                                                                         Ranchi Municipal Corporation
                                                                                                         Ranchi</t>
  </si>
  <si>
    <r>
      <t xml:space="preserve">Name of Work :- </t>
    </r>
    <r>
      <rPr>
        <b/>
        <sz val="11"/>
        <color theme="1"/>
        <rFont val="Kruti Dev 010"/>
      </rPr>
      <t xml:space="preserve">/kzzokZ eas 'kSys’k dIkM+k nqdku ls DokVZj la0 ch0@97 ds lkeus rd ukyh dk fuekZ.k dk;ZA </t>
    </r>
  </si>
  <si>
    <r>
      <t>Name of Work :-</t>
    </r>
    <r>
      <rPr>
        <b/>
        <sz val="11"/>
        <color theme="1"/>
        <rFont val="Kruti Dev 010"/>
      </rPr>
      <t>ekSlh ckM+h txjUukFkiqj /kqokZ esa #ikyh nsoh ds ?kj ls vtqZu th d ?kj rd ih0 lh0 lh0 iFk fuekZ.k dk;ZA</t>
    </r>
  </si>
  <si>
    <r>
      <t>Name of Work :-</t>
    </r>
    <r>
      <rPr>
        <b/>
        <sz val="11"/>
        <color theme="1"/>
        <rFont val="Kruti Dev 010"/>
      </rPr>
      <t>okMZ la0 48 ds vUrxZr cM+k ?kk?kjk esa lqyHk 'kkSpky; ls vt; dPNi ds ?kj rd  ih0 lh0 lh0 iFk
                  dk fuekZ.k dk;ZA</t>
    </r>
  </si>
  <si>
    <r>
      <t>Name of Work :-</t>
    </r>
    <r>
      <rPr>
        <b/>
        <sz val="11"/>
        <color theme="1"/>
        <rFont val="Kruti Dev 010"/>
      </rPr>
      <t>okMZ la0 48 ds vUrxZr cM+k ?kk?kjk esa ,rok xkSlkbZ ds ?kj ls cq/kq xkSlkbZ ds ?kj rd ukyh ,oa iqfy;k 
                  fuekZ.k dk;ZA</t>
    </r>
  </si>
  <si>
    <t>8
5.3.30.12</t>
  </si>
  <si>
    <r>
      <t>Name of Work :-</t>
    </r>
    <r>
      <rPr>
        <b/>
        <sz val="11"/>
        <color theme="1"/>
        <rFont val="Kruti Dev 010"/>
      </rPr>
      <t>okMZ la0 37 ds vUrxZr ekSlh ckM+h esa 'kkSpky; xsV ls lqjsUnz flag ds ?kj rd ih0 lh0 lh0 
                  iFk fuekZ.k dk;ZA</t>
    </r>
  </si>
  <si>
    <r>
      <rPr>
        <b/>
        <sz val="10"/>
        <color theme="1"/>
        <rFont val="Times New Roman"/>
        <family val="1"/>
      </rPr>
      <t xml:space="preserve">Name of Work :- </t>
    </r>
    <r>
      <rPr>
        <b/>
        <sz val="10"/>
        <color theme="1"/>
        <rFont val="Kruti Dev 010"/>
      </rPr>
      <t xml:space="preserve">okMZ Lka0 09 vUrxZr jetHkou cqVh eksM+ jksM eas vjfoUn ekxZ vkbZ0 lh0 vkbZ0 lh0 vkbz0 ,0 Vh0 ,e0 ds utnhd 
                   ih0 lh0 lh0 iFk dk fcVqfeul }kjk iFk lq/kkj dk;ZA 
</t>
    </r>
  </si>
  <si>
    <t>Providing labour for clearing the work side before and after work etc</t>
  </si>
  <si>
    <t xml:space="preserve">
5.2</t>
  </si>
  <si>
    <t>Providing and applying Tack coat with bituminous emulsion using emulsion pressure distributor at the rate of 0.20 kg per sqm on the prepared bituminous/granular surface cleaned with mechnical broom.</t>
  </si>
  <si>
    <t xml:space="preserve">
5.3
(ii)
</t>
  </si>
  <si>
    <t xml:space="preserve">Providing and laying DENSE GRADED BITUMINOUS MACADAM with 100-120 TPH producing an average output of 75 tonnes per hour using crushed aggregates of specified grading premixed with bituminous binder@ 4.0 to 4.5 percent by  weight of total mix and filler transporting the hot mix to the required grade level and alignment rolling with smooth wheeled, vibratory and tandem roller to achieved the desired compaction as per MoRTH specification clause No0 507 complete in all respects.
(FOR GRADING II NOMINAL SIZE 19MM)
</t>
  </si>
  <si>
    <t xml:space="preserve">
5.8
(i)
</t>
  </si>
  <si>
    <t xml:space="preserve">Bituminous Concrete (Providing and laying bituminous concrete with 100-120 TPH bath type hot mix plant producing an average output of 75 tonnes pe hour using crushed aggregates of specified grading premixed with bituminous binder @5.4 to 5.6% of mix and filler transportiong the hot mix ot work site laying with a gydrostatic paver finisher with sensor control to the  required grade level and alignment rolling with smooth wheeled vibratory and  tandem rollers to achieve the desired compaction as per MoRTH specification clause No-509 complete in all respects) .
</t>
  </si>
  <si>
    <t xml:space="preserve">
8.13
</t>
  </si>
  <si>
    <t xml:space="preserve">Road Marking with hot applied thermoplastic compound with refilectorising glass beads on Bituminous surface Providing and laying of hot  applied thermoplastic compound 2.5 mm thick including reflectorising  glass beads @ 250gms per sqm area thickness of 2.5 mm is exclusive of surface applied  glass beads as per IRC:35 . The finished surface to be level  uniform and free from streaks and holess).
</t>
  </si>
  <si>
    <t>RM</t>
  </si>
  <si>
    <t xml:space="preserve">
8.4
(iv)</t>
  </si>
  <si>
    <t xml:space="preserve">Retro reflectorised traffc signs (Providing and fixing of retro-reflectorised cautionary mandatory and informatory sign as per IRC:67 made of high intensity grade sheeting  vide  clause 801.3 fixed over aluminium sheeting 1.5 mm thick supported on a mild steel angle iron post 75 mm x 75  mm x 6 mm firmly fixed to the ground by means or property designed foundation with M 15 grade  cement concrete 45 cm x 45 cm x 60 cm, 60 cm below ground level .as per approved drawing)
</t>
  </si>
  <si>
    <t>(i) 80 cm x 60 Rectrangle</t>
  </si>
  <si>
    <t>(ii) 90 cm equilater triangle</t>
  </si>
  <si>
    <t>Stone Chips (Lead 22  KM)</t>
  </si>
  <si>
    <t>Bitumen from bokaro 117KM</t>
  </si>
  <si>
    <t xml:space="preserve">                                                                                                      Executive  Engineer 
                                                                                                         Ranchi Municipal Corporation
                                                                                                         Ranchi</t>
  </si>
  <si>
    <r>
      <t>Name of Work :-</t>
    </r>
    <r>
      <rPr>
        <b/>
        <sz val="11"/>
        <color theme="1"/>
        <rFont val="Kruti Dev 010"/>
      </rPr>
      <t>okMZ la0 38 ds vUrxZr frfjy cLrh esa lqfer ds ?kj ls Hkksyk ds ?kj rd  ih0 lh0 lh0 iFk dk 
                  fuekZ.k dk;ZA</t>
    </r>
  </si>
  <si>
    <t xml:space="preserve">                                                                                            Assistant Engineer 
                                                                                                         Ranchi Municipal Corporation
                                                                                                         Ranchi</t>
  </si>
  <si>
    <r>
      <t>Name of Work :-</t>
    </r>
    <r>
      <rPr>
        <b/>
        <sz val="11"/>
        <color theme="1"/>
        <rFont val="Kruti Dev 010"/>
      </rPr>
      <t>okMZ la0 36 ds vUrxZr iqUnkx esa yktir uxj iqUnkx iFk ls eks0 bnjh’k d ?kj rd ih0 lh0 lh0 iFk
                  ,oa ,d vnn~ iqfy;k fuekZ.k dk;ZA</t>
    </r>
  </si>
  <si>
    <r>
      <t>Name of Work :</t>
    </r>
    <r>
      <rPr>
        <b/>
        <sz val="11"/>
        <color theme="1"/>
        <rFont val="Kruti Dev 010"/>
      </rPr>
      <t>e/kqde Hkxr dkspk ds utnhd xksLLkk gksVy ls lqjt dPNi ds ?kj rd iqfy;k dk fuekZ.k dk;ZA</t>
    </r>
  </si>
  <si>
    <t>Name of Work :-Construction of Shed fpr Installation of Bio composting machine at Birsa munda bus 
                           terminal Kanta toli (50kg/day), Madhukam khadgarah (100kg/day) and S.K sahay daily
                           Market (100kg/day)</t>
  </si>
  <si>
    <t>Clause NO-</t>
  </si>
  <si>
    <t>Particulars</t>
  </si>
  <si>
    <t>Providing Labour for cleaning the work site before and after work etc.</t>
  </si>
  <si>
    <t>5.1.1
+
5.1.2</t>
  </si>
  <si>
    <t>5.6.1</t>
  </si>
  <si>
    <t>Providing designation75A one brick flat soling joints filled with local sand including cost of watering taxes royalty all complete asper building specification and direction of E/I</t>
  </si>
  <si>
    <t>5.3.2</t>
  </si>
  <si>
    <t xml:space="preserve">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
flooring
columns
</t>
  </si>
  <si>
    <t xml:space="preserve">5.5.28
</t>
  </si>
  <si>
    <t>Labour  for  fabricating  erecting hoisting  and fixing in position structural steel work in R.S. joist, channel, angle ,Tee, flat , plate, latice member ,built up compound  section in  column girder stair case  or truss including  cost of gusset plates holding  down bolts  anchor plates at all heights and depths , bolting , welding ( Machinning wherever necessary ) with  applying  a priming coat  of red lead  paint all complete as per building specification and direction of E/I</t>
  </si>
  <si>
    <t>1550
(pg no-19)</t>
  </si>
  <si>
    <t xml:space="preserve">G.I pipes 50 mm dia
Columns 
Support to the roofing </t>
  </si>
  <si>
    <t>12.4
DSR
12.4.2</t>
  </si>
  <si>
    <t>Providing ridges or hips of width +0 cm overall width plain G.S. sheet fixed with polymer coated J or L hooks, bolts and nuts 8 mm dia G.I. limpet and bitumen washers complete.
0.63 mm thick with zinc coating not less than 275 gm/m2</t>
  </si>
  <si>
    <t>M</t>
  </si>
  <si>
    <t xml:space="preserve">Providing corrugated G.S sheet roofing including vertical/curved surface fixed with polymer coated J or L hooks, bolts………..
0.63 mm thick with zinc coating not less then 275 gm/sqm
</t>
  </si>
  <si>
    <t>sqm</t>
  </si>
  <si>
    <t>Carriage of material</t>
  </si>
  <si>
    <t>i)</t>
  </si>
  <si>
    <t xml:space="preserve">Local sand lead 13.0 Km </t>
  </si>
  <si>
    <t>ii)</t>
  </si>
  <si>
    <t xml:space="preserve">Clean sand lead 49.0 Km </t>
  </si>
  <si>
    <t>iii)</t>
  </si>
  <si>
    <t>Stone chips lead 22.0 Km</t>
  </si>
  <si>
    <t>iv)</t>
  </si>
  <si>
    <t xml:space="preserve">Bricks lead 8.0 Km </t>
  </si>
  <si>
    <t>Total</t>
  </si>
  <si>
    <r>
      <rPr>
        <b/>
        <sz val="11"/>
        <color theme="1"/>
        <rFont val="Calibri"/>
        <family val="2"/>
        <scheme val="minor"/>
      </rPr>
      <t>Assistant Engineer</t>
    </r>
    <r>
      <rPr>
        <sz val="11"/>
        <color theme="1"/>
        <rFont val="Calibri"/>
        <family val="2"/>
        <scheme val="minor"/>
      </rPr>
      <t xml:space="preserve">
Ranchi Municipal Corporation, Ranchi</t>
    </r>
  </si>
  <si>
    <r>
      <t>Name of Work :-</t>
    </r>
    <r>
      <rPr>
        <b/>
        <sz val="11"/>
        <color theme="1"/>
        <rFont val="Kruti Dev 010"/>
      </rPr>
      <t xml:space="preserve">,nygkrq d`".kk uxj esa esgrk th ds ?kj ls esu jskM ds ikl fLFkr iqfy;k rd ukyh ,oa LySc dk fuekZ.k dk;ZA </t>
    </r>
  </si>
  <si>
    <r>
      <t>Name of Work :-</t>
    </r>
    <r>
      <rPr>
        <b/>
        <sz val="11"/>
        <color theme="1"/>
        <rFont val="Kruti Dev 010"/>
      </rPr>
      <t>okMZ la0 06 ds vUrxZr Ckka/kxkM+h esa Hkjr nqdku ls jktq frXxk ds ?kj rd  rd  ukyh dk fuekZ.k dk;ZA</t>
    </r>
  </si>
  <si>
    <r>
      <t>Name of Work :-</t>
    </r>
    <r>
      <rPr>
        <b/>
        <sz val="11"/>
        <color theme="1"/>
        <rFont val="Kruti Dev 010"/>
      </rPr>
      <t>okMZ la0 07 ds vUrxZr ikgu Vksyh esa 'kadj ckM+k ds ?kj ls lqfuy feat ds ?kj gksrs gq;s vafre Nksj 
                  rd ih0 lh0 lh0 iFk dk fuekZ.k dk;ZA</t>
    </r>
  </si>
  <si>
    <r>
      <t>Name of Work :-</t>
    </r>
    <r>
      <rPr>
        <b/>
        <sz val="11"/>
        <color theme="1"/>
        <rFont val="Kruti Dev 010"/>
      </rPr>
      <t xml:space="preserve"> xkM+h cLrh yksgjk Vskyh esa thru nsoh ds ?kj ls vtqZu yksgjk ds ?kj rd  ih0 lh0 lh0 iFk dk fuekZ.k dk;ZA</t>
    </r>
  </si>
  <si>
    <r>
      <t>Name of Work :-</t>
    </r>
    <r>
      <rPr>
        <b/>
        <sz val="11"/>
        <color theme="1"/>
        <rFont val="Kruti Dev 010"/>
      </rPr>
      <t xml:space="preserve"> &lt;syk Vskyh gjew esa Cyw LQk;j ds lkeus xyh eas ih0 lh0 lh0 iFk dk fuekZ.k dk;ZA</t>
    </r>
  </si>
  <si>
    <r>
      <t>Name of Work :-</t>
    </r>
    <r>
      <rPr>
        <b/>
        <sz val="11"/>
        <color theme="1"/>
        <rFont val="Kruti Dev 010"/>
      </rPr>
      <t>okMZ la0 14 ds vUrxZr f’koiqjh esaa vUrq lkgq ds ?kj ls fd’kksj lkgq ds ?kj rd  ih0 lh0 lh0 iFk
                  dk fuekZ.k dk;ZA</t>
    </r>
  </si>
  <si>
    <r>
      <t>Name of Work :-</t>
    </r>
    <r>
      <rPr>
        <b/>
        <sz val="11"/>
        <color theme="1"/>
        <rFont val="Kruti Dev 010"/>
      </rPr>
      <t xml:space="preserve">okMZ la0 25 ds vUrxZr clar fcgkj gjew jksM ua0&amp;1 ch0 ds iFk ds nksuks Nksj  ij ukyh ij LYkSc
                  dk fuekZ.k dk;ZA </t>
    </r>
  </si>
  <si>
    <r>
      <t xml:space="preserve">Name of Work :- </t>
    </r>
    <r>
      <rPr>
        <b/>
        <sz val="11"/>
        <color theme="1"/>
        <rFont val="Kruti Dev 010"/>
      </rPr>
      <t xml:space="preserve">lq'kfUr uxj esa flUgk dEikm.M esa ih0 lh0 lh0 iFk ,oa ukyh dk fuekZ.k dk;ZA 
</t>
    </r>
    <r>
      <rPr>
        <b/>
        <sz val="11"/>
        <color theme="1"/>
        <rFont val="Times New Roman"/>
        <family val="1"/>
      </rPr>
      <t/>
    </r>
  </si>
  <si>
    <r>
      <t>Name of Work :-</t>
    </r>
    <r>
      <rPr>
        <b/>
        <sz val="11"/>
        <color theme="1"/>
        <rFont val="Kruti Dev 010"/>
      </rPr>
      <t xml:space="preserve"> HkkLdj uxj jksM ua0&amp;05] [kLlh Vskyh bVdh jksM esa Jh j?kqohj ydM+k ds ?kj ds lehi ih0 lh0 lh0 iFk dk fuekZ.k dk;</t>
    </r>
  </si>
  <si>
    <r>
      <t>Name of Work :-</t>
    </r>
    <r>
      <rPr>
        <b/>
        <sz val="11"/>
        <color theme="1"/>
        <rFont val="Kruti Dev 010"/>
      </rPr>
      <t xml:space="preserve">okMZ l0a 48 vUrxZr cM+k ?kk?kjk eas ,rok xkslkbZ ds ?kj ls cq/kq xkslkbZ ds ?kj rd iFk dk fuekZ.k dk;ZA </t>
    </r>
  </si>
  <si>
    <r>
      <t>Name of Work :-</t>
    </r>
    <r>
      <rPr>
        <b/>
        <sz val="11"/>
        <color theme="1"/>
        <rFont val="Kruti Dev 010"/>
      </rPr>
      <t xml:space="preserve">&lt;syk Vkszyh gjew esa 'kkUrk frXxk ds ?kj ls b#l VksIIkk ds ?kj rd ukyh fuekZ.k dk;ZA 
</t>
    </r>
    <r>
      <rPr>
        <b/>
        <sz val="11"/>
        <color theme="1"/>
        <rFont val="Times New Roman"/>
        <family val="1"/>
      </rPr>
      <t/>
    </r>
  </si>
  <si>
    <t>Dismmantling of  PCC Road work ---do--------all complete as per building  specification and direction of E/I.</t>
  </si>
  <si>
    <t>5.
5.2.34</t>
  </si>
  <si>
    <t>6.
5.7.11
+
5.7.12</t>
  </si>
  <si>
    <t>Local sand  18 km</t>
  </si>
  <si>
    <t>Stone Chips &amp; Dust  (lead 15 KM)</t>
  </si>
  <si>
    <r>
      <t>Name of Work :</t>
    </r>
    <r>
      <rPr>
        <b/>
        <sz val="11"/>
        <color theme="1"/>
        <rFont val="Kruti Dev 010"/>
      </rPr>
      <t xml:space="preserve"> ts0ih ekdsZV l[kqvk cxku ds ikl vt; lksuh ds ?kj ls vkHkk eSMe ds ?kj
                  rd ih0lh0lh0 iFk fuekZ.k dk;ZA</t>
    </r>
  </si>
  <si>
    <t>Name of Work :-Construction of PCC road at Upper Hatia hariram basti lohra kocha from house of 
                           Vikash tirkey  to shashi kachhap Uder ward no-52</t>
  </si>
  <si>
    <t xml:space="preserve">                                                                                                    Executive Engineer 
                                                                                                         Ranchi Municipal Corporation
                                                                                                         Ranchi</t>
  </si>
  <si>
    <t>Name of Work :-Construction of PCC road at Upper hatia near Mahatma Gandhi school railway line 
                           khatal and (ii) From house of Hanif khan to kabristan Uder ward no-52</t>
  </si>
  <si>
    <t>Name of Work :- Construction of PCC road at Adarsh chandrakant house of Kumar minz to house of 
                            RMC, Ranchi Under ward no-08</t>
  </si>
  <si>
    <t>Providing, supplying &amp; spreading of stone dust in filling in foundation trenches or in plinth including ramming and watering in layers not exceeding 150 mm thick with all leads and lifts including cost of materials, labour royalty and taxes all complete as per specification and direction of E/I. Mode of measurement compacted</t>
  </si>
  <si>
    <t>Filling in foundation trenches and plinth in layers not exceeding 150 mm thick well watered, rammed fully compacted all complete as per specification and direction of E/I</t>
  </si>
  <si>
    <t>Name of Work :- Construction of PCC road at Adarsh nagar Kokar house of Jyoti to house of samrendra 
                            singh via kalyani mandir in Under ward no-08</t>
  </si>
  <si>
    <t xml:space="preserve">                                                                                               Executive Engineer 
                                                                                                         Ranchi Municipal Corporation
                                                                                                         Ranchi</t>
  </si>
  <si>
    <r>
      <t>Name of Work :-</t>
    </r>
    <r>
      <rPr>
        <b/>
        <sz val="11"/>
        <color theme="1"/>
        <rFont val="Kruti Dev 010"/>
      </rPr>
      <t xml:space="preserve">okMZ la0 47 ds vUrxZr tksjkj esa iq:fy;k jksM ls MkW 'kekZ ds cxy okyh ukyh esa ih0lh0lh0
                  iFk fuekZ.kA
                </t>
    </r>
  </si>
  <si>
    <t xml:space="preserve">                                                                                             Executive Engineer 
                                                                                                         Ranchi Municipal Corporation
                                                                                                         Ranchi</t>
  </si>
  <si>
    <r>
      <t xml:space="preserve">Name of Work :- </t>
    </r>
    <r>
      <rPr>
        <b/>
        <sz val="11"/>
        <color theme="1"/>
        <rFont val="Kruti Dev 010"/>
      </rPr>
      <t>okMZ la0 08 es 1 t;uxj esa feat ds ?kj ls laxhrk nsoh ds ?kj rd 2 tkequ Vksyh esa fnf{kr ds ?kj ls 
                   jktw ds ?kj rd ,oa 3 dksdj cktkj esa jTkIik nsoh ds ?kj ls txnh'k jke ds ?kj rd ih0lh0lh0 iFk 
                   fuekZ.kA</t>
    </r>
  </si>
  <si>
    <r>
      <t>Name of Work :-</t>
    </r>
    <r>
      <rPr>
        <b/>
        <sz val="11"/>
        <color theme="1"/>
        <rFont val="Kruti Dev 010"/>
      </rPr>
      <t>okMZ la0 33 ds vUrxZr jadk Vksyh esa nqxkZ flag ds ?kj ls lqjsUnz egrks ds ?kj rd ,oa jadk Vksyh iapoVh 
                  uxj essa ih0lh0lh0 iFk dk fuekZ.k dk;ZA</t>
    </r>
  </si>
  <si>
    <t>Name of Work :-Construction of Pcc road at Ekta nagar from house of Pandey jee to anil prajapati
                           Uder ward no-52</t>
  </si>
  <si>
    <t>Name of Work :-Construction of Pcc road at Ekta nagar from house of Dinesh prasad to santosh jee
                          2 House of Uday jee to appartment Uder ward no-52</t>
  </si>
  <si>
    <r>
      <t>Name of Work :-</t>
    </r>
    <r>
      <rPr>
        <b/>
        <sz val="11"/>
        <color theme="1"/>
        <rFont val="Kruti Dev 010"/>
      </rPr>
      <t>okMZ la0 03 ds vUrxZr HkVVh xyh t;Urh fudsru vikVZesUV ds ikl ih0lh0lh0 iFk dk fuekZ.k dk;ZA</t>
    </r>
  </si>
  <si>
    <r>
      <t>Name of Work :</t>
    </r>
    <r>
      <rPr>
        <b/>
        <sz val="11"/>
        <color theme="1"/>
        <rFont val="Kruti Dev 010"/>
      </rPr>
      <t>okMZ la0 49 vUrxZr tksjkj gkbVsa'ku dks vkiWjsfVo dksyksuh esa nkl th ds ?kj ls ,y0ih0flag ds ?kj 
                 gksrs gq, NB ?kkV rd ih0lh0lh0 iFk fuekZ.k dk;ZA</t>
    </r>
    <r>
      <rPr>
        <b/>
        <sz val="11"/>
        <color theme="1"/>
        <rFont val="Times New Roman"/>
        <family val="1"/>
      </rPr>
      <t xml:space="preserve">
</t>
    </r>
  </si>
  <si>
    <r>
      <t xml:space="preserve">Name of Work :-  </t>
    </r>
    <r>
      <rPr>
        <b/>
        <sz val="11"/>
        <color theme="1"/>
        <rFont val="Kruti Dev 010"/>
      </rPr>
      <t>okMZ la0 35 vUrxZr Vksxjh Vksyk esa eq[; iFk ls ikuh Vadh rd ,oa lksysu xkM+h ds /kj ls Mkscu 
                   ykWt ds ?kj rd ih0lh0lh0 iFk fuekZ.k dk;ZA</t>
    </r>
  </si>
  <si>
    <r>
      <t>Name of Work :-</t>
    </r>
    <r>
      <rPr>
        <b/>
        <sz val="11"/>
        <color theme="1"/>
        <rFont val="Kruti Dev 010"/>
      </rPr>
      <t>okMZ la0 36 ds vUrxZr f'ko n;ky uxj esa pUns'oj flag ds ?kj ls ch0ih0flag ds ?kj rd
                  2- v'kksd dqat esa ch0 izlkn ds ?kj ls ,0 12 ,oa eq[; iFk ls eaMy th ds ?kj rd ih0lh0lh0 
                  iFk fuekZ.k dk;ZA</t>
    </r>
  </si>
  <si>
    <t>Name of Work :-Construction of pcc road in Mahavir Nagar (i) from main road to sudarshan singh house
                           and (ii) Mandir to Pappu house Under ward no-07</t>
  </si>
  <si>
    <t>Providing supplying and spreading of moorum in flanks at site all complete job as per specification and direction of E/I</t>
  </si>
  <si>
    <t>Moorum Lead 16 KM</t>
  </si>
  <si>
    <r>
      <t xml:space="preserve">Name of Work :- </t>
    </r>
    <r>
      <rPr>
        <b/>
        <sz val="11"/>
        <color theme="1"/>
        <rFont val="Kruti Dev 010"/>
      </rPr>
      <t>okMZ la0 08 vUrxZr v;ks/;kiqjh dksdj esa lqjsUnz flag ds ?kj ls egs'k flag ds ?kj rd ih0lh0lh0 iFk
                   fuekZ.k ¼2½ 'kadj dEikm.M dksdj esa Hkksyk xqIrk ds ?kj ls vkse izdk'k xqIrk ds ?kj rd ih0lh0lh0 
                   iFk fuekZ.k ¼3½ frfjy dksdj ljuk Vksyh esa ihVj frdhZ ds ?kj ls lq[knso dsoj ds ?kj rd ih0lh0lh0 
                   iFk fuekZ.k dk;ZA</t>
    </r>
  </si>
  <si>
    <t>Filling in foundation trenches and plinth in layers not exceeding 150 mm thick well watered rammed fully compacted of E/I</t>
  </si>
  <si>
    <r>
      <t>Name of Work :-</t>
    </r>
    <r>
      <rPr>
        <b/>
        <sz val="11"/>
        <color theme="1"/>
        <rFont val="Kruti Dev 010"/>
      </rPr>
      <t>okMZ la0 06 ds vUrxZr Ckka/kxkM+h esa eukst xkM+h ds ?kj ls xkSjh frXxk ds ?kj rd rd  ih0 lh0 lh0 
                  iFk dk fuekZ.k dk;ZA</t>
    </r>
  </si>
  <si>
    <t xml:space="preserve">                                                                                         Executive Engineer 
                                                                                                         Ranchi Municipal Corporation
                                                                                                         Ranchi</t>
  </si>
  <si>
    <r>
      <t>Name of Work :-</t>
    </r>
    <r>
      <rPr>
        <b/>
        <sz val="11"/>
        <color theme="1"/>
        <rFont val="Kruti Dev 010"/>
      </rPr>
      <t xml:space="preserve">okMZ l0a 55 vUrxZr jkaph [kqVh eq[; iFk ls gse cgknqj ds vkokl rd ih0lh0lh0 iFk fuekZ.k dk;ZA </t>
    </r>
  </si>
  <si>
    <t>Name of Work : Construction of road from Durga mandir to Parmeshwar house at Bhawani nagar in 
                           ward no-27</t>
  </si>
  <si>
    <t>Name of Work : Construction of Pcc road from Sikandar house to Arun saw house in Sri Nagar Under
                           ward no-27</t>
  </si>
  <si>
    <r>
      <t>Name of Work :-</t>
    </r>
    <r>
      <rPr>
        <b/>
        <sz val="11"/>
        <color theme="1"/>
        <rFont val="Kruti Dev 010"/>
      </rPr>
      <t>okMZ la0 08 ds vUrxZr frfjy eaxy fcgkj esa tt larks"k ckM+k ds ?kj ls fot; egrksa ds ?kj rd
                   ukyh ,oa fuekZ.k dk;ZA</t>
    </r>
  </si>
  <si>
    <t>Name of Work :-  Construction of RCC drain from James Master House to Manoj house 
                            Under ward no-12</t>
  </si>
  <si>
    <t>Providing PCC/RCCM 150/200  with nominal mix of (1:2:4)/(1:1.5:3)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</si>
  <si>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Name of Work :-Construction of Two Nos culvert in Kumhar toli Irgu toli road near Masjid 
                          Under ward no-29</t>
  </si>
  <si>
    <r>
      <t xml:space="preserve">Name of Work :- </t>
    </r>
    <r>
      <rPr>
        <b/>
        <sz val="11"/>
        <color theme="1"/>
        <rFont val="Kruti Dev 010"/>
      </rPr>
      <t>okMZ la0 11 ds vUrxZr j/kquUnu ysu esa vt; [kk[kk ds ?kj ls th0ih0 ?kks"k ds ?kj rd ukyh ,oa iqfy;k
                   fuekZ.k dk;ZA</t>
    </r>
  </si>
  <si>
    <t>5
5.2.3</t>
  </si>
  <si>
    <r>
      <t xml:space="preserve">Name of Work :- </t>
    </r>
    <r>
      <rPr>
        <b/>
        <sz val="11"/>
        <color theme="1"/>
        <rFont val="Kruti Dev 010"/>
      </rPr>
      <t>okMZ la0 45 vUrxZr fjlkynkj uxj glu fcyk ds ?kj ls fcDdh iku nqdku rd ukyh ,oa iqfy;k
                   fuekZ.k dk;ZA</t>
    </r>
  </si>
  <si>
    <t>Name of Work :-Construction of Pucca Drain &amp; culvert on Idgah masjid, Bano Manjil road
                          Under ward no-29</t>
  </si>
  <si>
    <r>
      <t>Name of Work :-</t>
    </r>
    <r>
      <rPr>
        <b/>
        <sz val="11"/>
        <color theme="1"/>
        <rFont val="Kruti Dev 010"/>
      </rPr>
      <t>okMZ la0 34 vUrxZr xaxkuxj eq[; iFk esa jksfgr th ds ?kj ds ikl iqfy;k dk fuekZ.k dk;ZA</t>
    </r>
  </si>
  <si>
    <r>
      <t xml:space="preserve">Name of Work :- </t>
    </r>
    <r>
      <rPr>
        <b/>
        <sz val="11"/>
        <color theme="1"/>
        <rFont val="Kruti Dev 010"/>
      </rPr>
      <t>okMZ la0 16 vUrxZr vYcVZ dEikm.M esa cM+k ukyk ds fdukjs xkMZoky fuekZ.k dk;ZA</t>
    </r>
  </si>
  <si>
    <t xml:space="preserve">2
WRD
</t>
  </si>
  <si>
    <t xml:space="preserve">Dewatering Using 3 H.P diesel Pump for 15 Days </t>
  </si>
  <si>
    <t>H.P Hour</t>
  </si>
  <si>
    <t>Dismantling of Pucca brick or lime work including all complete as per specification and direction of E/I</t>
  </si>
  <si>
    <t>7
5.3.2</t>
  </si>
  <si>
    <t>Providing PCC M 100  with nominal mix of (1:3:6)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</si>
  <si>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8
5.3.5.1</t>
  </si>
  <si>
    <t>10
WRD
6.7.6</t>
  </si>
  <si>
    <t>Deduct cost of Boulder obtained from dismantling</t>
  </si>
  <si>
    <t>Cum</t>
  </si>
  <si>
    <r>
      <t>Name of Work :-</t>
    </r>
    <r>
      <rPr>
        <b/>
        <sz val="11"/>
        <color theme="1"/>
        <rFont val="Kruti Dev 010"/>
      </rPr>
      <t>okMZ la0 08 ds vUrxZr egkohj uxj esa f'kopj.k ds ?kj ls jktho jatu ds ?kj gksrs gq, pj.k egrks ds 
                  ?kj rd vkj0lh0lh0 ukyh fuekZ.k dk;ZA</t>
    </r>
  </si>
  <si>
    <t>Providing Tor steel reinforcement of 08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</si>
  <si>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10mm dia</t>
  </si>
  <si>
    <t xml:space="preserve">12mm dia </t>
  </si>
  <si>
    <r>
      <t xml:space="preserve">Name of Work :- </t>
    </r>
    <r>
      <rPr>
        <b/>
        <sz val="11"/>
        <color theme="1"/>
        <rFont val="Kruti Dev 010"/>
      </rPr>
      <t>okMZ la0 39 ds vUrxZr vkn'kZ uxj /kqokZ esa ,p0&amp;80 ls ?kklh eksgYyk rd ukyh fuekZ.kA</t>
    </r>
  </si>
  <si>
    <t xml:space="preserve">                                                                                                        Executive  Engineer 
                                                                                                         Ranchi Municipal Corporation
                                                                                                         Ranchi</t>
  </si>
  <si>
    <r>
      <t>Name of Work :-</t>
    </r>
    <r>
      <rPr>
        <b/>
        <sz val="11"/>
        <color theme="1"/>
        <rFont val="Kruti Dev 010"/>
      </rPr>
      <t>okMZ la0 06 ds vUrxZr Ckka/kxkM+h esa eukst xkM+h ds ?kj ls gksjh frXxk ds ?kj rd vkj0lh0lh0 ukyh
                  fuekZ.k dk;ZA</t>
    </r>
  </si>
  <si>
    <t>Providing Tor steel reinforcement of 08mm, 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</si>
  <si>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Stone Chips and dust  (lead 15 KM)</t>
  </si>
  <si>
    <r>
      <t xml:space="preserve">Name of Work :-  </t>
    </r>
    <r>
      <rPr>
        <b/>
        <sz val="11"/>
        <color theme="1"/>
        <rFont val="Kruti Dev 010"/>
      </rPr>
      <t>okMZ la0 32 vUrxZr v'kksdiqjh fot; iFk esa Mk0 nhid dqekj ds /kj ls misUnz csfj;k ds ?kj rd
                    lq/kkj ,oa fuekZ.k dk;ZA</t>
    </r>
  </si>
  <si>
    <t>Deduction Dismantling 50% boulder cost</t>
  </si>
  <si>
    <r>
      <t xml:space="preserve">Name of Work :- </t>
    </r>
    <r>
      <rPr>
        <b/>
        <sz val="11"/>
        <color theme="1"/>
        <rFont val="Kruti Dev 010"/>
      </rPr>
      <t xml:space="preserve">okMZ la0 25 vUrxZr U;w ,0th0 dks&amp;vkWijsfVo dksyksuh esa fou; Hkxr th ds ?kj ls fotsUnz th ds
                   ?kj rd ukyh fuekZ.k dk;ZA </t>
    </r>
  </si>
  <si>
    <t>Name of Work :-  Construction of 01 Nos RCC Culvert at Ashok vihar extension to saket vihar road
                             at Big nala Under ward no-25</t>
  </si>
  <si>
    <t>3
2.4</t>
  </si>
  <si>
    <t>Removing all type of Hume pipe and stacking within a lead of 1000 meters including Earthwork and dismantling of Masonry works</t>
  </si>
  <si>
    <t>Name of Work :-  Construction of Pucca drain with cover from Shambhu baran wal house to Anil soni 
                              house in bagan chowk in ward no-27</t>
  </si>
  <si>
    <t>Name of Work : Construction of Pcc road with cover slab near Durga mandir at Bhawani nagar in 
                         Under ward no-27</t>
  </si>
  <si>
    <t>Providing precast RCC M-200 in nominal mix (1:1.5:3) in slab …….. Do ……… all complete as per specification and direction of E/I</t>
  </si>
  <si>
    <r>
      <t>Name of Work :-</t>
    </r>
    <r>
      <rPr>
        <b/>
        <sz val="11"/>
        <color theme="1"/>
        <rFont val="Kruti Dev 010"/>
      </rPr>
      <t xml:space="preserve">okMZ la0 16 ds vUrxZr iVsy dSEil esa iq:fy;k jksM ls gfj'k iVsy ds ?kj rd ukyh fuekZ.k dk;ZA </t>
    </r>
  </si>
  <si>
    <r>
      <t>Name of Work :-</t>
    </r>
    <r>
      <rPr>
        <b/>
        <sz val="11"/>
        <color theme="1"/>
        <rFont val="Kruti Dev 010"/>
      </rPr>
      <t>okMZ la0 38 ds vUrxZr l[kqvk cxku /kqokZz esa lkeqnkf;d Hkou ls jkts'k xqIrk ds ?kj rd ih0lh0lh0 
                  iFk fuekZ.k dk;ZA</t>
    </r>
  </si>
</sst>
</file>

<file path=xl/styles.xml><?xml version="1.0" encoding="utf-8"?>
<styleSheet xmlns="http://schemas.openxmlformats.org/spreadsheetml/2006/main">
  <numFmts count="2">
    <numFmt numFmtId="164" formatCode="0.000"/>
    <numFmt numFmtId="165" formatCode="0.0"/>
  </numFmts>
  <fonts count="25">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b/>
      <sz val="11"/>
      <color theme="1"/>
      <name val="Kruti Dev 010"/>
    </font>
    <font>
      <sz val="9"/>
      <color theme="1"/>
      <name val="Times New Roman"/>
      <family val="1"/>
    </font>
    <font>
      <b/>
      <sz val="10"/>
      <name val="Times New Roman"/>
      <family val="1"/>
    </font>
    <font>
      <b/>
      <sz val="10"/>
      <color theme="1"/>
      <name val="Times New Roman"/>
      <family val="1"/>
    </font>
    <font>
      <b/>
      <sz val="8.5"/>
      <name val="Times New Roman"/>
      <family val="1"/>
    </font>
    <font>
      <b/>
      <vertAlign val="superscript"/>
      <sz val="10"/>
      <name val="Times New Roman"/>
      <family val="1"/>
    </font>
    <font>
      <b/>
      <sz val="14"/>
      <name val="Times New Roman"/>
      <family val="1"/>
    </font>
    <font>
      <b/>
      <sz val="11"/>
      <name val="Calibri"/>
      <family val="2"/>
      <scheme val="minor"/>
    </font>
    <font>
      <b/>
      <sz val="8"/>
      <name val="Times New Roman"/>
      <family val="1"/>
    </font>
    <font>
      <b/>
      <sz val="8.5"/>
      <color theme="1"/>
      <name val="Times New Roman"/>
      <family val="1"/>
    </font>
    <font>
      <b/>
      <sz val="9"/>
      <name val="Times New Roman"/>
      <family val="1"/>
    </font>
    <font>
      <b/>
      <sz val="16"/>
      <color theme="1"/>
      <name val="Calibri"/>
      <family val="2"/>
      <scheme val="minor"/>
    </font>
    <font>
      <b/>
      <sz val="11"/>
      <name val="Times New Roman"/>
      <family val="1"/>
    </font>
    <font>
      <sz val="11"/>
      <name val="Calibri"/>
      <family val="2"/>
      <scheme val="minor"/>
    </font>
    <font>
      <b/>
      <sz val="10"/>
      <name val="Calibri"/>
      <family val="2"/>
      <scheme val="minor"/>
    </font>
    <font>
      <b/>
      <sz val="9"/>
      <color theme="1"/>
      <name val="Times New Roman"/>
      <family val="1"/>
    </font>
    <font>
      <b/>
      <sz val="12"/>
      <color theme="1"/>
      <name val="Calibri"/>
      <family val="2"/>
      <scheme val="minor"/>
    </font>
    <font>
      <b/>
      <sz val="10"/>
      <color theme="1"/>
      <name val="Calibri"/>
      <family val="2"/>
      <scheme val="minor"/>
    </font>
    <font>
      <b/>
      <vertAlign val="superscript"/>
      <sz val="10"/>
      <color theme="1"/>
      <name val="Times New Roman"/>
      <family val="1"/>
    </font>
    <font>
      <b/>
      <sz val="10"/>
      <color theme="1"/>
      <name val="Kruti Dev 010"/>
    </font>
    <font>
      <sz val="10"/>
      <color theme="1"/>
      <name val="Calibri"/>
      <family val="2"/>
      <scheme val="minor"/>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12">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2" fillId="0" borderId="0" xfId="0" applyFont="1" applyBorder="1" applyAlignment="1">
      <alignment vertical="top"/>
    </xf>
    <xf numFmtId="0" fontId="3" fillId="0" borderId="0" xfId="0" applyFont="1" applyBorder="1" applyAlignment="1">
      <alignment vertical="top" wrapText="1"/>
    </xf>
    <xf numFmtId="0" fontId="5" fillId="2" borderId="4" xfId="0" applyFont="1" applyFill="1" applyBorder="1" applyAlignment="1">
      <alignment horizontal="center" vertical="top" wrapText="1"/>
    </xf>
    <xf numFmtId="0" fontId="6" fillId="0" borderId="4" xfId="0" applyFont="1" applyBorder="1" applyAlignment="1">
      <alignment horizontal="center" vertical="center" wrapText="1"/>
    </xf>
    <xf numFmtId="0" fontId="6" fillId="0" borderId="4" xfId="0" applyFont="1" applyBorder="1" applyAlignment="1">
      <alignment horizontal="justify" vertical="top" wrapText="1"/>
    </xf>
    <xf numFmtId="2" fontId="7" fillId="3" borderId="4" xfId="0" applyNumberFormat="1" applyFont="1" applyFill="1" applyBorder="1" applyAlignment="1">
      <alignment horizontal="center" vertical="center" wrapText="1"/>
    </xf>
    <xf numFmtId="2" fontId="6"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6" fillId="0" borderId="4" xfId="0" applyFont="1" applyBorder="1" applyAlignment="1">
      <alignment vertical="center" wrapText="1"/>
    </xf>
    <xf numFmtId="0" fontId="10" fillId="0" borderId="4" xfId="0" applyFont="1" applyBorder="1" applyAlignment="1">
      <alignment horizontal="justify" vertical="top"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2" fillId="0" borderId="4" xfId="0" applyFont="1" applyBorder="1" applyAlignment="1">
      <alignment horizontal="justify" vertical="top" wrapText="1"/>
    </xf>
    <xf numFmtId="2" fontId="8" fillId="0" borderId="4" xfId="0" applyNumberFormat="1" applyFont="1" applyBorder="1" applyAlignment="1">
      <alignment horizontal="center" vertical="center" wrapText="1"/>
    </xf>
    <xf numFmtId="0" fontId="12" fillId="0" borderId="4" xfId="0" applyFont="1" applyBorder="1" applyAlignment="1">
      <alignment vertical="center" wrapText="1"/>
    </xf>
    <xf numFmtId="0" fontId="13" fillId="0" borderId="4" xfId="0" applyFont="1" applyBorder="1" applyAlignment="1">
      <alignment horizontal="center" vertical="center" wrapText="1"/>
    </xf>
    <xf numFmtId="164" fontId="7" fillId="3" borderId="4" xfId="0" applyNumberFormat="1" applyFont="1" applyFill="1" applyBorder="1" applyAlignment="1">
      <alignment horizontal="center" vertical="center" wrapText="1"/>
    </xf>
    <xf numFmtId="0" fontId="12" fillId="0" borderId="4" xfId="0" applyFont="1" applyBorder="1" applyAlignment="1">
      <alignment horizontal="left" vertical="center" wrapText="1"/>
    </xf>
    <xf numFmtId="0" fontId="6" fillId="0" borderId="4" xfId="0" applyFont="1" applyBorder="1" applyAlignment="1">
      <alignment horizontal="left" vertical="center" wrapText="1"/>
    </xf>
    <xf numFmtId="0" fontId="14"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0" fillId="0" borderId="0" xfId="0" applyBorder="1" applyAlignment="1">
      <alignment horizontal="center" vertical="center"/>
    </xf>
    <xf numFmtId="0" fontId="1" fillId="0" borderId="0" xfId="0" applyFont="1" applyBorder="1" applyAlignment="1">
      <alignment horizontal="right" vertical="center"/>
    </xf>
    <xf numFmtId="0" fontId="6" fillId="0" borderId="4" xfId="0" applyFont="1" applyBorder="1" applyAlignment="1">
      <alignment horizontal="left" vertical="top" wrapText="1"/>
    </xf>
    <xf numFmtId="0" fontId="10" fillId="0" borderId="4" xfId="0" applyFont="1" applyBorder="1" applyAlignment="1">
      <alignment horizontal="center" vertical="center" wrapText="1"/>
    </xf>
    <xf numFmtId="2" fontId="0" fillId="0" borderId="4" xfId="0" applyNumberFormat="1" applyBorder="1" applyAlignment="1">
      <alignment horizontal="center" vertical="center"/>
    </xf>
    <xf numFmtId="0" fontId="15" fillId="0" borderId="0" xfId="0" applyFont="1" applyBorder="1" applyAlignment="1">
      <alignment vertical="top"/>
    </xf>
    <xf numFmtId="0" fontId="1" fillId="0" borderId="0" xfId="0" applyFont="1" applyBorder="1" applyAlignment="1">
      <alignment vertical="top" wrapText="1"/>
    </xf>
    <xf numFmtId="0" fontId="5" fillId="2" borderId="4" xfId="0" applyFont="1" applyFill="1" applyBorder="1" applyAlignment="1">
      <alignment horizontal="center" vertical="center" wrapText="1"/>
    </xf>
    <xf numFmtId="0" fontId="16" fillId="0" borderId="4" xfId="0" applyFont="1" applyBorder="1" applyAlignment="1">
      <alignment horizontal="justify" vertical="top" wrapText="1"/>
    </xf>
    <xf numFmtId="0" fontId="17" fillId="0" borderId="4" xfId="0" applyFont="1" applyBorder="1" applyAlignment="1">
      <alignment vertical="center"/>
    </xf>
    <xf numFmtId="0" fontId="18" fillId="0" borderId="4" xfId="0" applyFont="1" applyBorder="1" applyAlignment="1">
      <alignment vertical="center"/>
    </xf>
    <xf numFmtId="2" fontId="18" fillId="0" borderId="4" xfId="0" applyNumberFormat="1" applyFont="1" applyBorder="1" applyAlignment="1">
      <alignment horizontal="center" vertical="center"/>
    </xf>
    <xf numFmtId="0" fontId="17" fillId="0" borderId="0"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right" vertical="center"/>
    </xf>
    <xf numFmtId="2" fontId="18" fillId="0" borderId="0" xfId="0" applyNumberFormat="1" applyFont="1" applyBorder="1" applyAlignment="1">
      <alignment horizontal="center" vertical="center"/>
    </xf>
    <xf numFmtId="0" fontId="0" fillId="0" borderId="0" xfId="0" applyAlignment="1">
      <alignment vertical="center"/>
    </xf>
    <xf numFmtId="0" fontId="1" fillId="0" borderId="4" xfId="0" applyFont="1" applyBorder="1" applyAlignment="1">
      <alignment horizontal="center" vertical="center"/>
    </xf>
    <xf numFmtId="165" fontId="7" fillId="3" borderId="4" xfId="0" applyNumberFormat="1" applyFont="1" applyFill="1" applyBorder="1" applyAlignment="1">
      <alignment horizontal="center" vertical="center" wrapText="1"/>
    </xf>
    <xf numFmtId="0" fontId="19" fillId="3" borderId="4" xfId="0" applyFont="1" applyFill="1" applyBorder="1" applyAlignment="1">
      <alignment horizontal="center" vertical="center" wrapText="1"/>
    </xf>
    <xf numFmtId="0" fontId="7" fillId="3" borderId="4" xfId="0" applyFont="1" applyFill="1" applyBorder="1" applyAlignment="1">
      <alignment horizontal="justify" vertical="top" wrapText="1"/>
    </xf>
    <xf numFmtId="0" fontId="7" fillId="3" borderId="4" xfId="0" applyFont="1" applyFill="1" applyBorder="1" applyAlignment="1">
      <alignment horizontal="center" vertical="center" wrapText="1"/>
    </xf>
    <xf numFmtId="0" fontId="14" fillId="0" borderId="4" xfId="0" applyFont="1" applyBorder="1" applyAlignment="1">
      <alignment horizontal="justify" vertical="top" wrapText="1"/>
    </xf>
    <xf numFmtId="0" fontId="5" fillId="3" borderId="4" xfId="0" applyFont="1" applyFill="1" applyBorder="1" applyAlignment="1">
      <alignment horizontal="center" vertical="top" wrapText="1"/>
    </xf>
    <xf numFmtId="0" fontId="6" fillId="3" borderId="4" xfId="0" applyFont="1" applyFill="1" applyBorder="1" applyAlignment="1">
      <alignment horizontal="justify" vertical="top" wrapText="1"/>
    </xf>
    <xf numFmtId="0" fontId="5" fillId="3" borderId="4" xfId="0" applyFont="1" applyFill="1" applyBorder="1" applyAlignment="1">
      <alignment horizontal="center" vertical="center" wrapText="1"/>
    </xf>
    <xf numFmtId="0" fontId="0" fillId="0" borderId="4" xfId="0" applyBorder="1"/>
    <xf numFmtId="0" fontId="0" fillId="3" borderId="0" xfId="0" applyFill="1" applyAlignment="1">
      <alignment horizontal="center" vertical="center"/>
    </xf>
    <xf numFmtId="0" fontId="14" fillId="0" borderId="4" xfId="0" applyFont="1" applyBorder="1" applyAlignment="1">
      <alignment vertical="center" wrapText="1"/>
    </xf>
    <xf numFmtId="0" fontId="7" fillId="0" borderId="9" xfId="0" applyFont="1" applyBorder="1" applyAlignment="1">
      <alignment horizontal="center" vertical="center" wrapText="1"/>
    </xf>
    <xf numFmtId="4" fontId="5" fillId="2" borderId="4" xfId="0" applyNumberFormat="1" applyFont="1" applyFill="1" applyBorder="1" applyAlignment="1">
      <alignment horizontal="center" vertical="top" wrapText="1"/>
    </xf>
    <xf numFmtId="4" fontId="7" fillId="3" borderId="4" xfId="0" applyNumberFormat="1" applyFont="1" applyFill="1" applyBorder="1" applyAlignment="1">
      <alignment horizontal="center" vertical="center" wrapText="1"/>
    </xf>
    <xf numFmtId="4" fontId="0" fillId="0" borderId="0" xfId="0" applyNumberFormat="1"/>
    <xf numFmtId="0" fontId="7" fillId="0" borderId="4" xfId="0" applyFont="1" applyBorder="1" applyAlignment="1">
      <alignment horizontal="justify" vertical="top" wrapText="1"/>
    </xf>
    <xf numFmtId="0" fontId="7" fillId="0" borderId="4" xfId="0" applyFont="1" applyBorder="1" applyAlignment="1">
      <alignment horizontal="center" vertical="center" wrapText="1"/>
    </xf>
    <xf numFmtId="0" fontId="0" fillId="0" borderId="0" xfId="0" applyFont="1"/>
    <xf numFmtId="0" fontId="8" fillId="0" borderId="4" xfId="0" applyFont="1" applyBorder="1" applyAlignment="1">
      <alignment horizontal="left" vertical="center" wrapText="1"/>
    </xf>
    <xf numFmtId="0" fontId="12" fillId="0" borderId="4" xfId="0" applyNumberFormat="1" applyFont="1" applyBorder="1" applyAlignment="1">
      <alignment horizontal="justify" vertical="top" wrapText="1"/>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0" fillId="0" borderId="4" xfId="0" applyBorder="1" applyAlignment="1">
      <alignment vertical="top" wrapText="1"/>
    </xf>
    <xf numFmtId="0" fontId="0" fillId="0" borderId="4" xfId="0" applyBorder="1" applyAlignment="1">
      <alignment horizontal="center" vertical="center" wrapText="1"/>
    </xf>
    <xf numFmtId="0" fontId="24" fillId="0" borderId="4" xfId="0" applyFont="1" applyBorder="1" applyAlignment="1">
      <alignment vertical="top" wrapText="1"/>
    </xf>
    <xf numFmtId="0" fontId="24" fillId="0" borderId="4" xfId="0" applyFont="1" applyBorder="1" applyAlignment="1">
      <alignment horizontal="center" vertical="center" wrapText="1"/>
    </xf>
    <xf numFmtId="0" fontId="0" fillId="0" borderId="4" xfId="0" applyBorder="1" applyAlignment="1">
      <alignment horizontal="left" vertical="top" wrapText="1"/>
    </xf>
    <xf numFmtId="0" fontId="0" fillId="0" borderId="4" xfId="0" applyFill="1" applyBorder="1" applyAlignment="1">
      <alignment horizontal="center" vertical="center"/>
    </xf>
    <xf numFmtId="0" fontId="1" fillId="0" borderId="4" xfId="0" applyFont="1" applyBorder="1" applyAlignment="1"/>
    <xf numFmtId="0" fontId="0" fillId="0" borderId="4" xfId="0" applyBorder="1" applyAlignment="1">
      <alignment horizontal="center"/>
    </xf>
    <xf numFmtId="0" fontId="0" fillId="0" borderId="4" xfId="0" applyBorder="1" applyAlignment="1">
      <alignment horizontal="left"/>
    </xf>
    <xf numFmtId="0" fontId="0" fillId="3" borderId="0" xfId="0" applyFill="1"/>
    <xf numFmtId="2" fontId="7" fillId="3" borderId="0" xfId="0" applyNumberFormat="1" applyFont="1" applyFill="1" applyBorder="1" applyAlignment="1">
      <alignment horizontal="center" vertical="center" wrapText="1"/>
    </xf>
    <xf numFmtId="0" fontId="1" fillId="0" borderId="4" xfId="0" applyFont="1" applyBorder="1" applyAlignment="1">
      <alignment horizontal="center" vertical="center"/>
    </xf>
    <xf numFmtId="0" fontId="14" fillId="0" borderId="4" xfId="0" applyFont="1" applyBorder="1" applyAlignment="1">
      <alignment horizontal="left" vertical="center"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1" fillId="0" borderId="4" xfId="0" applyFont="1" applyBorder="1" applyAlignment="1">
      <alignment horizontal="center" vertical="center"/>
    </xf>
    <xf numFmtId="0" fontId="11" fillId="0" borderId="0" xfId="0" applyFont="1" applyBorder="1" applyAlignment="1">
      <alignment horizontal="center" vertical="center" wrapText="1"/>
    </xf>
    <xf numFmtId="0" fontId="20" fillId="0" borderId="1" xfId="0" applyFont="1" applyBorder="1" applyAlignment="1">
      <alignment horizontal="center" vertical="top"/>
    </xf>
    <xf numFmtId="0" fontId="20" fillId="0" borderId="0" xfId="0" applyFont="1" applyBorder="1" applyAlignment="1">
      <alignment horizontal="center" vertical="top"/>
    </xf>
    <xf numFmtId="0" fontId="20" fillId="0" borderId="2" xfId="0" applyFont="1" applyBorder="1" applyAlignment="1">
      <alignment horizontal="center" vertical="top"/>
    </xf>
    <xf numFmtId="0" fontId="20" fillId="0" borderId="3" xfId="0" applyFont="1" applyBorder="1" applyAlignment="1">
      <alignment horizontal="center" vertical="top"/>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21" fillId="0" borderId="1" xfId="0" applyFont="1" applyBorder="1" applyAlignment="1">
      <alignment horizontal="center" vertical="top"/>
    </xf>
    <xf numFmtId="0" fontId="21" fillId="0" borderId="0" xfId="0" applyFont="1" applyBorder="1" applyAlignment="1">
      <alignment horizontal="center" vertical="top"/>
    </xf>
    <xf numFmtId="0" fontId="21" fillId="0" borderId="2" xfId="0" applyFont="1" applyBorder="1" applyAlignment="1">
      <alignment horizontal="center" vertical="top"/>
    </xf>
    <xf numFmtId="0" fontId="21" fillId="0" borderId="3" xfId="0" applyFont="1" applyBorder="1" applyAlignment="1">
      <alignment horizontal="center" vertical="top"/>
    </xf>
    <xf numFmtId="0" fontId="2" fillId="0" borderId="4" xfId="0" applyFont="1" applyBorder="1" applyAlignment="1">
      <alignment horizontal="center" vertical="top"/>
    </xf>
    <xf numFmtId="0" fontId="4" fillId="0" borderId="4" xfId="0" applyFont="1" applyBorder="1" applyAlignment="1">
      <alignment horizontal="left" vertical="top" wrapText="1"/>
    </xf>
    <xf numFmtId="0" fontId="18" fillId="0" borderId="4" xfId="0" applyFont="1" applyBorder="1" applyAlignment="1">
      <alignment horizontal="right" vertical="center"/>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3" fillId="0" borderId="5" xfId="0" applyFont="1" applyBorder="1" applyAlignment="1">
      <alignment horizontal="left" vertical="top" wrapText="1"/>
    </xf>
    <xf numFmtId="0" fontId="23" fillId="0" borderId="6" xfId="0" applyFont="1" applyBorder="1" applyAlignment="1">
      <alignment horizontal="left" vertical="top" wrapText="1"/>
    </xf>
    <xf numFmtId="0" fontId="23" fillId="0" borderId="7" xfId="0" applyFont="1" applyBorder="1" applyAlignment="1">
      <alignment horizontal="left" vertical="top"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8" fillId="0" borderId="5" xfId="0" applyFont="1" applyBorder="1" applyAlignment="1">
      <alignment horizontal="right" vertical="center"/>
    </xf>
    <xf numFmtId="0" fontId="18" fillId="0" borderId="6" xfId="0" applyFont="1" applyBorder="1" applyAlignment="1">
      <alignment horizontal="right" vertical="center"/>
    </xf>
    <xf numFmtId="0" fontId="18" fillId="0" borderId="7" xfId="0" applyFont="1" applyBorder="1" applyAlignment="1">
      <alignment horizontal="right" vertical="center"/>
    </xf>
    <xf numFmtId="0" fontId="0" fillId="0" borderId="0" xfId="0"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0" fillId="0" borderId="4" xfId="0" applyBorder="1" applyAlignment="1">
      <alignment horizontal="left"/>
    </xf>
    <xf numFmtId="0" fontId="0" fillId="0" borderId="0" xfId="0" applyAlignment="1">
      <alignment horizontal="center" wrapText="1"/>
    </xf>
    <xf numFmtId="0" fontId="1" fillId="0" borderId="4" xfId="0" applyFont="1" applyBorder="1" applyAlignment="1">
      <alignment horizontal="left"/>
    </xf>
    <xf numFmtId="0" fontId="0" fillId="0" borderId="4" xfId="0" applyBorder="1" applyAlignment="1">
      <alignment horizontal="right" vertical="center"/>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75" Type="http://schemas.openxmlformats.org/officeDocument/2006/relationships/calcChain" Target="calcChain.xml"/><Relationship Id="rId170" Type="http://schemas.openxmlformats.org/officeDocument/2006/relationships/worksheet" Target="worksheets/sheet170.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71" Type="http://schemas.openxmlformats.org/officeDocument/2006/relationships/worksheet" Target="worksheets/sheet171.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worksheet" Target="worksheets/sheet16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169" Type="http://schemas.openxmlformats.org/officeDocument/2006/relationships/worksheet" Target="worksheets/sheet169.xml"/><Relationship Id="rId4" Type="http://schemas.openxmlformats.org/officeDocument/2006/relationships/worksheet" Target="worksheets/sheet4.xml"/><Relationship Id="rId9" Type="http://schemas.openxmlformats.org/officeDocument/2006/relationships/worksheet" Target="worksheets/sheet9.xml"/><Relationship Id="rId172" Type="http://schemas.openxmlformats.org/officeDocument/2006/relationships/theme" Target="theme/theme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sharedStrings" Target="sharedString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26"/>
  <sheetViews>
    <sheetView topLeftCell="A19" workbookViewId="0">
      <selection activeCell="F23" sqref="F2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185</v>
      </c>
      <c r="B3" s="82"/>
      <c r="C3" s="82"/>
      <c r="D3" s="82"/>
      <c r="E3" s="82"/>
      <c r="F3" s="82"/>
      <c r="G3" s="2"/>
    </row>
    <row r="4" spans="1:7">
      <c r="A4" s="3" t="s">
        <v>3</v>
      </c>
      <c r="B4" s="3" t="s">
        <v>4</v>
      </c>
      <c r="C4" s="3" t="s">
        <v>5</v>
      </c>
      <c r="D4" s="3" t="s">
        <v>6</v>
      </c>
      <c r="E4" s="3" t="s">
        <v>7</v>
      </c>
      <c r="F4" s="3" t="s">
        <v>8</v>
      </c>
    </row>
    <row r="5" spans="1:7" ht="27.75" customHeight="1">
      <c r="A5" s="4">
        <v>1</v>
      </c>
      <c r="B5" s="22" t="s">
        <v>52</v>
      </c>
      <c r="C5" s="4">
        <v>2</v>
      </c>
      <c r="D5" s="4" t="s">
        <v>10</v>
      </c>
      <c r="E5" s="4">
        <v>261.12</v>
      </c>
      <c r="F5" s="6">
        <f>E5*C5</f>
        <v>522.24</v>
      </c>
    </row>
    <row r="6" spans="1:7" ht="27.75" customHeight="1">
      <c r="A6" s="4" t="s">
        <v>186</v>
      </c>
      <c r="B6" s="22" t="s">
        <v>81</v>
      </c>
      <c r="C6" s="4">
        <v>2.5299999999999998</v>
      </c>
      <c r="D6" s="4" t="s">
        <v>13</v>
      </c>
      <c r="E6" s="4">
        <v>390.16</v>
      </c>
      <c r="F6" s="6">
        <f t="shared" ref="F6:F22" si="0">E6*C6</f>
        <v>987.10479999999995</v>
      </c>
    </row>
    <row r="7" spans="1:7" ht="27.75" customHeight="1">
      <c r="A7" s="4" t="s">
        <v>187</v>
      </c>
      <c r="B7" s="22" t="s">
        <v>79</v>
      </c>
      <c r="C7" s="4">
        <v>0.98</v>
      </c>
      <c r="D7" s="4" t="s">
        <v>13</v>
      </c>
      <c r="E7" s="4">
        <v>688.52</v>
      </c>
      <c r="F7" s="6">
        <f t="shared" si="0"/>
        <v>674.74959999999999</v>
      </c>
    </row>
    <row r="8" spans="1:7" ht="27.75" customHeight="1">
      <c r="A8" s="4" t="s">
        <v>82</v>
      </c>
      <c r="B8" s="22" t="s">
        <v>83</v>
      </c>
      <c r="C8" s="4">
        <v>0.76499899999999998</v>
      </c>
      <c r="D8" s="4" t="s">
        <v>13</v>
      </c>
      <c r="E8" s="4">
        <v>1435.57</v>
      </c>
      <c r="F8" s="6">
        <f t="shared" si="0"/>
        <v>1098.2096144299999</v>
      </c>
    </row>
    <row r="9" spans="1:7" ht="114.75">
      <c r="A9" s="8" t="s">
        <v>188</v>
      </c>
      <c r="B9" s="5" t="s">
        <v>65</v>
      </c>
      <c r="C9" s="6">
        <v>5.6639999999999997</v>
      </c>
      <c r="D9" s="4" t="s">
        <v>13</v>
      </c>
      <c r="E9" s="4">
        <v>120.53</v>
      </c>
      <c r="F9" s="6">
        <f t="shared" si="0"/>
        <v>682.68191999999999</v>
      </c>
    </row>
    <row r="10" spans="1:7" ht="78" customHeight="1">
      <c r="A10" s="8" t="s">
        <v>189</v>
      </c>
      <c r="B10" s="5" t="s">
        <v>15</v>
      </c>
      <c r="C10" s="6">
        <v>0.75</v>
      </c>
      <c r="D10" s="4" t="s">
        <v>13</v>
      </c>
      <c r="E10" s="4">
        <v>223.35</v>
      </c>
      <c r="F10" s="6">
        <f t="shared" si="0"/>
        <v>167.51249999999999</v>
      </c>
    </row>
    <row r="11" spans="1:7" ht="63.75">
      <c r="A11" s="8" t="s">
        <v>190</v>
      </c>
      <c r="B11" s="5" t="s">
        <v>18</v>
      </c>
      <c r="C11" s="6">
        <v>0.94</v>
      </c>
      <c r="D11" s="4" t="s">
        <v>16</v>
      </c>
      <c r="E11" s="4">
        <v>1149.1199999999999</v>
      </c>
      <c r="F11" s="6">
        <f t="shared" si="0"/>
        <v>1080.1727999999998</v>
      </c>
    </row>
    <row r="12" spans="1:7" ht="102">
      <c r="A12" s="8" t="s">
        <v>191</v>
      </c>
      <c r="B12" s="5" t="s">
        <v>39</v>
      </c>
      <c r="C12" s="6">
        <v>2.76</v>
      </c>
      <c r="D12" s="4" t="s">
        <v>16</v>
      </c>
      <c r="E12" s="4">
        <v>5358.83</v>
      </c>
      <c r="F12" s="6">
        <f t="shared" si="0"/>
        <v>14790.370799999999</v>
      </c>
    </row>
    <row r="13" spans="1:7" ht="89.25">
      <c r="A13" s="8" t="s">
        <v>192</v>
      </c>
      <c r="B13" s="5" t="s">
        <v>41</v>
      </c>
      <c r="C13" s="4">
        <v>4.3</v>
      </c>
      <c r="D13" s="4" t="s">
        <v>16</v>
      </c>
      <c r="E13" s="4">
        <v>2502.14</v>
      </c>
      <c r="F13" s="6">
        <f t="shared" si="0"/>
        <v>10759.201999999999</v>
      </c>
    </row>
    <row r="14" spans="1:7" ht="63.75">
      <c r="A14" s="19" t="s">
        <v>193</v>
      </c>
      <c r="B14" s="5" t="s">
        <v>43</v>
      </c>
      <c r="C14" s="4">
        <v>57.09</v>
      </c>
      <c r="D14" s="4" t="s">
        <v>44</v>
      </c>
      <c r="E14" s="4">
        <v>245.79</v>
      </c>
      <c r="F14" s="6">
        <f t="shared" si="0"/>
        <v>14032.151100000001</v>
      </c>
    </row>
    <row r="15" spans="1:7" ht="102">
      <c r="A15" s="19" t="s">
        <v>194</v>
      </c>
      <c r="B15" s="5" t="s">
        <v>87</v>
      </c>
      <c r="C15" s="6">
        <v>5.82</v>
      </c>
      <c r="D15" s="4" t="s">
        <v>16</v>
      </c>
      <c r="E15" s="4">
        <v>5489.86</v>
      </c>
      <c r="F15" s="6">
        <f t="shared" si="0"/>
        <v>31950.985199999999</v>
      </c>
    </row>
    <row r="16" spans="1:7" ht="89.25">
      <c r="A16" s="19" t="s">
        <v>195</v>
      </c>
      <c r="B16" s="5" t="s">
        <v>48</v>
      </c>
      <c r="C16" s="6">
        <v>0.61499997531999995</v>
      </c>
      <c r="D16" s="4" t="s">
        <v>49</v>
      </c>
      <c r="E16" s="4">
        <v>64841.84</v>
      </c>
      <c r="F16" s="6">
        <f t="shared" si="0"/>
        <v>39877.729999703384</v>
      </c>
    </row>
    <row r="17" spans="1:6" ht="18.75">
      <c r="A17" s="23">
        <v>13</v>
      </c>
      <c r="B17" s="10" t="s">
        <v>21</v>
      </c>
      <c r="C17" s="6"/>
      <c r="D17" s="4"/>
      <c r="E17" s="4"/>
      <c r="F17" s="6"/>
    </row>
    <row r="18" spans="1:6" ht="15.75" customHeight="1">
      <c r="A18" s="23">
        <v>14</v>
      </c>
      <c r="B18" s="5" t="s">
        <v>71</v>
      </c>
      <c r="C18" s="6">
        <v>0.75</v>
      </c>
      <c r="D18" s="4" t="s">
        <v>13</v>
      </c>
      <c r="E18" s="4">
        <v>403.07</v>
      </c>
      <c r="F18" s="6">
        <f t="shared" si="0"/>
        <v>302.30250000000001</v>
      </c>
    </row>
    <row r="19" spans="1:6" ht="15.75" customHeight="1">
      <c r="A19" s="23">
        <v>15</v>
      </c>
      <c r="B19" s="5" t="s">
        <v>60</v>
      </c>
      <c r="C19" s="6">
        <v>7.13</v>
      </c>
      <c r="D19" s="4" t="s">
        <v>13</v>
      </c>
      <c r="E19" s="4">
        <v>907.32</v>
      </c>
      <c r="F19" s="6">
        <f t="shared" si="0"/>
        <v>6469.1916000000001</v>
      </c>
    </row>
    <row r="20" spans="1:6" ht="15.75" customHeight="1">
      <c r="A20" s="23">
        <v>16</v>
      </c>
      <c r="B20" s="5" t="s">
        <v>143</v>
      </c>
      <c r="C20" s="6">
        <v>3.97</v>
      </c>
      <c r="D20" s="4" t="s">
        <v>13</v>
      </c>
      <c r="E20" s="4">
        <v>863.24</v>
      </c>
      <c r="F20" s="6">
        <f t="shared" si="0"/>
        <v>3427.0628000000002</v>
      </c>
    </row>
    <row r="21" spans="1:6">
      <c r="A21" s="23">
        <v>17</v>
      </c>
      <c r="B21" s="5" t="s">
        <v>62</v>
      </c>
      <c r="C21" s="6">
        <v>7.48</v>
      </c>
      <c r="D21" s="4" t="s">
        <v>13</v>
      </c>
      <c r="E21" s="4">
        <v>541.66999999999996</v>
      </c>
      <c r="F21" s="6">
        <f t="shared" si="0"/>
        <v>4051.6916000000001</v>
      </c>
    </row>
    <row r="22" spans="1:6">
      <c r="A22" s="23">
        <v>18</v>
      </c>
      <c r="B22" s="5" t="s">
        <v>69</v>
      </c>
      <c r="C22" s="6">
        <v>8.6639999999999997</v>
      </c>
      <c r="D22" s="4" t="s">
        <v>13</v>
      </c>
      <c r="E22" s="4">
        <v>177.17</v>
      </c>
      <c r="F22" s="6">
        <f t="shared" si="0"/>
        <v>1535.0008799999998</v>
      </c>
    </row>
    <row r="23" spans="1:6">
      <c r="A23" s="11"/>
      <c r="B23" s="83"/>
      <c r="C23" s="83"/>
      <c r="D23" s="83"/>
      <c r="E23" s="83"/>
      <c r="F23" s="12">
        <f>SUM(F5:F22)</f>
        <v>132408.3597141334</v>
      </c>
    </row>
    <row r="24" spans="1:6">
      <c r="A24" s="13"/>
      <c r="B24" s="14"/>
      <c r="C24" s="14"/>
      <c r="D24" s="14"/>
      <c r="E24" s="14"/>
      <c r="F24" s="15"/>
    </row>
    <row r="25" spans="1:6">
      <c r="A25" s="13"/>
      <c r="B25" s="14"/>
      <c r="C25" s="14"/>
      <c r="D25" s="14"/>
      <c r="E25" s="14"/>
      <c r="F25" s="15"/>
    </row>
    <row r="26" spans="1:6" ht="50.25" customHeight="1">
      <c r="B26" s="84" t="s">
        <v>89</v>
      </c>
      <c r="C26" s="84"/>
      <c r="D26" s="84"/>
      <c r="E26" s="84"/>
      <c r="F26" s="84"/>
    </row>
  </sheetData>
  <mergeCells count="5">
    <mergeCell ref="A1:F1"/>
    <mergeCell ref="A2:F2"/>
    <mergeCell ref="A3:F3"/>
    <mergeCell ref="B23:E23"/>
    <mergeCell ref="B26:F26"/>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I18"/>
  <sheetViews>
    <sheetView topLeftCell="A10" workbookViewId="0">
      <selection sqref="A1:XFD1048576"/>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9" ht="15" customHeight="1">
      <c r="A1" s="92" t="s">
        <v>0</v>
      </c>
      <c r="B1" s="93"/>
      <c r="C1" s="93"/>
      <c r="D1" s="93"/>
      <c r="E1" s="93"/>
      <c r="F1" s="93"/>
      <c r="G1" s="93"/>
      <c r="H1" s="93"/>
      <c r="I1" s="1"/>
    </row>
    <row r="2" spans="1:9" ht="15.75" customHeight="1">
      <c r="A2" s="94" t="s">
        <v>1</v>
      </c>
      <c r="B2" s="95"/>
      <c r="C2" s="95"/>
      <c r="D2" s="95"/>
      <c r="E2" s="95"/>
      <c r="F2" s="95"/>
      <c r="G2" s="95"/>
      <c r="H2" s="95"/>
      <c r="I2" s="1"/>
    </row>
    <row r="3" spans="1:9" ht="18" customHeight="1">
      <c r="A3" s="82" t="s">
        <v>353</v>
      </c>
      <c r="B3" s="82"/>
      <c r="C3" s="82"/>
      <c r="D3" s="82"/>
      <c r="E3" s="82"/>
      <c r="F3" s="82"/>
      <c r="G3" s="82"/>
      <c r="H3" s="82"/>
      <c r="I3" s="2"/>
    </row>
    <row r="4" spans="1:9">
      <c r="A4" s="3" t="s">
        <v>3</v>
      </c>
      <c r="B4" s="3" t="s">
        <v>4</v>
      </c>
      <c r="C4" s="3">
        <v>1</v>
      </c>
      <c r="D4" s="3">
        <v>2</v>
      </c>
      <c r="E4" s="3" t="s">
        <v>5</v>
      </c>
      <c r="F4" s="3" t="s">
        <v>6</v>
      </c>
      <c r="G4" s="3" t="s">
        <v>7</v>
      </c>
      <c r="H4" s="3" t="s">
        <v>8</v>
      </c>
    </row>
    <row r="5" spans="1:9" ht="99.75" customHeight="1">
      <c r="A5" s="8" t="s">
        <v>30</v>
      </c>
      <c r="B5" s="47" t="s">
        <v>12</v>
      </c>
      <c r="C5" s="6">
        <v>9.06</v>
      </c>
      <c r="D5" s="4">
        <v>19.739999999999998</v>
      </c>
      <c r="E5" s="6">
        <v>25.49</v>
      </c>
      <c r="F5" s="4" t="s">
        <v>13</v>
      </c>
      <c r="G5" s="4">
        <v>120.53</v>
      </c>
      <c r="H5" s="6">
        <f t="shared" ref="H5:H16" si="0">G5*E5</f>
        <v>3072.3096999999998</v>
      </c>
    </row>
    <row r="6" spans="1:9" ht="84">
      <c r="A6" s="8" t="s">
        <v>31</v>
      </c>
      <c r="B6" s="53" t="s">
        <v>257</v>
      </c>
      <c r="C6" s="6">
        <v>0.56999999999999995</v>
      </c>
      <c r="D6" s="4">
        <v>7.82</v>
      </c>
      <c r="E6" s="6">
        <v>2.8319999999999999</v>
      </c>
      <c r="F6" s="4" t="s">
        <v>16</v>
      </c>
      <c r="G6" s="4">
        <v>223.35</v>
      </c>
      <c r="H6" s="6">
        <f t="shared" si="0"/>
        <v>632.52719999999999</v>
      </c>
    </row>
    <row r="7" spans="1:9" ht="60">
      <c r="A7" s="8" t="s">
        <v>32</v>
      </c>
      <c r="B7" s="47" t="s">
        <v>18</v>
      </c>
      <c r="C7" s="6">
        <v>0.95</v>
      </c>
      <c r="D7" s="4">
        <v>13.14</v>
      </c>
      <c r="E7" s="6">
        <v>3.54</v>
      </c>
      <c r="F7" s="4" t="s">
        <v>16</v>
      </c>
      <c r="G7" s="4">
        <v>1149.1199999999999</v>
      </c>
      <c r="H7" s="6">
        <f t="shared" si="0"/>
        <v>4067.8847999999998</v>
      </c>
    </row>
    <row r="8" spans="1:9" ht="80.25" customHeight="1">
      <c r="A8" s="8" t="s">
        <v>33</v>
      </c>
      <c r="B8" s="47" t="s">
        <v>34</v>
      </c>
      <c r="C8" s="6">
        <v>3.18</v>
      </c>
      <c r="D8" s="4"/>
      <c r="E8" s="6">
        <v>10.62</v>
      </c>
      <c r="F8" s="4" t="s">
        <v>16</v>
      </c>
      <c r="G8" s="4">
        <v>5829</v>
      </c>
      <c r="H8" s="6">
        <f t="shared" si="0"/>
        <v>61903.979999999996</v>
      </c>
    </row>
    <row r="9" spans="1:9" ht="79.5" customHeight="1">
      <c r="A9" s="8" t="s">
        <v>354</v>
      </c>
      <c r="B9" s="47" t="s">
        <v>87</v>
      </c>
      <c r="C9" s="6"/>
      <c r="D9" s="4"/>
      <c r="E9" s="6">
        <v>2.8319999999999999</v>
      </c>
      <c r="F9" s="4" t="s">
        <v>16</v>
      </c>
      <c r="G9" s="4">
        <v>5489.86</v>
      </c>
      <c r="H9" s="6">
        <f t="shared" si="0"/>
        <v>15547.283519999999</v>
      </c>
    </row>
    <row r="10" spans="1:9" ht="71.25" customHeight="1" thickBot="1">
      <c r="A10" s="8" t="s">
        <v>355</v>
      </c>
      <c r="B10" s="47" t="s">
        <v>48</v>
      </c>
      <c r="C10" s="6"/>
      <c r="D10" s="4"/>
      <c r="E10" s="6">
        <v>1.1879999999999999</v>
      </c>
      <c r="F10" s="54" t="s">
        <v>49</v>
      </c>
      <c r="G10" s="54">
        <v>65841.84</v>
      </c>
      <c r="H10" s="6">
        <f t="shared" si="0"/>
        <v>78220.105919999987</v>
      </c>
    </row>
    <row r="11" spans="1:9" ht="18.75">
      <c r="A11" s="8">
        <v>7</v>
      </c>
      <c r="B11" s="10" t="s">
        <v>21</v>
      </c>
      <c r="C11" s="6"/>
      <c r="D11" s="28"/>
      <c r="E11" s="6"/>
      <c r="F11" s="4"/>
      <c r="G11" s="4"/>
      <c r="H11" s="6">
        <f t="shared" si="0"/>
        <v>0</v>
      </c>
    </row>
    <row r="12" spans="1:9" ht="15.75">
      <c r="A12" s="8">
        <v>8</v>
      </c>
      <c r="B12" s="5" t="s">
        <v>356</v>
      </c>
      <c r="C12" s="6">
        <v>0.56999999999999995</v>
      </c>
      <c r="D12" s="4">
        <v>7.82</v>
      </c>
      <c r="E12" s="6">
        <v>2.8319999999999999</v>
      </c>
      <c r="F12" s="4" t="s">
        <v>16</v>
      </c>
      <c r="G12" s="4">
        <v>403.07</v>
      </c>
      <c r="H12" s="6">
        <f t="shared" si="0"/>
        <v>1141.49424</v>
      </c>
    </row>
    <row r="13" spans="1:9" ht="15.75">
      <c r="A13" s="8">
        <v>9</v>
      </c>
      <c r="B13" s="5" t="s">
        <v>60</v>
      </c>
      <c r="C13" s="6">
        <v>3.7</v>
      </c>
      <c r="D13" s="4">
        <v>5.18</v>
      </c>
      <c r="E13" s="6">
        <v>5.79</v>
      </c>
      <c r="F13" s="4" t="s">
        <v>16</v>
      </c>
      <c r="G13" s="4">
        <v>907.32</v>
      </c>
      <c r="H13" s="6">
        <f t="shared" si="0"/>
        <v>5253.3828000000003</v>
      </c>
    </row>
    <row r="14" spans="1:9" ht="15.75">
      <c r="A14" s="8">
        <v>10</v>
      </c>
      <c r="B14" s="5" t="s">
        <v>261</v>
      </c>
      <c r="C14" s="6">
        <v>4.2</v>
      </c>
      <c r="D14" s="4">
        <v>10.35</v>
      </c>
      <c r="E14" s="6">
        <v>11.57</v>
      </c>
      <c r="F14" s="4" t="s">
        <v>16</v>
      </c>
      <c r="G14" s="4">
        <v>541.66999999999996</v>
      </c>
      <c r="H14" s="6">
        <f t="shared" si="0"/>
        <v>6267.1219000000001</v>
      </c>
    </row>
    <row r="15" spans="1:9" ht="15.75">
      <c r="A15" s="8">
        <v>11</v>
      </c>
      <c r="B15" s="5" t="s">
        <v>61</v>
      </c>
      <c r="C15" s="6">
        <v>4.3499999999999996</v>
      </c>
      <c r="D15" s="4">
        <v>13.14</v>
      </c>
      <c r="E15" s="6">
        <v>3.54</v>
      </c>
      <c r="F15" s="4" t="s">
        <v>16</v>
      </c>
      <c r="G15" s="4">
        <v>863.24</v>
      </c>
      <c r="H15" s="6">
        <f t="shared" si="0"/>
        <v>3055.8696</v>
      </c>
    </row>
    <row r="16" spans="1:9" ht="15.75">
      <c r="A16" s="8">
        <v>12</v>
      </c>
      <c r="B16" s="5" t="s">
        <v>26</v>
      </c>
      <c r="C16" s="6">
        <v>9.06</v>
      </c>
      <c r="D16" s="4">
        <v>19.739999999999998</v>
      </c>
      <c r="E16" s="6">
        <v>25.49</v>
      </c>
      <c r="F16" s="4" t="s">
        <v>16</v>
      </c>
      <c r="G16" s="4">
        <v>177.17</v>
      </c>
      <c r="H16" s="6">
        <f t="shared" si="0"/>
        <v>4516.0632999999998</v>
      </c>
    </row>
    <row r="17" spans="1:8">
      <c r="A17" s="11"/>
      <c r="B17" s="83"/>
      <c r="C17" s="83"/>
      <c r="D17" s="83"/>
      <c r="E17" s="83"/>
      <c r="F17" s="83"/>
      <c r="G17" s="83"/>
      <c r="H17" s="12">
        <f>SUM(H5:H16)</f>
        <v>183678.02297999998</v>
      </c>
    </row>
    <row r="18" spans="1:8" ht="41.25" customHeight="1">
      <c r="B18" s="84" t="s">
        <v>89</v>
      </c>
      <c r="C18" s="84"/>
      <c r="D18" s="84"/>
      <c r="E18" s="84"/>
      <c r="F18" s="84"/>
      <c r="G18" s="84"/>
      <c r="H18" s="84"/>
    </row>
  </sheetData>
  <mergeCells count="5">
    <mergeCell ref="A1:H1"/>
    <mergeCell ref="A2:H2"/>
    <mergeCell ref="A3:H3"/>
    <mergeCell ref="B17:G17"/>
    <mergeCell ref="B18:H18"/>
  </mergeCells>
  <pageMargins left="0.7" right="0.7" top="0.75" bottom="0.75" header="0.3" footer="0.3"/>
</worksheet>
</file>

<file path=xl/worksheets/sheet100.xml><?xml version="1.0" encoding="utf-8"?>
<worksheet xmlns="http://schemas.openxmlformats.org/spreadsheetml/2006/main" xmlns:r="http://schemas.openxmlformats.org/officeDocument/2006/relationships">
  <dimension ref="A1:I17"/>
  <sheetViews>
    <sheetView workbookViewId="0">
      <selection activeCell="H15" sqref="H15"/>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401</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30.21</v>
      </c>
      <c r="F5" s="4" t="s">
        <v>13</v>
      </c>
      <c r="G5" s="4">
        <v>120.53</v>
      </c>
      <c r="H5" s="6">
        <f t="shared" ref="H5:H14" si="0">G5*E5</f>
        <v>3641.2112999999999</v>
      </c>
    </row>
    <row r="6" spans="1:9" ht="89.25">
      <c r="A6" s="8" t="s">
        <v>31</v>
      </c>
      <c r="B6" s="9" t="s">
        <v>15</v>
      </c>
      <c r="C6" s="6">
        <v>2.48</v>
      </c>
      <c r="D6" s="8">
        <v>5.25</v>
      </c>
      <c r="E6" s="8">
        <v>11.33</v>
      </c>
      <c r="F6" s="4" t="s">
        <v>16</v>
      </c>
      <c r="G6" s="4">
        <v>223.35</v>
      </c>
      <c r="H6" s="6">
        <f t="shared" si="0"/>
        <v>2530.5554999999999</v>
      </c>
    </row>
    <row r="7" spans="1:9" ht="63.75">
      <c r="A7" s="8" t="s">
        <v>32</v>
      </c>
      <c r="B7" s="5" t="s">
        <v>18</v>
      </c>
      <c r="C7" s="6">
        <v>4.13</v>
      </c>
      <c r="D7" s="8">
        <v>5.25</v>
      </c>
      <c r="E7" s="8">
        <v>18.89</v>
      </c>
      <c r="F7" s="4" t="s">
        <v>16</v>
      </c>
      <c r="G7" s="4">
        <v>1149.1199999999999</v>
      </c>
      <c r="H7" s="6">
        <f t="shared" si="0"/>
        <v>21706.876799999998</v>
      </c>
    </row>
    <row r="8" spans="1:9" ht="102">
      <c r="A8" s="8" t="s">
        <v>33</v>
      </c>
      <c r="B8" s="5" t="s">
        <v>34</v>
      </c>
      <c r="C8" s="6">
        <v>3.26</v>
      </c>
      <c r="D8" s="8">
        <v>5.25</v>
      </c>
      <c r="E8" s="8">
        <v>22.66</v>
      </c>
      <c r="F8" s="4" t="s">
        <v>16</v>
      </c>
      <c r="G8" s="4">
        <v>5829</v>
      </c>
      <c r="H8" s="6">
        <f t="shared" si="0"/>
        <v>132085.14000000001</v>
      </c>
    </row>
    <row r="9" spans="1:9" ht="18.75">
      <c r="A9" s="8">
        <v>5</v>
      </c>
      <c r="B9" s="10" t="s">
        <v>21</v>
      </c>
      <c r="C9" s="6"/>
      <c r="D9" s="8"/>
      <c r="E9" s="8"/>
      <c r="F9" s="4"/>
      <c r="G9" s="4"/>
      <c r="H9" s="6"/>
    </row>
    <row r="10" spans="1:9" ht="15.75">
      <c r="A10" s="8">
        <v>6</v>
      </c>
      <c r="B10" s="5" t="s">
        <v>59</v>
      </c>
      <c r="C10" s="6">
        <v>2.48</v>
      </c>
      <c r="D10" s="8">
        <v>5.25</v>
      </c>
      <c r="E10" s="8">
        <v>11.33</v>
      </c>
      <c r="F10" s="4" t="s">
        <v>16</v>
      </c>
      <c r="G10" s="4">
        <v>482.08</v>
      </c>
      <c r="H10" s="6">
        <f t="shared" si="0"/>
        <v>5461.9664000000002</v>
      </c>
    </row>
    <row r="11" spans="1:9" ht="15.75">
      <c r="A11" s="8">
        <v>7</v>
      </c>
      <c r="B11" s="5" t="s">
        <v>60</v>
      </c>
      <c r="C11" s="6">
        <v>7.16</v>
      </c>
      <c r="D11" s="8">
        <v>5.25</v>
      </c>
      <c r="E11" s="8">
        <v>9.74</v>
      </c>
      <c r="F11" s="4" t="s">
        <v>16</v>
      </c>
      <c r="G11" s="4">
        <v>752.51</v>
      </c>
      <c r="H11" s="6">
        <f t="shared" si="0"/>
        <v>7329.4474</v>
      </c>
    </row>
    <row r="12" spans="1:9" ht="15.75">
      <c r="A12" s="8">
        <v>8</v>
      </c>
      <c r="B12" s="5" t="s">
        <v>61</v>
      </c>
      <c r="C12" s="6">
        <v>12.78</v>
      </c>
      <c r="D12" s="8">
        <v>5.25</v>
      </c>
      <c r="E12" s="8">
        <v>18.89</v>
      </c>
      <c r="F12" s="4" t="s">
        <v>16</v>
      </c>
      <c r="G12" s="4">
        <v>752.51</v>
      </c>
      <c r="H12" s="6">
        <f t="shared" si="0"/>
        <v>14214.9139</v>
      </c>
    </row>
    <row r="13" spans="1:9" ht="15.75">
      <c r="A13" s="8">
        <v>9</v>
      </c>
      <c r="B13" s="5" t="s">
        <v>62</v>
      </c>
      <c r="C13" s="6">
        <v>3.61</v>
      </c>
      <c r="D13" s="8">
        <v>5.25</v>
      </c>
      <c r="E13" s="8">
        <v>19.48</v>
      </c>
      <c r="F13" s="4" t="s">
        <v>16</v>
      </c>
      <c r="G13" s="4">
        <v>434.67</v>
      </c>
      <c r="H13" s="6">
        <f t="shared" si="0"/>
        <v>8467.3716000000004</v>
      </c>
    </row>
    <row r="14" spans="1:9" ht="15.75">
      <c r="A14" s="8">
        <v>10</v>
      </c>
      <c r="B14" s="5" t="s">
        <v>26</v>
      </c>
      <c r="C14" s="6">
        <v>29.73</v>
      </c>
      <c r="D14" s="8">
        <v>5.25</v>
      </c>
      <c r="E14" s="8">
        <v>30.21</v>
      </c>
      <c r="F14" s="4" t="s">
        <v>16</v>
      </c>
      <c r="G14" s="4">
        <v>177.16</v>
      </c>
      <c r="H14" s="6">
        <f t="shared" si="0"/>
        <v>5352.0036</v>
      </c>
    </row>
    <row r="15" spans="1:9">
      <c r="A15" s="11"/>
      <c r="B15" s="83"/>
      <c r="C15" s="83"/>
      <c r="D15" s="83"/>
      <c r="E15" s="83"/>
      <c r="F15" s="83"/>
      <c r="G15" s="83"/>
      <c r="H15" s="12">
        <f>SUM(H5:H14)</f>
        <v>200789.48650000006</v>
      </c>
    </row>
    <row r="16" spans="1:9">
      <c r="A16" s="13"/>
      <c r="B16" s="14"/>
      <c r="C16" s="14"/>
      <c r="D16" s="14"/>
      <c r="E16" s="14"/>
      <c r="F16" s="14"/>
      <c r="G16" s="14"/>
      <c r="H16" s="15"/>
    </row>
    <row r="17" spans="2:8" ht="63.75" customHeight="1">
      <c r="B17" s="84" t="s">
        <v>174</v>
      </c>
      <c r="C17" s="84"/>
      <c r="D17" s="84"/>
      <c r="E17" s="84"/>
      <c r="F17" s="84"/>
      <c r="G17" s="84"/>
      <c r="H17" s="84"/>
    </row>
  </sheetData>
  <mergeCells count="5">
    <mergeCell ref="A1:H1"/>
    <mergeCell ref="A2:H2"/>
    <mergeCell ref="A3:H3"/>
    <mergeCell ref="B15:G15"/>
    <mergeCell ref="B17:H17"/>
  </mergeCells>
  <pageMargins left="0.7" right="0.7" top="0.75" bottom="0.75" header="0.3" footer="0.3"/>
</worksheet>
</file>

<file path=xl/worksheets/sheet101.xml><?xml version="1.0" encoding="utf-8"?>
<worksheet xmlns="http://schemas.openxmlformats.org/spreadsheetml/2006/main" xmlns:r="http://schemas.openxmlformats.org/officeDocument/2006/relationships">
  <dimension ref="A1:F17"/>
  <sheetViews>
    <sheetView topLeftCell="A10"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78" t="s">
        <v>0</v>
      </c>
      <c r="B1" s="79"/>
      <c r="C1" s="79"/>
      <c r="D1" s="79"/>
      <c r="E1" s="79"/>
      <c r="F1" s="79"/>
    </row>
    <row r="2" spans="1:6" ht="18.75">
      <c r="A2" s="80" t="s">
        <v>1</v>
      </c>
      <c r="B2" s="81"/>
      <c r="C2" s="81"/>
      <c r="D2" s="81"/>
      <c r="E2" s="81"/>
      <c r="F2" s="81"/>
    </row>
    <row r="3" spans="1:6" ht="28.5" customHeight="1">
      <c r="A3" s="82" t="s">
        <v>348</v>
      </c>
      <c r="B3" s="82"/>
      <c r="C3" s="82"/>
      <c r="D3" s="82"/>
      <c r="E3" s="82"/>
      <c r="F3" s="82"/>
    </row>
    <row r="4" spans="1:6">
      <c r="A4" s="3" t="s">
        <v>3</v>
      </c>
      <c r="B4" s="3" t="s">
        <v>4</v>
      </c>
      <c r="C4" s="3" t="s">
        <v>5</v>
      </c>
      <c r="D4" s="3" t="s">
        <v>6</v>
      </c>
      <c r="E4" s="3" t="s">
        <v>7</v>
      </c>
      <c r="F4" s="3" t="s">
        <v>8</v>
      </c>
    </row>
    <row r="5" spans="1:6" ht="92.25" customHeight="1">
      <c r="A5" s="8" t="s">
        <v>30</v>
      </c>
      <c r="B5" s="16" t="s">
        <v>12</v>
      </c>
      <c r="C5" s="6">
        <v>84.97</v>
      </c>
      <c r="D5" s="4" t="s">
        <v>13</v>
      </c>
      <c r="E5" s="4">
        <v>120.53</v>
      </c>
      <c r="F5" s="6">
        <f>C5*E5</f>
        <v>10241.4341</v>
      </c>
    </row>
    <row r="6" spans="1:6" ht="73.5">
      <c r="A6" s="8" t="s">
        <v>31</v>
      </c>
      <c r="B6" s="18" t="s">
        <v>15</v>
      </c>
      <c r="C6" s="6">
        <v>38.24</v>
      </c>
      <c r="D6" s="4" t="s">
        <v>16</v>
      </c>
      <c r="E6" s="4">
        <v>223.35</v>
      </c>
      <c r="F6" s="6">
        <f t="shared" ref="F6:F14" si="0">C6*E6</f>
        <v>8540.9040000000005</v>
      </c>
    </row>
    <row r="7" spans="1:6" ht="52.5">
      <c r="A7" s="8" t="s">
        <v>32</v>
      </c>
      <c r="B7" s="16" t="s">
        <v>18</v>
      </c>
      <c r="C7" s="6">
        <v>63.73</v>
      </c>
      <c r="D7" s="4" t="s">
        <v>16</v>
      </c>
      <c r="E7" s="4">
        <v>1149.1199999999999</v>
      </c>
      <c r="F7" s="6">
        <f t="shared" si="0"/>
        <v>73233.417599999986</v>
      </c>
    </row>
    <row r="8" spans="1:6" ht="102">
      <c r="A8" s="8" t="s">
        <v>33</v>
      </c>
      <c r="B8" s="5" t="s">
        <v>34</v>
      </c>
      <c r="C8" s="6">
        <v>63.73</v>
      </c>
      <c r="D8" s="4" t="s">
        <v>16</v>
      </c>
      <c r="E8" s="6">
        <v>5829</v>
      </c>
      <c r="F8" s="6">
        <f t="shared" si="0"/>
        <v>371482.17</v>
      </c>
    </row>
    <row r="9" spans="1:6" ht="18.75">
      <c r="A9" s="8">
        <v>5</v>
      </c>
      <c r="B9" s="10" t="s">
        <v>21</v>
      </c>
      <c r="C9" s="6"/>
      <c r="D9" s="4"/>
      <c r="E9" s="4"/>
      <c r="F9" s="6">
        <f t="shared" si="0"/>
        <v>0</v>
      </c>
    </row>
    <row r="10" spans="1:6" ht="15.75">
      <c r="A10" s="8">
        <v>6</v>
      </c>
      <c r="B10" s="5" t="s">
        <v>247</v>
      </c>
      <c r="C10" s="6">
        <v>27.35</v>
      </c>
      <c r="D10" s="4" t="s">
        <v>16</v>
      </c>
      <c r="E10" s="4">
        <v>752.51</v>
      </c>
      <c r="F10" s="6">
        <f t="shared" si="0"/>
        <v>20581.148499999999</v>
      </c>
    </row>
    <row r="11" spans="1:6" ht="15.75">
      <c r="A11" s="8">
        <v>7</v>
      </c>
      <c r="B11" s="5" t="s">
        <v>266</v>
      </c>
      <c r="C11" s="6">
        <v>38.24</v>
      </c>
      <c r="D11" s="4" t="s">
        <v>16</v>
      </c>
      <c r="E11" s="4">
        <v>482.08</v>
      </c>
      <c r="F11" s="6">
        <f t="shared" si="0"/>
        <v>18434.7392</v>
      </c>
    </row>
    <row r="12" spans="1:6" ht="15.75">
      <c r="A12" s="8">
        <v>8</v>
      </c>
      <c r="B12" s="5" t="s">
        <v>61</v>
      </c>
      <c r="C12" s="6">
        <v>63.73</v>
      </c>
      <c r="D12" s="4" t="s">
        <v>16</v>
      </c>
      <c r="E12" s="4">
        <v>752.51</v>
      </c>
      <c r="F12" s="6">
        <f t="shared" si="0"/>
        <v>47957.462299999999</v>
      </c>
    </row>
    <row r="13" spans="1:6" ht="15.75">
      <c r="A13" s="8">
        <v>9</v>
      </c>
      <c r="B13" s="5" t="s">
        <v>62</v>
      </c>
      <c r="C13" s="6">
        <v>54.7</v>
      </c>
      <c r="D13" s="4" t="s">
        <v>16</v>
      </c>
      <c r="E13" s="4">
        <v>434.67</v>
      </c>
      <c r="F13" s="6">
        <f t="shared" si="0"/>
        <v>23776.449000000001</v>
      </c>
    </row>
    <row r="14" spans="1:6" ht="15.75">
      <c r="A14" s="8">
        <v>10</v>
      </c>
      <c r="B14" s="5" t="s">
        <v>26</v>
      </c>
      <c r="C14" s="6">
        <v>84.97</v>
      </c>
      <c r="D14" s="4" t="s">
        <v>16</v>
      </c>
      <c r="E14" s="4">
        <v>177.16</v>
      </c>
      <c r="F14" s="6">
        <f t="shared" si="0"/>
        <v>15053.2852</v>
      </c>
    </row>
    <row r="15" spans="1:6">
      <c r="A15" s="11"/>
      <c r="B15" s="89" t="s">
        <v>217</v>
      </c>
      <c r="C15" s="90"/>
      <c r="D15" s="90"/>
      <c r="E15" s="91"/>
      <c r="F15" s="12">
        <f>SUM(F5:F14)</f>
        <v>589301.00990000006</v>
      </c>
    </row>
    <row r="16" spans="1:6">
      <c r="A16" s="25"/>
      <c r="B16" s="26"/>
      <c r="C16" s="26"/>
      <c r="D16" s="26"/>
      <c r="E16" s="26"/>
      <c r="F16" s="15"/>
    </row>
    <row r="17" spans="2:6" ht="41.25" customHeight="1">
      <c r="B17" s="84" t="s">
        <v>89</v>
      </c>
      <c r="C17" s="84"/>
      <c r="D17" s="84"/>
      <c r="E17" s="84"/>
      <c r="F17" s="84"/>
    </row>
  </sheetData>
  <mergeCells count="5">
    <mergeCell ref="A1:F1"/>
    <mergeCell ref="A2:F2"/>
    <mergeCell ref="A3:F3"/>
    <mergeCell ref="B15:E15"/>
    <mergeCell ref="B17:F17"/>
  </mergeCells>
  <pageMargins left="0.7" right="0.7" top="0.75" bottom="0.75" header="0.3" footer="0.3"/>
</worksheet>
</file>

<file path=xl/worksheets/sheet102.xml><?xml version="1.0" encoding="utf-8"?>
<worksheet xmlns="http://schemas.openxmlformats.org/spreadsheetml/2006/main" xmlns:r="http://schemas.openxmlformats.org/officeDocument/2006/relationships">
  <dimension ref="A1:G21"/>
  <sheetViews>
    <sheetView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28.5" customHeight="1">
      <c r="A3" s="82" t="s">
        <v>400</v>
      </c>
      <c r="B3" s="82"/>
      <c r="C3" s="82"/>
      <c r="D3" s="82"/>
      <c r="E3" s="82"/>
      <c r="F3" s="82"/>
      <c r="G3" s="2"/>
    </row>
    <row r="4" spans="1:7">
      <c r="A4" s="3" t="s">
        <v>3</v>
      </c>
      <c r="B4" s="3" t="s">
        <v>4</v>
      </c>
      <c r="C4" s="3" t="s">
        <v>5</v>
      </c>
      <c r="D4" s="3" t="s">
        <v>6</v>
      </c>
      <c r="E4" s="3" t="s">
        <v>7</v>
      </c>
      <c r="F4" s="3" t="s">
        <v>8</v>
      </c>
    </row>
    <row r="5" spans="1:7" ht="92.25" customHeight="1">
      <c r="A5" s="8" t="s">
        <v>30</v>
      </c>
      <c r="B5" s="16" t="s">
        <v>12</v>
      </c>
      <c r="C5" s="6">
        <v>80.540000000000006</v>
      </c>
      <c r="D5" s="4" t="s">
        <v>13</v>
      </c>
      <c r="E5" s="4">
        <v>120.53</v>
      </c>
      <c r="F5" s="6">
        <f>C5*E5</f>
        <v>9707.4862000000012</v>
      </c>
    </row>
    <row r="6" spans="1:7" ht="73.5">
      <c r="A6" s="8" t="s">
        <v>31</v>
      </c>
      <c r="B6" s="18" t="s">
        <v>15</v>
      </c>
      <c r="C6" s="6">
        <v>6.2</v>
      </c>
      <c r="D6" s="4" t="s">
        <v>16</v>
      </c>
      <c r="E6" s="4">
        <v>223.35</v>
      </c>
      <c r="F6" s="6">
        <f t="shared" ref="F6:F18" si="0">C6*E6</f>
        <v>1384.77</v>
      </c>
    </row>
    <row r="7" spans="1:7" ht="52.5">
      <c r="A7" s="8" t="s">
        <v>32</v>
      </c>
      <c r="B7" s="16" t="s">
        <v>18</v>
      </c>
      <c r="C7" s="6">
        <v>10.33</v>
      </c>
      <c r="D7" s="4" t="s">
        <v>16</v>
      </c>
      <c r="E7" s="4">
        <v>1149.1199999999999</v>
      </c>
      <c r="F7" s="6">
        <f t="shared" si="0"/>
        <v>11870.409599999999</v>
      </c>
    </row>
    <row r="8" spans="1:7" ht="84">
      <c r="A8" s="8" t="s">
        <v>38</v>
      </c>
      <c r="B8" s="16" t="s">
        <v>39</v>
      </c>
      <c r="C8" s="6">
        <v>2.48</v>
      </c>
      <c r="D8" s="4" t="s">
        <v>16</v>
      </c>
      <c r="E8" s="4">
        <v>5358.83</v>
      </c>
      <c r="F8" s="6">
        <f t="shared" si="0"/>
        <v>13289.8984</v>
      </c>
    </row>
    <row r="9" spans="1:7" ht="73.5">
      <c r="A9" s="8" t="s">
        <v>40</v>
      </c>
      <c r="B9" s="16" t="s">
        <v>41</v>
      </c>
      <c r="C9" s="6">
        <v>29.74</v>
      </c>
      <c r="D9" s="4" t="s">
        <v>16</v>
      </c>
      <c r="E9" s="4">
        <v>2502.14</v>
      </c>
      <c r="F9" s="6">
        <f t="shared" si="0"/>
        <v>74413.643599999996</v>
      </c>
    </row>
    <row r="10" spans="1:7" ht="47.25" customHeight="1">
      <c r="A10" s="19" t="s">
        <v>42</v>
      </c>
      <c r="B10" s="16" t="s">
        <v>43</v>
      </c>
      <c r="C10" s="6">
        <v>189.7</v>
      </c>
      <c r="D10" s="4" t="s">
        <v>44</v>
      </c>
      <c r="E10" s="4">
        <v>116.91</v>
      </c>
      <c r="F10" s="6">
        <f t="shared" si="0"/>
        <v>22177.826999999997</v>
      </c>
    </row>
    <row r="11" spans="1:7" ht="83.25" customHeight="1">
      <c r="A11" s="19" t="s">
        <v>45</v>
      </c>
      <c r="B11" s="5" t="s">
        <v>87</v>
      </c>
      <c r="C11" s="6">
        <v>8.3000000000000007</v>
      </c>
      <c r="D11" s="4" t="s">
        <v>16</v>
      </c>
      <c r="E11" s="4">
        <v>5489.66</v>
      </c>
      <c r="F11" s="6">
        <f t="shared" si="0"/>
        <v>45564.178</v>
      </c>
    </row>
    <row r="12" spans="1:7" ht="80.25" customHeight="1">
      <c r="A12" s="19" t="s">
        <v>47</v>
      </c>
      <c r="B12" s="5" t="s">
        <v>48</v>
      </c>
      <c r="C12" s="6">
        <v>0.80200000000000005</v>
      </c>
      <c r="D12" s="4" t="s">
        <v>49</v>
      </c>
      <c r="E12" s="4">
        <v>65841.84</v>
      </c>
      <c r="F12" s="6">
        <f t="shared" si="0"/>
        <v>52805.155680000003</v>
      </c>
    </row>
    <row r="13" spans="1:7" ht="18.75">
      <c r="A13" s="8">
        <v>9</v>
      </c>
      <c r="B13" s="10" t="s">
        <v>21</v>
      </c>
      <c r="C13" s="6"/>
      <c r="D13" s="4"/>
      <c r="E13" s="4"/>
      <c r="F13" s="6">
        <f t="shared" si="0"/>
        <v>0</v>
      </c>
    </row>
    <row r="14" spans="1:7" ht="15.75">
      <c r="A14" s="8">
        <v>10</v>
      </c>
      <c r="B14" s="5" t="s">
        <v>115</v>
      </c>
      <c r="C14" s="6">
        <v>19.43</v>
      </c>
      <c r="D14" s="4" t="s">
        <v>16</v>
      </c>
      <c r="E14" s="4">
        <v>752.51</v>
      </c>
      <c r="F14" s="6">
        <f t="shared" si="0"/>
        <v>14621.2693</v>
      </c>
    </row>
    <row r="15" spans="1:7" ht="15.75">
      <c r="A15" s="8">
        <v>11</v>
      </c>
      <c r="B15" s="5" t="s">
        <v>117</v>
      </c>
      <c r="C15" s="6">
        <v>6.2</v>
      </c>
      <c r="D15" s="4" t="s">
        <v>16</v>
      </c>
      <c r="E15" s="4">
        <v>482.08</v>
      </c>
      <c r="F15" s="6">
        <f t="shared" si="0"/>
        <v>2988.8960000000002</v>
      </c>
    </row>
    <row r="16" spans="1:7" ht="15.75">
      <c r="A16" s="8">
        <v>12</v>
      </c>
      <c r="B16" s="5" t="s">
        <v>24</v>
      </c>
      <c r="C16" s="6">
        <v>40.1</v>
      </c>
      <c r="D16" s="4" t="s">
        <v>16</v>
      </c>
      <c r="E16" s="4">
        <v>752.51</v>
      </c>
      <c r="F16" s="6">
        <f t="shared" si="0"/>
        <v>30175.651000000002</v>
      </c>
    </row>
    <row r="17" spans="1:6" ht="15.75">
      <c r="A17" s="8">
        <v>13</v>
      </c>
      <c r="B17" s="5" t="s">
        <v>25</v>
      </c>
      <c r="C17" s="6">
        <v>9.34</v>
      </c>
      <c r="D17" s="4" t="s">
        <v>16</v>
      </c>
      <c r="E17" s="4">
        <v>434.67</v>
      </c>
      <c r="F17" s="6">
        <f t="shared" si="0"/>
        <v>4059.8178000000003</v>
      </c>
    </row>
    <row r="18" spans="1:6" ht="15.75">
      <c r="A18" s="8">
        <v>14</v>
      </c>
      <c r="B18" s="5" t="s">
        <v>26</v>
      </c>
      <c r="C18" s="6">
        <v>80.540000000000006</v>
      </c>
      <c r="D18" s="4" t="s">
        <v>16</v>
      </c>
      <c r="E18" s="4">
        <v>177.16</v>
      </c>
      <c r="F18" s="6">
        <f t="shared" si="0"/>
        <v>14268.466400000001</v>
      </c>
    </row>
    <row r="19" spans="1:6">
      <c r="A19" s="11"/>
      <c r="B19" s="89" t="s">
        <v>217</v>
      </c>
      <c r="C19" s="90"/>
      <c r="D19" s="90"/>
      <c r="E19" s="91"/>
      <c r="F19" s="12">
        <f>SUM(F5:F18)</f>
        <v>297327.46898000001</v>
      </c>
    </row>
    <row r="20" spans="1:6">
      <c r="A20" s="25"/>
      <c r="B20" s="26"/>
      <c r="C20" s="26"/>
      <c r="D20" s="26"/>
      <c r="E20" s="26"/>
      <c r="F20" s="15"/>
    </row>
    <row r="21" spans="1:6" ht="41.25" customHeight="1">
      <c r="B21" s="84" t="s">
        <v>89</v>
      </c>
      <c r="C21" s="84"/>
      <c r="D21" s="84"/>
      <c r="E21" s="84"/>
      <c r="F21" s="84"/>
    </row>
  </sheetData>
  <mergeCells count="5">
    <mergeCell ref="A1:F1"/>
    <mergeCell ref="A2:F2"/>
    <mergeCell ref="A3:F3"/>
    <mergeCell ref="B19:E19"/>
    <mergeCell ref="B21:F21"/>
  </mergeCells>
  <pageMargins left="0.7" right="0.7" top="0.75" bottom="0.75" header="0.3" footer="0.3"/>
</worksheet>
</file>

<file path=xl/worksheets/sheet103.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28.5" customHeight="1">
      <c r="A3" s="82" t="s">
        <v>312</v>
      </c>
      <c r="B3" s="82"/>
      <c r="C3" s="82"/>
      <c r="D3" s="82"/>
      <c r="E3" s="82"/>
      <c r="F3" s="82"/>
      <c r="G3" s="2"/>
    </row>
    <row r="4" spans="1:7">
      <c r="A4" s="3" t="s">
        <v>3</v>
      </c>
      <c r="B4" s="3" t="s">
        <v>4</v>
      </c>
      <c r="C4" s="3" t="s">
        <v>5</v>
      </c>
      <c r="D4" s="3" t="s">
        <v>6</v>
      </c>
      <c r="E4" s="3" t="s">
        <v>7</v>
      </c>
      <c r="F4" s="3" t="s">
        <v>8</v>
      </c>
    </row>
    <row r="5" spans="1:7" ht="92.25" customHeight="1">
      <c r="A5" s="8" t="s">
        <v>30</v>
      </c>
      <c r="B5" s="16" t="s">
        <v>12</v>
      </c>
      <c r="C5" s="6">
        <v>110.58</v>
      </c>
      <c r="D5" s="4" t="s">
        <v>13</v>
      </c>
      <c r="E5" s="4">
        <v>120.53</v>
      </c>
      <c r="F5" s="6">
        <f>C5*E5</f>
        <v>13328.207399999999</v>
      </c>
    </row>
    <row r="6" spans="1:7" ht="73.5">
      <c r="A6" s="8" t="s">
        <v>31</v>
      </c>
      <c r="B6" s="18" t="s">
        <v>15</v>
      </c>
      <c r="C6" s="6">
        <v>9.52</v>
      </c>
      <c r="D6" s="4" t="s">
        <v>16</v>
      </c>
      <c r="E6" s="4">
        <v>223.35</v>
      </c>
      <c r="F6" s="6">
        <f t="shared" ref="F6:F18" si="0">C6*E6</f>
        <v>2126.2919999999999</v>
      </c>
    </row>
    <row r="7" spans="1:7" ht="52.5">
      <c r="A7" s="8" t="s">
        <v>32</v>
      </c>
      <c r="B7" s="16" t="s">
        <v>18</v>
      </c>
      <c r="C7" s="6">
        <v>15.86</v>
      </c>
      <c r="D7" s="4" t="s">
        <v>16</v>
      </c>
      <c r="E7" s="4">
        <v>1149.1199999999999</v>
      </c>
      <c r="F7" s="6">
        <f t="shared" si="0"/>
        <v>18225.043199999996</v>
      </c>
    </row>
    <row r="8" spans="1:7" ht="84">
      <c r="A8" s="8" t="s">
        <v>38</v>
      </c>
      <c r="B8" s="16" t="s">
        <v>39</v>
      </c>
      <c r="C8" s="6">
        <v>13.43</v>
      </c>
      <c r="D8" s="4" t="s">
        <v>16</v>
      </c>
      <c r="E8" s="4">
        <v>5358.83</v>
      </c>
      <c r="F8" s="6">
        <f t="shared" si="0"/>
        <v>71969.086899999995</v>
      </c>
    </row>
    <row r="9" spans="1:7" ht="73.5">
      <c r="A9" s="8" t="s">
        <v>40</v>
      </c>
      <c r="B9" s="16" t="s">
        <v>41</v>
      </c>
      <c r="C9" s="6">
        <v>35.17</v>
      </c>
      <c r="D9" s="4" t="s">
        <v>16</v>
      </c>
      <c r="E9" s="4">
        <v>2502.14</v>
      </c>
      <c r="F9" s="6">
        <f t="shared" si="0"/>
        <v>88000.263800000001</v>
      </c>
    </row>
    <row r="10" spans="1:7" ht="47.25" customHeight="1">
      <c r="A10" s="19" t="s">
        <v>42</v>
      </c>
      <c r="B10" s="16" t="s">
        <v>43</v>
      </c>
      <c r="C10" s="6">
        <v>257.39999999999998</v>
      </c>
      <c r="D10" s="4" t="s">
        <v>44</v>
      </c>
      <c r="E10" s="4">
        <v>116.91</v>
      </c>
      <c r="F10" s="6">
        <f t="shared" si="0"/>
        <v>30092.633999999998</v>
      </c>
    </row>
    <row r="11" spans="1:7" ht="83.25" customHeight="1">
      <c r="A11" s="19" t="s">
        <v>45</v>
      </c>
      <c r="B11" s="5" t="s">
        <v>87</v>
      </c>
      <c r="C11" s="6">
        <v>14.1</v>
      </c>
      <c r="D11" s="4" t="s">
        <v>16</v>
      </c>
      <c r="E11" s="4">
        <v>5489.66</v>
      </c>
      <c r="F11" s="6">
        <f t="shared" si="0"/>
        <v>77404.205999999991</v>
      </c>
    </row>
    <row r="12" spans="1:7" ht="80.25" customHeight="1">
      <c r="A12" s="19" t="s">
        <v>47</v>
      </c>
      <c r="B12" s="5" t="s">
        <v>48</v>
      </c>
      <c r="C12" s="6">
        <v>0.26400000000000001</v>
      </c>
      <c r="D12" s="4" t="s">
        <v>49</v>
      </c>
      <c r="E12" s="4">
        <v>65841.84</v>
      </c>
      <c r="F12" s="6">
        <f t="shared" si="0"/>
        <v>17382.245760000002</v>
      </c>
    </row>
    <row r="13" spans="1:7" ht="18.75">
      <c r="A13" s="8">
        <v>9</v>
      </c>
      <c r="B13" s="10" t="s">
        <v>21</v>
      </c>
      <c r="C13" s="6"/>
      <c r="D13" s="4"/>
      <c r="E13" s="4"/>
      <c r="F13" s="6">
        <f t="shared" si="0"/>
        <v>0</v>
      </c>
    </row>
    <row r="14" spans="1:7" ht="15.75">
      <c r="A14" s="8">
        <v>10</v>
      </c>
      <c r="B14" s="5" t="s">
        <v>115</v>
      </c>
      <c r="C14" s="6">
        <v>30.02</v>
      </c>
      <c r="D14" s="4" t="s">
        <v>16</v>
      </c>
      <c r="E14" s="4">
        <v>752.51</v>
      </c>
      <c r="F14" s="6">
        <f t="shared" si="0"/>
        <v>22590.350200000001</v>
      </c>
    </row>
    <row r="15" spans="1:7" ht="15.75">
      <c r="A15" s="8">
        <v>11</v>
      </c>
      <c r="B15" s="5" t="s">
        <v>117</v>
      </c>
      <c r="C15" s="6">
        <v>9.52</v>
      </c>
      <c r="D15" s="4" t="s">
        <v>16</v>
      </c>
      <c r="E15" s="4">
        <v>482.08</v>
      </c>
      <c r="F15" s="6">
        <f t="shared" si="0"/>
        <v>4589.4015999999992</v>
      </c>
    </row>
    <row r="16" spans="1:7" ht="15.75">
      <c r="A16" s="8">
        <v>12</v>
      </c>
      <c r="B16" s="5" t="s">
        <v>24</v>
      </c>
      <c r="C16" s="6">
        <v>51</v>
      </c>
      <c r="D16" s="4" t="s">
        <v>16</v>
      </c>
      <c r="E16" s="4">
        <v>752.51</v>
      </c>
      <c r="F16" s="6">
        <f t="shared" si="0"/>
        <v>38378.01</v>
      </c>
    </row>
    <row r="17" spans="1:6" ht="15.75">
      <c r="A17" s="8">
        <v>13</v>
      </c>
      <c r="B17" s="5" t="s">
        <v>25</v>
      </c>
      <c r="C17" s="6">
        <v>24.2</v>
      </c>
      <c r="D17" s="4" t="s">
        <v>16</v>
      </c>
      <c r="E17" s="4">
        <v>434.67</v>
      </c>
      <c r="F17" s="6">
        <f t="shared" si="0"/>
        <v>10519.013999999999</v>
      </c>
    </row>
    <row r="18" spans="1:6" ht="15.75">
      <c r="A18" s="8">
        <v>14</v>
      </c>
      <c r="B18" s="5" t="s">
        <v>26</v>
      </c>
      <c r="C18" s="6">
        <v>110.58</v>
      </c>
      <c r="D18" s="4" t="s">
        <v>16</v>
      </c>
      <c r="E18" s="4">
        <v>177.16</v>
      </c>
      <c r="F18" s="6">
        <f t="shared" si="0"/>
        <v>19590.352800000001</v>
      </c>
    </row>
    <row r="19" spans="1:6">
      <c r="A19" s="11"/>
      <c r="B19" s="89" t="s">
        <v>217</v>
      </c>
      <c r="C19" s="90"/>
      <c r="D19" s="90"/>
      <c r="E19" s="91"/>
      <c r="F19" s="12">
        <f>SUM(F5:F18)</f>
        <v>414195.10765999998</v>
      </c>
    </row>
    <row r="20" spans="1:6">
      <c r="A20" s="25"/>
      <c r="B20" s="26"/>
      <c r="C20" s="26"/>
      <c r="D20" s="26"/>
      <c r="E20" s="26"/>
      <c r="F20" s="15"/>
    </row>
    <row r="21" spans="1:6" ht="41.25" customHeight="1">
      <c r="B21" s="84" t="s">
        <v>89</v>
      </c>
      <c r="C21" s="84"/>
      <c r="D21" s="84"/>
      <c r="E21" s="84"/>
      <c r="F21" s="84"/>
    </row>
  </sheetData>
  <mergeCells count="5">
    <mergeCell ref="A1:F1"/>
    <mergeCell ref="A2:F2"/>
    <mergeCell ref="A3:F3"/>
    <mergeCell ref="B19:E19"/>
    <mergeCell ref="B21:F21"/>
  </mergeCells>
  <pageMargins left="0.7" right="0.7" top="0.75" bottom="0.75" header="0.3" footer="0.3"/>
</worksheet>
</file>

<file path=xl/worksheets/sheet104.xml><?xml version="1.0" encoding="utf-8"?>
<worksheet xmlns="http://schemas.openxmlformats.org/spreadsheetml/2006/main" xmlns:r="http://schemas.openxmlformats.org/officeDocument/2006/relationships">
  <dimension ref="A1:G21"/>
  <sheetViews>
    <sheetView topLeftCell="A4"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28.5" customHeight="1">
      <c r="A3" s="82" t="s">
        <v>360</v>
      </c>
      <c r="B3" s="82"/>
      <c r="C3" s="82"/>
      <c r="D3" s="82"/>
      <c r="E3" s="82"/>
      <c r="F3" s="82"/>
      <c r="G3" s="2"/>
    </row>
    <row r="4" spans="1:7">
      <c r="A4" s="3" t="s">
        <v>3</v>
      </c>
      <c r="B4" s="3" t="s">
        <v>4</v>
      </c>
      <c r="C4" s="3" t="s">
        <v>5</v>
      </c>
      <c r="D4" s="3" t="s">
        <v>6</v>
      </c>
      <c r="E4" s="3" t="s">
        <v>7</v>
      </c>
      <c r="F4" s="3" t="s">
        <v>8</v>
      </c>
    </row>
    <row r="5" spans="1:7" ht="92.25" customHeight="1">
      <c r="A5" s="8" t="s">
        <v>30</v>
      </c>
      <c r="B5" s="16" t="s">
        <v>12</v>
      </c>
      <c r="C5" s="6">
        <v>50.62</v>
      </c>
      <c r="D5" s="4" t="s">
        <v>13</v>
      </c>
      <c r="E5" s="4">
        <v>120.53</v>
      </c>
      <c r="F5" s="6">
        <f>C5*E5</f>
        <v>6101.2285999999995</v>
      </c>
    </row>
    <row r="6" spans="1:7" ht="73.5">
      <c r="A6" s="8" t="s">
        <v>31</v>
      </c>
      <c r="B6" s="18" t="s">
        <v>15</v>
      </c>
      <c r="C6" s="6">
        <v>3.9</v>
      </c>
      <c r="D6" s="4" t="s">
        <v>16</v>
      </c>
      <c r="E6" s="4">
        <v>223.35</v>
      </c>
      <c r="F6" s="6">
        <f t="shared" ref="F6:F18" si="0">C6*E6</f>
        <v>871.06499999999994</v>
      </c>
    </row>
    <row r="7" spans="1:7" ht="52.5">
      <c r="A7" s="8" t="s">
        <v>32</v>
      </c>
      <c r="B7" s="16" t="s">
        <v>18</v>
      </c>
      <c r="C7" s="6">
        <v>6.5</v>
      </c>
      <c r="D7" s="4" t="s">
        <v>16</v>
      </c>
      <c r="E7" s="4">
        <v>1149.1199999999999</v>
      </c>
      <c r="F7" s="6">
        <f t="shared" si="0"/>
        <v>7469.2799999999988</v>
      </c>
    </row>
    <row r="8" spans="1:7" ht="84">
      <c r="A8" s="8" t="s">
        <v>38</v>
      </c>
      <c r="B8" s="16" t="s">
        <v>39</v>
      </c>
      <c r="C8" s="6">
        <v>1.56</v>
      </c>
      <c r="D8" s="4" t="s">
        <v>16</v>
      </c>
      <c r="E8" s="4">
        <v>5358.83</v>
      </c>
      <c r="F8" s="6">
        <f t="shared" si="0"/>
        <v>8359.7748000000011</v>
      </c>
    </row>
    <row r="9" spans="1:7" ht="73.5">
      <c r="A9" s="8" t="s">
        <v>40</v>
      </c>
      <c r="B9" s="16" t="s">
        <v>41</v>
      </c>
      <c r="C9" s="6">
        <v>18.690000000000001</v>
      </c>
      <c r="D9" s="4" t="s">
        <v>16</v>
      </c>
      <c r="E9" s="4">
        <v>2502.14</v>
      </c>
      <c r="F9" s="6">
        <f t="shared" si="0"/>
        <v>46764.996599999999</v>
      </c>
    </row>
    <row r="10" spans="1:7" ht="47.25" customHeight="1">
      <c r="A10" s="19" t="s">
        <v>42</v>
      </c>
      <c r="B10" s="16" t="s">
        <v>43</v>
      </c>
      <c r="C10" s="6">
        <v>119.3</v>
      </c>
      <c r="D10" s="4" t="s">
        <v>44</v>
      </c>
      <c r="E10" s="4">
        <v>116.91</v>
      </c>
      <c r="F10" s="6">
        <f t="shared" si="0"/>
        <v>13947.362999999999</v>
      </c>
    </row>
    <row r="11" spans="1:7" ht="83.25" customHeight="1">
      <c r="A11" s="19" t="s">
        <v>45</v>
      </c>
      <c r="B11" s="5" t="s">
        <v>87</v>
      </c>
      <c r="C11" s="6">
        <v>5.2</v>
      </c>
      <c r="D11" s="4" t="s">
        <v>16</v>
      </c>
      <c r="E11" s="4">
        <v>5489.66</v>
      </c>
      <c r="F11" s="6">
        <f t="shared" si="0"/>
        <v>28546.232</v>
      </c>
    </row>
    <row r="12" spans="1:7" ht="80.25" customHeight="1">
      <c r="A12" s="19" t="s">
        <v>47</v>
      </c>
      <c r="B12" s="5" t="s">
        <v>48</v>
      </c>
      <c r="C12" s="6">
        <v>0.504</v>
      </c>
      <c r="D12" s="4" t="s">
        <v>49</v>
      </c>
      <c r="E12" s="4">
        <v>65841.84</v>
      </c>
      <c r="F12" s="6">
        <f t="shared" si="0"/>
        <v>33184.287360000002</v>
      </c>
    </row>
    <row r="13" spans="1:7" ht="18.75">
      <c r="A13" s="8">
        <v>9</v>
      </c>
      <c r="B13" s="10" t="s">
        <v>21</v>
      </c>
      <c r="C13" s="6"/>
      <c r="D13" s="4"/>
      <c r="E13" s="4"/>
      <c r="F13" s="6">
        <f t="shared" si="0"/>
        <v>0</v>
      </c>
    </row>
    <row r="14" spans="1:7" ht="15.75">
      <c r="A14" s="8">
        <v>10</v>
      </c>
      <c r="B14" s="5" t="s">
        <v>115</v>
      </c>
      <c r="C14" s="6">
        <v>12.23</v>
      </c>
      <c r="D14" s="4" t="s">
        <v>16</v>
      </c>
      <c r="E14" s="4">
        <v>752.51</v>
      </c>
      <c r="F14" s="6">
        <f t="shared" si="0"/>
        <v>9203.1972999999998</v>
      </c>
    </row>
    <row r="15" spans="1:7" ht="15.75">
      <c r="A15" s="8">
        <v>11</v>
      </c>
      <c r="B15" s="5" t="s">
        <v>117</v>
      </c>
      <c r="C15" s="6">
        <v>3.9</v>
      </c>
      <c r="D15" s="4" t="s">
        <v>16</v>
      </c>
      <c r="E15" s="4">
        <v>482.08</v>
      </c>
      <c r="F15" s="6">
        <f t="shared" si="0"/>
        <v>1880.1119999999999</v>
      </c>
    </row>
    <row r="16" spans="1:7" ht="15.75">
      <c r="A16" s="8">
        <v>12</v>
      </c>
      <c r="B16" s="5" t="s">
        <v>24</v>
      </c>
      <c r="C16" s="6">
        <v>25.2</v>
      </c>
      <c r="D16" s="4" t="s">
        <v>16</v>
      </c>
      <c r="E16" s="4">
        <v>752.51</v>
      </c>
      <c r="F16" s="6">
        <f t="shared" si="0"/>
        <v>18963.252</v>
      </c>
    </row>
    <row r="17" spans="1:6" ht="15.75">
      <c r="A17" s="8">
        <v>13</v>
      </c>
      <c r="B17" s="5" t="s">
        <v>25</v>
      </c>
      <c r="C17" s="6">
        <v>5.9</v>
      </c>
      <c r="D17" s="4" t="s">
        <v>16</v>
      </c>
      <c r="E17" s="4">
        <v>434.67</v>
      </c>
      <c r="F17" s="6">
        <f t="shared" si="0"/>
        <v>2564.5530000000003</v>
      </c>
    </row>
    <row r="18" spans="1:6" ht="15.75">
      <c r="A18" s="8">
        <v>14</v>
      </c>
      <c r="B18" s="5" t="s">
        <v>26</v>
      </c>
      <c r="C18" s="6">
        <v>50.62</v>
      </c>
      <c r="D18" s="4" t="s">
        <v>16</v>
      </c>
      <c r="E18" s="4">
        <v>177.16</v>
      </c>
      <c r="F18" s="6">
        <f t="shared" si="0"/>
        <v>8967.8391999999985</v>
      </c>
    </row>
    <row r="19" spans="1:6">
      <c r="A19" s="11"/>
      <c r="B19" s="89" t="s">
        <v>217</v>
      </c>
      <c r="C19" s="90"/>
      <c r="D19" s="90"/>
      <c r="E19" s="91"/>
      <c r="F19" s="12">
        <f>SUM(F5:F18)</f>
        <v>186823.18086000002</v>
      </c>
    </row>
    <row r="20" spans="1:6">
      <c r="A20" s="25"/>
      <c r="B20" s="26"/>
      <c r="C20" s="26"/>
      <c r="D20" s="26"/>
      <c r="E20" s="26"/>
      <c r="F20" s="15"/>
    </row>
    <row r="21" spans="1:6" ht="41.25" customHeight="1">
      <c r="B21" s="84" t="s">
        <v>89</v>
      </c>
      <c r="C21" s="84"/>
      <c r="D21" s="84"/>
      <c r="E21" s="84"/>
      <c r="F21" s="84"/>
    </row>
  </sheetData>
  <mergeCells count="5">
    <mergeCell ref="A1:F1"/>
    <mergeCell ref="A2:F2"/>
    <mergeCell ref="A3:F3"/>
    <mergeCell ref="B19:E19"/>
    <mergeCell ref="B21:F21"/>
  </mergeCells>
  <pageMargins left="0.7" right="0.7" top="0.75" bottom="0.75" header="0.3" footer="0.3"/>
</worksheet>
</file>

<file path=xl/worksheets/sheet105.xml><?xml version="1.0" encoding="utf-8"?>
<worksheet xmlns="http://schemas.openxmlformats.org/spreadsheetml/2006/main" xmlns:r="http://schemas.openxmlformats.org/officeDocument/2006/relationships">
  <dimension ref="A1:G21"/>
  <sheetViews>
    <sheetView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28.5" customHeight="1">
      <c r="A3" s="82" t="s">
        <v>263</v>
      </c>
      <c r="B3" s="82"/>
      <c r="C3" s="82"/>
      <c r="D3" s="82"/>
      <c r="E3" s="82"/>
      <c r="F3" s="82"/>
      <c r="G3" s="2"/>
    </row>
    <row r="4" spans="1:7">
      <c r="A4" s="3" t="s">
        <v>3</v>
      </c>
      <c r="B4" s="3" t="s">
        <v>4</v>
      </c>
      <c r="C4" s="3" t="s">
        <v>5</v>
      </c>
      <c r="D4" s="3" t="s">
        <v>6</v>
      </c>
      <c r="E4" s="3" t="s">
        <v>7</v>
      </c>
      <c r="F4" s="3" t="s">
        <v>8</v>
      </c>
    </row>
    <row r="5" spans="1:7" ht="87.75" customHeight="1">
      <c r="A5" s="8" t="s">
        <v>30</v>
      </c>
      <c r="B5" s="16" t="s">
        <v>12</v>
      </c>
      <c r="C5" s="6">
        <v>70.87</v>
      </c>
      <c r="D5" s="4" t="s">
        <v>13</v>
      </c>
      <c r="E5" s="4">
        <v>120.53</v>
      </c>
      <c r="F5" s="6">
        <f>C5*E5</f>
        <v>8541.9611000000004</v>
      </c>
    </row>
    <row r="6" spans="1:7" ht="73.5">
      <c r="A6" s="8" t="s">
        <v>31</v>
      </c>
      <c r="B6" s="18" t="s">
        <v>15</v>
      </c>
      <c r="C6" s="6">
        <v>5.46</v>
      </c>
      <c r="D6" s="4" t="s">
        <v>16</v>
      </c>
      <c r="E6" s="4">
        <v>223.35</v>
      </c>
      <c r="F6" s="6">
        <f t="shared" ref="F6:F17" si="0">C6*E6</f>
        <v>1219.491</v>
      </c>
    </row>
    <row r="7" spans="1:7" ht="52.5">
      <c r="A7" s="8" t="s">
        <v>32</v>
      </c>
      <c r="B7" s="16" t="s">
        <v>18</v>
      </c>
      <c r="C7" s="6">
        <v>9.09</v>
      </c>
      <c r="D7" s="4" t="s">
        <v>16</v>
      </c>
      <c r="E7" s="4">
        <v>1149.1199999999999</v>
      </c>
      <c r="F7" s="6">
        <f t="shared" si="0"/>
        <v>10445.500799999998</v>
      </c>
    </row>
    <row r="8" spans="1:7" ht="84">
      <c r="A8" s="8" t="s">
        <v>38</v>
      </c>
      <c r="B8" s="16" t="s">
        <v>39</v>
      </c>
      <c r="C8" s="6">
        <v>2.08</v>
      </c>
      <c r="D8" s="4" t="s">
        <v>16</v>
      </c>
      <c r="E8" s="4">
        <v>5358.83</v>
      </c>
      <c r="F8" s="6">
        <f t="shared" si="0"/>
        <v>11146.366400000001</v>
      </c>
    </row>
    <row r="9" spans="1:7" ht="73.5">
      <c r="A9" s="8" t="s">
        <v>40</v>
      </c>
      <c r="B9" s="16" t="s">
        <v>41</v>
      </c>
      <c r="C9" s="6">
        <v>24.92</v>
      </c>
      <c r="D9" s="4" t="s">
        <v>16</v>
      </c>
      <c r="E9" s="4">
        <v>2502.14</v>
      </c>
      <c r="F9" s="6">
        <f t="shared" si="0"/>
        <v>62353.328800000003</v>
      </c>
    </row>
    <row r="10" spans="1:7" ht="40.5" customHeight="1">
      <c r="A10" s="19" t="s">
        <v>42</v>
      </c>
      <c r="B10" s="16" t="s">
        <v>43</v>
      </c>
      <c r="C10" s="6">
        <v>119.3</v>
      </c>
      <c r="D10" s="4" t="s">
        <v>44</v>
      </c>
      <c r="E10" s="4">
        <v>116.91</v>
      </c>
      <c r="F10" s="6">
        <f t="shared" si="0"/>
        <v>13947.362999999999</v>
      </c>
    </row>
    <row r="11" spans="1:7" ht="83.25" customHeight="1">
      <c r="A11" s="19" t="s">
        <v>45</v>
      </c>
      <c r="B11" s="5" t="s">
        <v>87</v>
      </c>
      <c r="C11" s="6">
        <v>7.3</v>
      </c>
      <c r="D11" s="4" t="s">
        <v>16</v>
      </c>
      <c r="E11" s="4">
        <v>5489.86</v>
      </c>
      <c r="F11" s="6">
        <f t="shared" si="0"/>
        <v>40075.977999999996</v>
      </c>
    </row>
    <row r="12" spans="1:7" ht="80.25" customHeight="1">
      <c r="A12" s="19" t="s">
        <v>47</v>
      </c>
      <c r="B12" s="5" t="s">
        <v>48</v>
      </c>
      <c r="C12" s="6">
        <v>0.70599999999999996</v>
      </c>
      <c r="D12" s="4" t="s">
        <v>49</v>
      </c>
      <c r="E12" s="4">
        <v>65841.84</v>
      </c>
      <c r="F12" s="6">
        <f t="shared" si="0"/>
        <v>46484.339039999992</v>
      </c>
    </row>
    <row r="13" spans="1:7" ht="18.75">
      <c r="A13" s="8">
        <v>9</v>
      </c>
      <c r="B13" s="10" t="s">
        <v>21</v>
      </c>
      <c r="C13" s="6"/>
      <c r="D13" s="4"/>
      <c r="E13" s="4"/>
      <c r="F13" s="6">
        <f t="shared" si="0"/>
        <v>0</v>
      </c>
    </row>
    <row r="14" spans="1:7" ht="15.75">
      <c r="A14" s="8">
        <v>10</v>
      </c>
      <c r="B14" s="5" t="s">
        <v>115</v>
      </c>
      <c r="C14" s="6">
        <v>15.87</v>
      </c>
      <c r="D14" s="4" t="s">
        <v>16</v>
      </c>
      <c r="E14" s="4">
        <v>752.51</v>
      </c>
      <c r="F14" s="6">
        <f t="shared" si="0"/>
        <v>11942.333699999999</v>
      </c>
    </row>
    <row r="15" spans="1:7" ht="15.75">
      <c r="A15" s="8">
        <v>11</v>
      </c>
      <c r="B15" s="5" t="s">
        <v>117</v>
      </c>
      <c r="C15" s="6">
        <v>5.46</v>
      </c>
      <c r="D15" s="4" t="s">
        <v>16</v>
      </c>
      <c r="E15" s="4">
        <v>482.08</v>
      </c>
      <c r="F15" s="6">
        <f t="shared" si="0"/>
        <v>2632.1567999999997</v>
      </c>
    </row>
    <row r="16" spans="1:7" ht="15.75">
      <c r="A16" s="8">
        <v>12</v>
      </c>
      <c r="B16" s="5" t="s">
        <v>24</v>
      </c>
      <c r="C16" s="6">
        <v>34</v>
      </c>
      <c r="D16" s="4" t="s">
        <v>16</v>
      </c>
      <c r="E16" s="4">
        <v>752.51</v>
      </c>
      <c r="F16" s="6">
        <f t="shared" si="0"/>
        <v>25585.34</v>
      </c>
    </row>
    <row r="17" spans="1:6" ht="15.75">
      <c r="A17" s="8">
        <v>13</v>
      </c>
      <c r="B17" s="5" t="s">
        <v>25</v>
      </c>
      <c r="C17" s="6">
        <v>8.14</v>
      </c>
      <c r="D17" s="4" t="s">
        <v>16</v>
      </c>
      <c r="E17" s="4">
        <v>434.67</v>
      </c>
      <c r="F17" s="6">
        <f t="shared" si="0"/>
        <v>3538.2138000000004</v>
      </c>
    </row>
    <row r="18" spans="1:6" ht="15.75">
      <c r="A18" s="8">
        <v>14</v>
      </c>
      <c r="B18" s="5" t="s">
        <v>26</v>
      </c>
      <c r="C18" s="6">
        <v>70.87</v>
      </c>
      <c r="D18" s="4" t="s">
        <v>16</v>
      </c>
      <c r="E18" s="4">
        <v>177.16</v>
      </c>
      <c r="F18" s="6">
        <f t="shared" ref="F18" si="1">E18*C18</f>
        <v>12555.3292</v>
      </c>
    </row>
    <row r="19" spans="1:6">
      <c r="A19" s="11"/>
      <c r="B19" s="89" t="s">
        <v>217</v>
      </c>
      <c r="C19" s="90"/>
      <c r="D19" s="90"/>
      <c r="E19" s="91"/>
      <c r="F19" s="12">
        <f>SUM(F5:F18)</f>
        <v>250467.70163999996</v>
      </c>
    </row>
    <row r="20" spans="1:6">
      <c r="A20" s="25"/>
      <c r="B20" s="26"/>
      <c r="C20" s="26"/>
      <c r="D20" s="26"/>
      <c r="E20" s="26"/>
      <c r="F20" s="15"/>
    </row>
    <row r="21" spans="1:6" ht="41.25" customHeight="1">
      <c r="B21" s="84" t="s">
        <v>89</v>
      </c>
      <c r="C21" s="84"/>
      <c r="D21" s="84"/>
      <c r="E21" s="84"/>
      <c r="F21" s="84"/>
    </row>
  </sheetData>
  <mergeCells count="5">
    <mergeCell ref="A1:F1"/>
    <mergeCell ref="A2:F2"/>
    <mergeCell ref="A3:F3"/>
    <mergeCell ref="B19:E19"/>
    <mergeCell ref="B21:F21"/>
  </mergeCells>
  <pageMargins left="0.7" right="0.7" top="0.75" bottom="0.75" header="0.3" footer="0.3"/>
</worksheet>
</file>

<file path=xl/worksheets/sheet106.xml><?xml version="1.0" encoding="utf-8"?>
<worksheet xmlns="http://schemas.openxmlformats.org/spreadsheetml/2006/main" xmlns:r="http://schemas.openxmlformats.org/officeDocument/2006/relationships">
  <dimension ref="A1:I21"/>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179</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65</v>
      </c>
      <c r="C5" s="6">
        <v>62.95</v>
      </c>
      <c r="D5" s="4" t="s">
        <v>13</v>
      </c>
      <c r="E5" s="29">
        <v>33.15</v>
      </c>
      <c r="F5" s="4" t="s">
        <v>13</v>
      </c>
      <c r="G5" s="4">
        <v>120.53</v>
      </c>
      <c r="H5" s="6">
        <f>G5*E5</f>
        <v>3995.5695000000001</v>
      </c>
    </row>
    <row r="6" spans="1:9" ht="89.25">
      <c r="A6" s="8" t="s">
        <v>31</v>
      </c>
      <c r="B6" s="5" t="s">
        <v>15</v>
      </c>
      <c r="C6" s="6">
        <v>6.39</v>
      </c>
      <c r="D6" s="4" t="s">
        <v>13</v>
      </c>
      <c r="E6" s="29">
        <v>3.12</v>
      </c>
      <c r="F6" s="4" t="s">
        <v>13</v>
      </c>
      <c r="G6" s="4">
        <v>223.35</v>
      </c>
      <c r="H6" s="6">
        <f t="shared" ref="H6:H18" si="0">G6*E6</f>
        <v>696.85199999999998</v>
      </c>
    </row>
    <row r="7" spans="1:9" ht="63.75">
      <c r="A7" s="8" t="s">
        <v>32</v>
      </c>
      <c r="B7" s="5" t="s">
        <v>18</v>
      </c>
      <c r="C7" s="6">
        <v>10.74</v>
      </c>
      <c r="D7" s="4" t="s">
        <v>16</v>
      </c>
      <c r="E7" s="29">
        <v>5.2</v>
      </c>
      <c r="F7" s="4" t="s">
        <v>16</v>
      </c>
      <c r="G7" s="4">
        <v>1149.1199999999999</v>
      </c>
      <c r="H7" s="6">
        <f t="shared" si="0"/>
        <v>5975.424</v>
      </c>
    </row>
    <row r="8" spans="1:9" ht="102">
      <c r="A8" s="8" t="s">
        <v>38</v>
      </c>
      <c r="B8" s="5" t="s">
        <v>39</v>
      </c>
      <c r="C8" s="6">
        <v>9.1199999999999992</v>
      </c>
      <c r="D8" s="4" t="s">
        <v>16</v>
      </c>
      <c r="E8" s="29">
        <v>4.5</v>
      </c>
      <c r="F8" s="4" t="s">
        <v>16</v>
      </c>
      <c r="G8" s="4">
        <v>5358.83</v>
      </c>
      <c r="H8" s="6">
        <f t="shared" si="0"/>
        <v>24114.735000000001</v>
      </c>
    </row>
    <row r="9" spans="1:9" ht="89.25">
      <c r="A9" s="8" t="s">
        <v>40</v>
      </c>
      <c r="B9" s="5" t="s">
        <v>41</v>
      </c>
      <c r="C9" s="4">
        <v>21.03</v>
      </c>
      <c r="D9" s="4" t="s">
        <v>16</v>
      </c>
      <c r="E9" s="29">
        <v>11.073700000000001</v>
      </c>
      <c r="F9" s="4" t="s">
        <v>16</v>
      </c>
      <c r="G9" s="4">
        <v>2502.14</v>
      </c>
      <c r="H9" s="6">
        <f t="shared" si="0"/>
        <v>27707.947717999999</v>
      </c>
    </row>
    <row r="10" spans="1:9" ht="63.75">
      <c r="A10" s="19" t="s">
        <v>42</v>
      </c>
      <c r="B10" s="5" t="s">
        <v>43</v>
      </c>
      <c r="C10" s="4">
        <v>182.03</v>
      </c>
      <c r="D10" s="4" t="s">
        <v>44</v>
      </c>
      <c r="E10" s="29">
        <v>107.33897</v>
      </c>
      <c r="F10" s="4" t="s">
        <v>44</v>
      </c>
      <c r="G10" s="4">
        <v>116.91</v>
      </c>
      <c r="H10" s="6">
        <f t="shared" si="0"/>
        <v>12548.998982700001</v>
      </c>
    </row>
    <row r="11" spans="1:9" ht="102">
      <c r="A11" s="19" t="s">
        <v>45</v>
      </c>
      <c r="B11" s="5" t="s">
        <v>87</v>
      </c>
      <c r="C11" s="6">
        <v>10.39</v>
      </c>
      <c r="D11" s="4" t="s">
        <v>16</v>
      </c>
      <c r="E11" s="29">
        <v>1.8899166000000001</v>
      </c>
      <c r="F11" s="4" t="s">
        <v>16</v>
      </c>
      <c r="G11" s="4">
        <v>5489.66</v>
      </c>
      <c r="H11" s="6">
        <f t="shared" si="0"/>
        <v>10374.999562356001</v>
      </c>
    </row>
    <row r="12" spans="1:9" ht="89.25">
      <c r="A12" s="19" t="s">
        <v>47</v>
      </c>
      <c r="B12" s="5" t="s">
        <v>48</v>
      </c>
      <c r="C12" s="6">
        <v>1.0506374999999999</v>
      </c>
      <c r="D12" s="4" t="s">
        <v>49</v>
      </c>
      <c r="E12" s="29">
        <v>0.16700000000000001</v>
      </c>
      <c r="F12" s="4" t="s">
        <v>49</v>
      </c>
      <c r="G12" s="4">
        <v>65841.84</v>
      </c>
      <c r="H12" s="6">
        <f t="shared" si="0"/>
        <v>10995.58728</v>
      </c>
    </row>
    <row r="13" spans="1:9" ht="18.75">
      <c r="A13" s="23">
        <v>9</v>
      </c>
      <c r="B13" s="10" t="s">
        <v>21</v>
      </c>
      <c r="C13" s="6"/>
      <c r="D13" s="4"/>
      <c r="E13" s="29"/>
      <c r="F13" s="4"/>
      <c r="G13" s="4"/>
      <c r="H13" s="6"/>
    </row>
    <row r="14" spans="1:9">
      <c r="A14" s="23">
        <v>10</v>
      </c>
      <c r="B14" s="5" t="s">
        <v>22</v>
      </c>
      <c r="C14" s="6">
        <v>6.39</v>
      </c>
      <c r="D14" s="4" t="s">
        <v>13</v>
      </c>
      <c r="E14" s="29">
        <v>3.12</v>
      </c>
      <c r="F14" s="4" t="s">
        <v>13</v>
      </c>
      <c r="G14" s="4">
        <v>482.08</v>
      </c>
      <c r="H14" s="6">
        <f t="shared" si="0"/>
        <v>1504.0896</v>
      </c>
    </row>
    <row r="15" spans="1:9">
      <c r="A15" s="23">
        <v>11</v>
      </c>
      <c r="B15" s="5" t="s">
        <v>23</v>
      </c>
      <c r="C15" s="6">
        <v>20.85</v>
      </c>
      <c r="D15" s="4" t="s">
        <v>13</v>
      </c>
      <c r="E15" s="29">
        <v>8.89</v>
      </c>
      <c r="F15" s="4" t="s">
        <v>13</v>
      </c>
      <c r="G15" s="4">
        <v>752.51</v>
      </c>
      <c r="H15" s="6">
        <f t="shared" si="0"/>
        <v>6689.8139000000001</v>
      </c>
    </row>
    <row r="16" spans="1:9">
      <c r="A16" s="23">
        <v>12</v>
      </c>
      <c r="B16" s="5" t="s">
        <v>68</v>
      </c>
      <c r="C16" s="6">
        <v>31.76999</v>
      </c>
      <c r="D16" s="4" t="s">
        <v>13</v>
      </c>
      <c r="E16" s="29">
        <v>16.273530000000001</v>
      </c>
      <c r="F16" s="4" t="s">
        <v>13</v>
      </c>
      <c r="G16" s="4">
        <v>752.51</v>
      </c>
      <c r="H16" s="6">
        <f t="shared" si="0"/>
        <v>12245.994060300001</v>
      </c>
    </row>
    <row r="17" spans="1:8">
      <c r="A17" s="23">
        <v>13</v>
      </c>
      <c r="B17" s="5" t="s">
        <v>25</v>
      </c>
      <c r="C17" s="6">
        <v>19.38</v>
      </c>
      <c r="D17" s="4" t="s">
        <v>13</v>
      </c>
      <c r="E17" s="29">
        <v>5.7</v>
      </c>
      <c r="F17" s="4" t="s">
        <v>13</v>
      </c>
      <c r="G17" s="4">
        <v>434.67</v>
      </c>
      <c r="H17" s="6">
        <f t="shared" si="0"/>
        <v>2477.6190000000001</v>
      </c>
    </row>
    <row r="18" spans="1:8">
      <c r="A18" s="23">
        <v>14</v>
      </c>
      <c r="B18" s="5" t="s">
        <v>69</v>
      </c>
      <c r="C18" s="6">
        <v>62.95</v>
      </c>
      <c r="D18" s="4" t="s">
        <v>13</v>
      </c>
      <c r="E18" s="29">
        <v>33.145099999999999</v>
      </c>
      <c r="F18" s="4" t="s">
        <v>13</v>
      </c>
      <c r="G18" s="4">
        <v>177.16</v>
      </c>
      <c r="H18" s="6">
        <f t="shared" si="0"/>
        <v>5871.9859159999996</v>
      </c>
    </row>
    <row r="19" spans="1:8">
      <c r="A19" s="11"/>
      <c r="B19" s="83"/>
      <c r="C19" s="83"/>
      <c r="D19" s="83"/>
      <c r="E19" s="83"/>
      <c r="F19" s="83"/>
      <c r="G19" s="83"/>
      <c r="H19" s="12">
        <f>SUM(H5:H18)</f>
        <v>125199.61651935599</v>
      </c>
    </row>
    <row r="20" spans="1:8">
      <c r="A20" s="13"/>
      <c r="B20" s="14"/>
      <c r="C20" s="14"/>
      <c r="D20" s="14"/>
      <c r="E20" s="14"/>
      <c r="F20" s="14"/>
      <c r="G20" s="14"/>
      <c r="H20" s="15"/>
    </row>
    <row r="21" spans="1:8" ht="63.75" customHeight="1">
      <c r="B21" s="84" t="s">
        <v>180</v>
      </c>
      <c r="C21" s="84"/>
      <c r="D21" s="84"/>
      <c r="E21" s="84"/>
      <c r="F21" s="84"/>
      <c r="G21" s="84"/>
      <c r="H21" s="84"/>
    </row>
  </sheetData>
  <mergeCells count="5">
    <mergeCell ref="A1:H1"/>
    <mergeCell ref="A2:H2"/>
    <mergeCell ref="A3:H3"/>
    <mergeCell ref="B19:G19"/>
    <mergeCell ref="B21:H21"/>
  </mergeCells>
  <pageMargins left="0.7" right="0.7" top="0.75" bottom="0.75" header="0.3" footer="0.3"/>
</worksheet>
</file>

<file path=xl/worksheets/sheet107.xml><?xml version="1.0" encoding="utf-8"?>
<worksheet xmlns="http://schemas.openxmlformats.org/spreadsheetml/2006/main" xmlns:r="http://schemas.openxmlformats.org/officeDocument/2006/relationships">
  <dimension ref="A1:I18"/>
  <sheetViews>
    <sheetView workbookViewId="0">
      <selection activeCell="H16" sqref="H1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424</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5</v>
      </c>
      <c r="F5" s="8" t="s">
        <v>10</v>
      </c>
      <c r="G5" s="8">
        <v>243.77</v>
      </c>
      <c r="H5" s="6">
        <f>G5*E5</f>
        <v>1218.8500000000001</v>
      </c>
    </row>
    <row r="6" spans="1:9" ht="114.75">
      <c r="A6" s="8" t="s">
        <v>11</v>
      </c>
      <c r="B6" s="5" t="s">
        <v>12</v>
      </c>
      <c r="C6" s="6">
        <v>29.73</v>
      </c>
      <c r="D6" s="8">
        <v>5.25</v>
      </c>
      <c r="E6" s="8">
        <v>68.150000000000006</v>
      </c>
      <c r="F6" s="4" t="s">
        <v>13</v>
      </c>
      <c r="G6" s="4">
        <v>120.53</v>
      </c>
      <c r="H6" s="6">
        <f t="shared" ref="H6:H15" si="0">G6*E6</f>
        <v>8214.1195000000007</v>
      </c>
    </row>
    <row r="7" spans="1:9" ht="89.25">
      <c r="A7" s="8" t="s">
        <v>14</v>
      </c>
      <c r="B7" s="9" t="s">
        <v>15</v>
      </c>
      <c r="C7" s="6">
        <v>2.48</v>
      </c>
      <c r="D7" s="8">
        <v>5.25</v>
      </c>
      <c r="E7" s="8">
        <v>26.9</v>
      </c>
      <c r="F7" s="4" t="s">
        <v>16</v>
      </c>
      <c r="G7" s="4">
        <v>223.35</v>
      </c>
      <c r="H7" s="6">
        <f t="shared" si="0"/>
        <v>6008.1149999999998</v>
      </c>
    </row>
    <row r="8" spans="1:9" ht="63.75">
      <c r="A8" s="8" t="s">
        <v>17</v>
      </c>
      <c r="B8" s="5" t="s">
        <v>18</v>
      </c>
      <c r="C8" s="6">
        <v>4.13</v>
      </c>
      <c r="D8" s="8">
        <v>5.25</v>
      </c>
      <c r="E8" s="8">
        <v>44.84</v>
      </c>
      <c r="F8" s="4" t="s">
        <v>16</v>
      </c>
      <c r="G8" s="4">
        <v>1149.1199999999999</v>
      </c>
      <c r="H8" s="6">
        <f t="shared" si="0"/>
        <v>51526.540800000002</v>
      </c>
    </row>
    <row r="9" spans="1:9" ht="102">
      <c r="A9" s="8" t="s">
        <v>54</v>
      </c>
      <c r="B9" s="5" t="s">
        <v>46</v>
      </c>
      <c r="C9" s="6">
        <v>3.26</v>
      </c>
      <c r="D9" s="8">
        <v>5.25</v>
      </c>
      <c r="E9" s="8">
        <v>43.04</v>
      </c>
      <c r="F9" s="4" t="s">
        <v>16</v>
      </c>
      <c r="G9" s="4">
        <v>5829</v>
      </c>
      <c r="H9" s="6">
        <f t="shared" si="0"/>
        <v>250880.16</v>
      </c>
    </row>
    <row r="10" spans="1:9" ht="18.75">
      <c r="A10" s="8">
        <v>6</v>
      </c>
      <c r="B10" s="10" t="s">
        <v>21</v>
      </c>
      <c r="C10" s="6"/>
      <c r="D10" s="8"/>
      <c r="E10" s="8"/>
      <c r="F10" s="4"/>
      <c r="G10" s="4"/>
      <c r="H10" s="6"/>
    </row>
    <row r="11" spans="1:9" ht="15.75">
      <c r="A11" s="8">
        <v>7</v>
      </c>
      <c r="B11" s="5" t="s">
        <v>59</v>
      </c>
      <c r="C11" s="6">
        <v>2.48</v>
      </c>
      <c r="D11" s="8">
        <v>5.25</v>
      </c>
      <c r="E11" s="8">
        <v>26.9</v>
      </c>
      <c r="F11" s="4" t="s">
        <v>16</v>
      </c>
      <c r="G11" s="4">
        <v>482.08</v>
      </c>
      <c r="H11" s="6">
        <f t="shared" si="0"/>
        <v>12967.951999999999</v>
      </c>
    </row>
    <row r="12" spans="1:9" ht="15.75">
      <c r="A12" s="8">
        <v>8</v>
      </c>
      <c r="B12" s="5" t="s">
        <v>60</v>
      </c>
      <c r="C12" s="6">
        <v>7.16</v>
      </c>
      <c r="D12" s="8">
        <v>5.25</v>
      </c>
      <c r="E12" s="8">
        <v>18.48</v>
      </c>
      <c r="F12" s="4" t="s">
        <v>16</v>
      </c>
      <c r="G12" s="4">
        <v>813.82</v>
      </c>
      <c r="H12" s="6">
        <f t="shared" si="0"/>
        <v>15039.393600000001</v>
      </c>
    </row>
    <row r="13" spans="1:9" ht="15.75">
      <c r="A13" s="8">
        <v>9</v>
      </c>
      <c r="B13" s="5" t="s">
        <v>61</v>
      </c>
      <c r="C13" s="6">
        <v>12.78</v>
      </c>
      <c r="D13" s="8">
        <v>5.25</v>
      </c>
      <c r="E13" s="8">
        <v>44.84</v>
      </c>
      <c r="F13" s="4" t="s">
        <v>16</v>
      </c>
      <c r="G13" s="4">
        <v>752.51</v>
      </c>
      <c r="H13" s="6">
        <f t="shared" si="0"/>
        <v>33742.5484</v>
      </c>
    </row>
    <row r="14" spans="1:9" ht="15.75">
      <c r="A14" s="8">
        <v>10</v>
      </c>
      <c r="B14" s="5" t="s">
        <v>62</v>
      </c>
      <c r="C14" s="6">
        <v>3.61</v>
      </c>
      <c r="D14" s="8">
        <v>5.25</v>
      </c>
      <c r="E14" s="8">
        <v>36.97</v>
      </c>
      <c r="F14" s="4" t="s">
        <v>16</v>
      </c>
      <c r="G14" s="4">
        <v>434.67</v>
      </c>
      <c r="H14" s="6">
        <f t="shared" si="0"/>
        <v>16069.749900000001</v>
      </c>
    </row>
    <row r="15" spans="1:9" ht="15.75">
      <c r="A15" s="8">
        <v>11</v>
      </c>
      <c r="B15" s="5" t="s">
        <v>26</v>
      </c>
      <c r="C15" s="6">
        <v>29.73</v>
      </c>
      <c r="D15" s="8">
        <v>5.25</v>
      </c>
      <c r="E15" s="8">
        <v>68.150000000000006</v>
      </c>
      <c r="F15" s="4" t="s">
        <v>16</v>
      </c>
      <c r="G15" s="4">
        <v>177.16</v>
      </c>
      <c r="H15" s="6">
        <f t="shared" si="0"/>
        <v>12073.454000000002</v>
      </c>
    </row>
    <row r="16" spans="1:9">
      <c r="A16" s="11"/>
      <c r="B16" s="83"/>
      <c r="C16" s="83"/>
      <c r="D16" s="83"/>
      <c r="E16" s="83"/>
      <c r="F16" s="83"/>
      <c r="G16" s="83"/>
      <c r="H16" s="12">
        <f>SUM(H5:H15)</f>
        <v>407740.88319999998</v>
      </c>
    </row>
    <row r="17" spans="1:8">
      <c r="A17" s="13"/>
      <c r="B17" s="14"/>
      <c r="C17" s="14"/>
      <c r="D17" s="14"/>
      <c r="E17" s="14"/>
      <c r="F17" s="14"/>
      <c r="G17" s="14"/>
      <c r="H17" s="15"/>
    </row>
    <row r="18" spans="1:8" ht="63.75" customHeight="1">
      <c r="B18" s="84" t="s">
        <v>425</v>
      </c>
      <c r="C18" s="84"/>
      <c r="D18" s="84"/>
      <c r="E18" s="84"/>
      <c r="F18" s="84"/>
      <c r="G18" s="84"/>
      <c r="H18" s="84"/>
    </row>
  </sheetData>
  <mergeCells count="5">
    <mergeCell ref="A1:H1"/>
    <mergeCell ref="A2:H2"/>
    <mergeCell ref="A3:H3"/>
    <mergeCell ref="B16:G16"/>
    <mergeCell ref="B18:H18"/>
  </mergeCells>
  <pageMargins left="0.7" right="0.7" top="0.75" bottom="0.75" header="0.3" footer="0.3"/>
</worksheet>
</file>

<file path=xl/worksheets/sheet108.xml><?xml version="1.0" encoding="utf-8"?>
<worksheet xmlns="http://schemas.openxmlformats.org/spreadsheetml/2006/main" xmlns:r="http://schemas.openxmlformats.org/officeDocument/2006/relationships">
  <dimension ref="A1:G20"/>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4.5" customHeight="1">
      <c r="A3" s="82" t="s">
        <v>264</v>
      </c>
      <c r="B3" s="82"/>
      <c r="C3" s="82"/>
      <c r="D3" s="82"/>
      <c r="E3" s="82"/>
      <c r="F3" s="82"/>
      <c r="G3" s="2"/>
    </row>
    <row r="4" spans="1:7">
      <c r="A4" s="3" t="s">
        <v>3</v>
      </c>
      <c r="B4" s="3" t="s">
        <v>4</v>
      </c>
      <c r="C4" s="3" t="s">
        <v>5</v>
      </c>
      <c r="D4" s="3" t="s">
        <v>6</v>
      </c>
      <c r="E4" s="3" t="s">
        <v>7</v>
      </c>
      <c r="F4" s="3" t="s">
        <v>8</v>
      </c>
    </row>
    <row r="5" spans="1:7" ht="114.75">
      <c r="A5" s="8" t="s">
        <v>30</v>
      </c>
      <c r="B5" s="5" t="s">
        <v>12</v>
      </c>
      <c r="C5" s="6">
        <v>46.26</v>
      </c>
      <c r="D5" s="4" t="s">
        <v>13</v>
      </c>
      <c r="E5" s="4">
        <v>112.53</v>
      </c>
      <c r="F5" s="7">
        <f t="shared" ref="F5:F14" si="0">E5*C5</f>
        <v>5205.6377999999995</v>
      </c>
    </row>
    <row r="6" spans="1:7" ht="89.25">
      <c r="A6" s="8" t="s">
        <v>265</v>
      </c>
      <c r="B6" s="9" t="s">
        <v>15</v>
      </c>
      <c r="C6" s="6">
        <v>18.41</v>
      </c>
      <c r="D6" s="4" t="s">
        <v>16</v>
      </c>
      <c r="E6" s="4">
        <v>223.35</v>
      </c>
      <c r="F6" s="7">
        <f t="shared" si="0"/>
        <v>4111.8734999999997</v>
      </c>
    </row>
    <row r="7" spans="1:7" ht="63.75">
      <c r="A7" s="8" t="s">
        <v>32</v>
      </c>
      <c r="B7" s="5" t="s">
        <v>18</v>
      </c>
      <c r="C7" s="6">
        <v>30.69</v>
      </c>
      <c r="D7" s="4" t="s">
        <v>16</v>
      </c>
      <c r="E7" s="4">
        <v>1149.1199999999999</v>
      </c>
      <c r="F7" s="7">
        <f t="shared" si="0"/>
        <v>35266.4928</v>
      </c>
    </row>
    <row r="8" spans="1:7" ht="107.25" customHeight="1">
      <c r="A8" s="8" t="s">
        <v>33</v>
      </c>
      <c r="B8" s="5" t="s">
        <v>34</v>
      </c>
      <c r="C8" s="6">
        <v>28.33</v>
      </c>
      <c r="D8" s="4" t="s">
        <v>16</v>
      </c>
      <c r="E8" s="4">
        <v>5829</v>
      </c>
      <c r="F8" s="7">
        <f t="shared" si="0"/>
        <v>165135.56999999998</v>
      </c>
    </row>
    <row r="9" spans="1:7" ht="18.75">
      <c r="A9" s="8">
        <v>5</v>
      </c>
      <c r="B9" s="10" t="s">
        <v>21</v>
      </c>
      <c r="C9" s="6"/>
      <c r="D9" s="4"/>
      <c r="E9" s="4"/>
      <c r="F9" s="7">
        <f t="shared" si="0"/>
        <v>0</v>
      </c>
    </row>
    <row r="10" spans="1:7" ht="15.75">
      <c r="A10" s="8">
        <v>6</v>
      </c>
      <c r="B10" s="5" t="s">
        <v>247</v>
      </c>
      <c r="C10" s="6">
        <v>12.17</v>
      </c>
      <c r="D10" s="4" t="s">
        <v>16</v>
      </c>
      <c r="E10" s="4">
        <v>752.51</v>
      </c>
      <c r="F10" s="7">
        <f t="shared" si="0"/>
        <v>9158.046699999999</v>
      </c>
    </row>
    <row r="11" spans="1:7" ht="15.75">
      <c r="A11" s="8">
        <v>7</v>
      </c>
      <c r="B11" s="5" t="s">
        <v>266</v>
      </c>
      <c r="C11" s="6">
        <v>18.41</v>
      </c>
      <c r="D11" s="4" t="s">
        <v>16</v>
      </c>
      <c r="E11" s="4">
        <v>482.08</v>
      </c>
      <c r="F11" s="7">
        <f t="shared" si="0"/>
        <v>8875.0928000000004</v>
      </c>
    </row>
    <row r="12" spans="1:7" ht="15.75">
      <c r="A12" s="8">
        <v>8</v>
      </c>
      <c r="B12" s="5" t="s">
        <v>61</v>
      </c>
      <c r="C12" s="6">
        <v>30.69</v>
      </c>
      <c r="D12" s="4" t="s">
        <v>16</v>
      </c>
      <c r="E12" s="4">
        <v>752.51</v>
      </c>
      <c r="F12" s="7">
        <f t="shared" si="0"/>
        <v>23094.531900000002</v>
      </c>
    </row>
    <row r="13" spans="1:7" ht="15.75">
      <c r="A13" s="8">
        <v>9</v>
      </c>
      <c r="B13" s="5" t="s">
        <v>62</v>
      </c>
      <c r="C13" s="6">
        <v>24.34</v>
      </c>
      <c r="D13" s="4" t="s">
        <v>16</v>
      </c>
      <c r="E13" s="4">
        <v>434.67</v>
      </c>
      <c r="F13" s="7">
        <f t="shared" si="0"/>
        <v>10579.8678</v>
      </c>
    </row>
    <row r="14" spans="1:7" ht="15.75">
      <c r="A14" s="8">
        <v>10</v>
      </c>
      <c r="B14" s="5" t="s">
        <v>26</v>
      </c>
      <c r="C14" s="6">
        <v>46.26</v>
      </c>
      <c r="D14" s="4" t="s">
        <v>16</v>
      </c>
      <c r="E14" s="4">
        <v>177.16</v>
      </c>
      <c r="F14" s="7">
        <f t="shared" si="0"/>
        <v>8195.4215999999997</v>
      </c>
    </row>
    <row r="15" spans="1:7">
      <c r="A15" s="11"/>
      <c r="B15" s="89" t="s">
        <v>267</v>
      </c>
      <c r="C15" s="90"/>
      <c r="D15" s="90"/>
      <c r="E15" s="91"/>
      <c r="F15" s="12">
        <f>SUM(F5:F14)</f>
        <v>269622.53489999997</v>
      </c>
    </row>
    <row r="16" spans="1:7">
      <c r="A16" s="13"/>
      <c r="B16" s="14"/>
      <c r="C16" s="14"/>
      <c r="D16" s="14"/>
      <c r="E16" s="14"/>
      <c r="F16" s="15"/>
    </row>
    <row r="17" spans="2:6" ht="43.5" customHeight="1">
      <c r="B17" s="84" t="s">
        <v>268</v>
      </c>
      <c r="C17" s="84"/>
      <c r="D17" s="84"/>
      <c r="E17" s="84"/>
      <c r="F17" s="84"/>
    </row>
    <row r="20" spans="2:6" ht="41.25" customHeight="1"/>
  </sheetData>
  <mergeCells count="5">
    <mergeCell ref="A1:F1"/>
    <mergeCell ref="A2:F2"/>
    <mergeCell ref="A3:F3"/>
    <mergeCell ref="B15:E15"/>
    <mergeCell ref="B17:F17"/>
  </mergeCells>
  <pageMargins left="0.7" right="0.7" top="0.75" bottom="0.75" header="0.3" footer="0.3"/>
</worksheet>
</file>

<file path=xl/worksheets/sheet109.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2.25" customHeight="1">
      <c r="A3" s="82" t="s">
        <v>64</v>
      </c>
      <c r="B3" s="82"/>
      <c r="C3" s="82"/>
      <c r="D3" s="82"/>
      <c r="E3" s="82"/>
      <c r="F3" s="82"/>
      <c r="G3" s="2"/>
    </row>
    <row r="4" spans="1:7">
      <c r="A4" s="3" t="s">
        <v>3</v>
      </c>
      <c r="B4" s="3" t="s">
        <v>4</v>
      </c>
      <c r="C4" s="3" t="s">
        <v>5</v>
      </c>
      <c r="D4" s="3" t="s">
        <v>6</v>
      </c>
      <c r="E4" s="3" t="s">
        <v>7</v>
      </c>
      <c r="F4" s="3" t="s">
        <v>8</v>
      </c>
    </row>
    <row r="5" spans="1:7" ht="27.75" customHeight="1">
      <c r="A5" s="4">
        <v>1</v>
      </c>
      <c r="B5" s="22" t="s">
        <v>52</v>
      </c>
      <c r="C5" s="4">
        <v>8</v>
      </c>
      <c r="D5" s="4" t="s">
        <v>10</v>
      </c>
      <c r="E5" s="4">
        <v>243.77</v>
      </c>
      <c r="F5" s="6">
        <f>E5*C5</f>
        <v>1950.16</v>
      </c>
    </row>
    <row r="6" spans="1:7" ht="114.75">
      <c r="A6" s="8" t="s">
        <v>11</v>
      </c>
      <c r="B6" s="5" t="s">
        <v>65</v>
      </c>
      <c r="C6" s="6">
        <v>118.22</v>
      </c>
      <c r="D6" s="4" t="s">
        <v>13</v>
      </c>
      <c r="E6" s="4">
        <v>120.53</v>
      </c>
      <c r="F6" s="6">
        <f t="shared" ref="F6:F15" si="0">E6*C6</f>
        <v>14249.0566</v>
      </c>
    </row>
    <row r="7" spans="1:7" ht="78" customHeight="1">
      <c r="A7" s="8" t="s">
        <v>14</v>
      </c>
      <c r="B7" s="5" t="s">
        <v>15</v>
      </c>
      <c r="C7" s="6">
        <v>45.67</v>
      </c>
      <c r="D7" s="4" t="s">
        <v>13</v>
      </c>
      <c r="E7" s="4">
        <v>223.35</v>
      </c>
      <c r="F7" s="6">
        <f t="shared" si="0"/>
        <v>10200.3945</v>
      </c>
    </row>
    <row r="8" spans="1:7" ht="63.75">
      <c r="A8" s="8" t="s">
        <v>17</v>
      </c>
      <c r="B8" s="5" t="s">
        <v>18</v>
      </c>
      <c r="C8" s="6">
        <v>76.111999999999995</v>
      </c>
      <c r="D8" s="4" t="s">
        <v>16</v>
      </c>
      <c r="E8" s="4">
        <v>1149.1199999999999</v>
      </c>
      <c r="F8" s="6">
        <f t="shared" si="0"/>
        <v>87461.821439999985</v>
      </c>
    </row>
    <row r="9" spans="1:7" ht="102">
      <c r="A9" s="8" t="s">
        <v>66</v>
      </c>
      <c r="B9" s="5" t="s">
        <v>46</v>
      </c>
      <c r="C9" s="6">
        <v>80.709999999999994</v>
      </c>
      <c r="D9" s="4" t="s">
        <v>16</v>
      </c>
      <c r="E9" s="4">
        <v>5829</v>
      </c>
      <c r="F9" s="6">
        <f t="shared" si="0"/>
        <v>470458.58999999997</v>
      </c>
    </row>
    <row r="10" spans="1:7" ht="18.75">
      <c r="A10" s="23">
        <v>6</v>
      </c>
      <c r="B10" s="10" t="s">
        <v>21</v>
      </c>
      <c r="C10" s="6"/>
      <c r="D10" s="4"/>
      <c r="E10" s="4"/>
      <c r="F10" s="6"/>
    </row>
    <row r="11" spans="1:7" ht="15.75" customHeight="1">
      <c r="A11" s="23">
        <v>7</v>
      </c>
      <c r="B11" s="5" t="s">
        <v>22</v>
      </c>
      <c r="C11" s="6">
        <v>45.67</v>
      </c>
      <c r="D11" s="4" t="s">
        <v>13</v>
      </c>
      <c r="E11" s="4">
        <v>482.08</v>
      </c>
      <c r="F11" s="6">
        <f t="shared" si="0"/>
        <v>22016.5936</v>
      </c>
    </row>
    <row r="12" spans="1:7">
      <c r="A12" s="23">
        <v>8</v>
      </c>
      <c r="B12" s="5" t="s">
        <v>67</v>
      </c>
      <c r="C12" s="6">
        <v>34.659999999999997</v>
      </c>
      <c r="D12" s="4" t="s">
        <v>13</v>
      </c>
      <c r="E12" s="4">
        <v>813.32</v>
      </c>
      <c r="F12" s="6">
        <f t="shared" si="0"/>
        <v>28189.671200000001</v>
      </c>
    </row>
    <row r="13" spans="1:7">
      <c r="A13" s="23">
        <v>9</v>
      </c>
      <c r="B13" s="5" t="s">
        <v>68</v>
      </c>
      <c r="C13" s="6">
        <v>76.11</v>
      </c>
      <c r="D13" s="4" t="s">
        <v>13</v>
      </c>
      <c r="E13" s="4">
        <v>752.51</v>
      </c>
      <c r="F13" s="6">
        <f>E13*C13</f>
        <v>57273.536099999998</v>
      </c>
    </row>
    <row r="14" spans="1:7">
      <c r="A14" s="23">
        <v>10</v>
      </c>
      <c r="B14" s="5" t="s">
        <v>25</v>
      </c>
      <c r="C14" s="6">
        <v>69.319999999999993</v>
      </c>
      <c r="D14" s="4" t="s">
        <v>13</v>
      </c>
      <c r="E14" s="4">
        <v>434.67</v>
      </c>
      <c r="F14" s="6">
        <f t="shared" si="0"/>
        <v>30131.324399999998</v>
      </c>
    </row>
    <row r="15" spans="1:7">
      <c r="A15" s="23">
        <v>11</v>
      </c>
      <c r="B15" s="5" t="s">
        <v>69</v>
      </c>
      <c r="C15" s="6">
        <v>118.23</v>
      </c>
      <c r="D15" s="4" t="s">
        <v>13</v>
      </c>
      <c r="E15" s="4">
        <v>177.16</v>
      </c>
      <c r="F15" s="6">
        <f t="shared" si="0"/>
        <v>20945.626800000002</v>
      </c>
    </row>
    <row r="16" spans="1:7">
      <c r="A16" s="11"/>
      <c r="B16" s="83"/>
      <c r="C16" s="83"/>
      <c r="D16" s="83"/>
      <c r="E16" s="83"/>
      <c r="F16" s="12">
        <f>SUM(F5:F15)</f>
        <v>742876.77463999996</v>
      </c>
    </row>
    <row r="17" spans="1:6">
      <c r="A17" s="13"/>
      <c r="B17" s="14"/>
      <c r="C17" s="14"/>
      <c r="D17" s="14"/>
      <c r="E17" s="14"/>
      <c r="F17" s="15"/>
    </row>
    <row r="18" spans="1:6" ht="52.5" customHeight="1">
      <c r="B18" s="84" t="s">
        <v>70</v>
      </c>
      <c r="C18" s="84"/>
      <c r="D18" s="84"/>
      <c r="E18" s="84"/>
      <c r="F18" s="84"/>
    </row>
  </sheetData>
  <mergeCells count="5">
    <mergeCell ref="A1:F1"/>
    <mergeCell ref="A2:F2"/>
    <mergeCell ref="A3:F3"/>
    <mergeCell ref="B16:E16"/>
    <mergeCell ref="B18:F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I18"/>
  <sheetViews>
    <sheetView topLeftCell="A7" workbookViewId="0">
      <selection activeCell="H15" sqref="H15"/>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305</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186.92</v>
      </c>
      <c r="F5" s="4" t="s">
        <v>13</v>
      </c>
      <c r="G5" s="4">
        <v>120.53</v>
      </c>
      <c r="H5" s="6">
        <f t="shared" ref="H5:H14" si="0">G5*E5</f>
        <v>22529.4676</v>
      </c>
    </row>
    <row r="6" spans="1:9" ht="89.25">
      <c r="A6" s="8" t="s">
        <v>31</v>
      </c>
      <c r="B6" s="9" t="s">
        <v>15</v>
      </c>
      <c r="C6" s="6">
        <v>2.48</v>
      </c>
      <c r="D6" s="8">
        <v>5.25</v>
      </c>
      <c r="E6" s="8">
        <v>50.98</v>
      </c>
      <c r="F6" s="4" t="s">
        <v>16</v>
      </c>
      <c r="G6" s="4">
        <v>223.35</v>
      </c>
      <c r="H6" s="6">
        <f t="shared" si="0"/>
        <v>11386.383</v>
      </c>
    </row>
    <row r="7" spans="1:9" ht="63.75">
      <c r="A7" s="8" t="s">
        <v>32</v>
      </c>
      <c r="B7" s="5" t="s">
        <v>18</v>
      </c>
      <c r="C7" s="6">
        <v>4.13</v>
      </c>
      <c r="D7" s="8">
        <v>5.25</v>
      </c>
      <c r="E7" s="8">
        <v>84.96</v>
      </c>
      <c r="F7" s="4" t="s">
        <v>16</v>
      </c>
      <c r="G7" s="4">
        <v>1149.1199999999999</v>
      </c>
      <c r="H7" s="6">
        <f t="shared" si="0"/>
        <v>97629.235199999981</v>
      </c>
    </row>
    <row r="8" spans="1:9" ht="102">
      <c r="A8" s="8" t="s">
        <v>33</v>
      </c>
      <c r="B8" s="5" t="s">
        <v>34</v>
      </c>
      <c r="C8" s="6">
        <v>3.26</v>
      </c>
      <c r="D8" s="8">
        <v>5.25</v>
      </c>
      <c r="E8" s="8">
        <v>84.96</v>
      </c>
      <c r="F8" s="4" t="s">
        <v>16</v>
      </c>
      <c r="G8" s="4">
        <v>5829</v>
      </c>
      <c r="H8" s="6">
        <f t="shared" si="0"/>
        <v>495231.83999999997</v>
      </c>
    </row>
    <row r="9" spans="1:9" ht="18.75">
      <c r="A9" s="8">
        <v>5</v>
      </c>
      <c r="B9" s="10" t="s">
        <v>21</v>
      </c>
      <c r="C9" s="6"/>
      <c r="D9" s="8"/>
      <c r="E9" s="8"/>
      <c r="F9" s="4"/>
      <c r="G9" s="4"/>
      <c r="H9" s="6"/>
    </row>
    <row r="10" spans="1:9" ht="15.75">
      <c r="A10" s="8">
        <v>6</v>
      </c>
      <c r="B10" s="5" t="s">
        <v>71</v>
      </c>
      <c r="C10" s="6">
        <v>2.48</v>
      </c>
      <c r="D10" s="8">
        <v>5.25</v>
      </c>
      <c r="E10" s="8">
        <v>50.98</v>
      </c>
      <c r="F10" s="4" t="s">
        <v>16</v>
      </c>
      <c r="G10" s="4">
        <v>403.07</v>
      </c>
      <c r="H10" s="6">
        <f t="shared" si="0"/>
        <v>20548.508599999997</v>
      </c>
    </row>
    <row r="11" spans="1:9" ht="15.75">
      <c r="A11" s="8">
        <v>7</v>
      </c>
      <c r="B11" s="5" t="s">
        <v>60</v>
      </c>
      <c r="C11" s="6">
        <v>7.16</v>
      </c>
      <c r="D11" s="8">
        <v>5.25</v>
      </c>
      <c r="E11" s="8">
        <v>36.53</v>
      </c>
      <c r="F11" s="4" t="s">
        <v>16</v>
      </c>
      <c r="G11" s="4">
        <v>907.31</v>
      </c>
      <c r="H11" s="6">
        <f t="shared" si="0"/>
        <v>33144.034299999999</v>
      </c>
    </row>
    <row r="12" spans="1:9" ht="15.75">
      <c r="A12" s="8">
        <v>8</v>
      </c>
      <c r="B12" s="5" t="s">
        <v>61</v>
      </c>
      <c r="C12" s="6">
        <v>12.78</v>
      </c>
      <c r="D12" s="8">
        <v>5.25</v>
      </c>
      <c r="E12" s="8">
        <v>84.96</v>
      </c>
      <c r="F12" s="4" t="s">
        <v>16</v>
      </c>
      <c r="G12" s="4">
        <v>863.23</v>
      </c>
      <c r="H12" s="6">
        <f t="shared" si="0"/>
        <v>73340.020799999998</v>
      </c>
    </row>
    <row r="13" spans="1:9" ht="15.75">
      <c r="A13" s="8">
        <v>9</v>
      </c>
      <c r="B13" s="5" t="s">
        <v>62</v>
      </c>
      <c r="C13" s="6">
        <v>3.61</v>
      </c>
      <c r="D13" s="8">
        <v>5.25</v>
      </c>
      <c r="E13" s="8">
        <v>73.069999999999993</v>
      </c>
      <c r="F13" s="4" t="s">
        <v>16</v>
      </c>
      <c r="G13" s="4">
        <v>541.66999999999996</v>
      </c>
      <c r="H13" s="6">
        <f t="shared" si="0"/>
        <v>39579.826899999993</v>
      </c>
    </row>
    <row r="14" spans="1:9" ht="15.75">
      <c r="A14" s="8">
        <v>10</v>
      </c>
      <c r="B14" s="5" t="s">
        <v>26</v>
      </c>
      <c r="C14" s="6">
        <v>29.73</v>
      </c>
      <c r="D14" s="8">
        <v>5.25</v>
      </c>
      <c r="E14" s="8">
        <v>186.92</v>
      </c>
      <c r="F14" s="4" t="s">
        <v>16</v>
      </c>
      <c r="G14" s="4">
        <v>177.17</v>
      </c>
      <c r="H14" s="6">
        <f t="shared" si="0"/>
        <v>33116.616399999999</v>
      </c>
    </row>
    <row r="15" spans="1:9">
      <c r="A15" s="11"/>
      <c r="B15" s="83"/>
      <c r="C15" s="83"/>
      <c r="D15" s="83"/>
      <c r="E15" s="83"/>
      <c r="F15" s="83"/>
      <c r="G15" s="83"/>
      <c r="H15" s="12">
        <f>SUM(H5:H14)</f>
        <v>826505.93279999983</v>
      </c>
    </row>
    <row r="16" spans="1:9">
      <c r="A16" s="13"/>
      <c r="B16" s="14"/>
      <c r="C16" s="14"/>
      <c r="D16" s="14"/>
      <c r="E16" s="14"/>
      <c r="F16" s="14"/>
      <c r="G16" s="14"/>
      <c r="H16" s="15"/>
    </row>
    <row r="17" spans="1:8">
      <c r="A17" s="13"/>
      <c r="B17" s="14"/>
      <c r="C17" s="14"/>
      <c r="D17" s="14"/>
      <c r="E17" s="14"/>
      <c r="F17" s="14"/>
      <c r="G17" s="14"/>
      <c r="H17" s="15"/>
    </row>
    <row r="18" spans="1:8" ht="63.75" customHeight="1">
      <c r="B18" s="84" t="s">
        <v>74</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110.xml><?xml version="1.0" encoding="utf-8"?>
<worksheet xmlns="http://schemas.openxmlformats.org/spreadsheetml/2006/main" xmlns:r="http://schemas.openxmlformats.org/officeDocument/2006/relationships">
  <dimension ref="A1:G22"/>
  <sheetViews>
    <sheetView workbookViewId="0">
      <selection activeCell="F20" sqref="F2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1.5" customHeight="1">
      <c r="A3" s="82" t="s">
        <v>249</v>
      </c>
      <c r="B3" s="82"/>
      <c r="C3" s="82"/>
      <c r="D3" s="82"/>
      <c r="E3" s="82"/>
      <c r="F3" s="82"/>
      <c r="G3" s="2"/>
    </row>
    <row r="4" spans="1:7">
      <c r="A4" s="3" t="s">
        <v>3</v>
      </c>
      <c r="B4" s="3" t="s">
        <v>4</v>
      </c>
      <c r="C4" s="3" t="s">
        <v>5</v>
      </c>
      <c r="D4" s="3" t="s">
        <v>6</v>
      </c>
      <c r="E4" s="3" t="s">
        <v>7</v>
      </c>
      <c r="F4" s="3" t="s">
        <v>8</v>
      </c>
    </row>
    <row r="5" spans="1:7" ht="25.5">
      <c r="A5" s="4">
        <v>1</v>
      </c>
      <c r="B5" s="5" t="s">
        <v>250</v>
      </c>
      <c r="C5" s="6">
        <v>2</v>
      </c>
      <c r="D5" s="4" t="s">
        <v>10</v>
      </c>
      <c r="E5" s="4">
        <v>243.77</v>
      </c>
      <c r="F5" s="6">
        <f>E5*C5</f>
        <v>487.54</v>
      </c>
    </row>
    <row r="6" spans="1:7" ht="114.75">
      <c r="A6" s="8" t="s">
        <v>11</v>
      </c>
      <c r="B6" s="5" t="s">
        <v>12</v>
      </c>
      <c r="C6" s="6">
        <v>24.78</v>
      </c>
      <c r="D6" s="4" t="s">
        <v>13</v>
      </c>
      <c r="E6" s="4">
        <v>120.53</v>
      </c>
      <c r="F6" s="6">
        <f t="shared" ref="F6:F19" si="0">E6*C6</f>
        <v>2986.7334000000001</v>
      </c>
    </row>
    <row r="7" spans="1:7" ht="89.25">
      <c r="A7" s="8" t="s">
        <v>14</v>
      </c>
      <c r="B7" s="9" t="s">
        <v>15</v>
      </c>
      <c r="C7" s="6">
        <v>2.48</v>
      </c>
      <c r="D7" s="4" t="s">
        <v>16</v>
      </c>
      <c r="E7" s="4">
        <v>223.35</v>
      </c>
      <c r="F7" s="6">
        <f t="shared" si="0"/>
        <v>553.90800000000002</v>
      </c>
    </row>
    <row r="8" spans="1:7" ht="63.75">
      <c r="A8" s="8" t="s">
        <v>17</v>
      </c>
      <c r="B8" s="5" t="s">
        <v>18</v>
      </c>
      <c r="C8" s="6">
        <v>4.13</v>
      </c>
      <c r="D8" s="4" t="s">
        <v>16</v>
      </c>
      <c r="E8" s="4">
        <v>1149.1199999999999</v>
      </c>
      <c r="F8" s="6">
        <f t="shared" si="0"/>
        <v>4745.8655999999992</v>
      </c>
    </row>
    <row r="9" spans="1:7" ht="102">
      <c r="A9" s="8" t="s">
        <v>19</v>
      </c>
      <c r="B9" s="5" t="s">
        <v>39</v>
      </c>
      <c r="C9" s="6">
        <v>3.27</v>
      </c>
      <c r="D9" s="4" t="s">
        <v>16</v>
      </c>
      <c r="E9" s="4">
        <v>5358.83</v>
      </c>
      <c r="F9" s="6">
        <f t="shared" si="0"/>
        <v>17523.374100000001</v>
      </c>
    </row>
    <row r="10" spans="1:7" ht="89.25">
      <c r="A10" s="8" t="s">
        <v>84</v>
      </c>
      <c r="B10" s="5" t="s">
        <v>41</v>
      </c>
      <c r="C10" s="6">
        <v>6.29</v>
      </c>
      <c r="D10" s="4" t="s">
        <v>16</v>
      </c>
      <c r="E10" s="4">
        <v>2502.35</v>
      </c>
      <c r="F10" s="6">
        <f t="shared" si="0"/>
        <v>15739.781499999999</v>
      </c>
    </row>
    <row r="11" spans="1:7" ht="63.75">
      <c r="A11" s="19" t="s">
        <v>85</v>
      </c>
      <c r="B11" s="5" t="s">
        <v>43</v>
      </c>
      <c r="C11" s="6">
        <v>58.09</v>
      </c>
      <c r="D11" s="4" t="s">
        <v>44</v>
      </c>
      <c r="E11" s="4">
        <v>245.79</v>
      </c>
      <c r="F11" s="6">
        <f t="shared" si="0"/>
        <v>14277.9411</v>
      </c>
    </row>
    <row r="12" spans="1:7" ht="102">
      <c r="A12" s="8" t="s">
        <v>251</v>
      </c>
      <c r="B12" s="5" t="s">
        <v>34</v>
      </c>
      <c r="C12" s="6">
        <v>0.99</v>
      </c>
      <c r="D12" s="4" t="s">
        <v>16</v>
      </c>
      <c r="E12" s="4">
        <v>5489.86</v>
      </c>
      <c r="F12" s="6">
        <f t="shared" si="0"/>
        <v>5434.9613999999992</v>
      </c>
    </row>
    <row r="13" spans="1:7" ht="89.25">
      <c r="A13" s="19" t="s">
        <v>88</v>
      </c>
      <c r="B13" s="5" t="s">
        <v>48</v>
      </c>
      <c r="C13" s="6">
        <v>0.10800019</v>
      </c>
      <c r="D13" s="4" t="s">
        <v>49</v>
      </c>
      <c r="E13" s="4">
        <v>65841.84</v>
      </c>
      <c r="F13" s="6">
        <f t="shared" si="0"/>
        <v>7110.9312299495996</v>
      </c>
    </row>
    <row r="14" spans="1:7" ht="18.75">
      <c r="A14" s="8">
        <v>12</v>
      </c>
      <c r="B14" s="10" t="s">
        <v>21</v>
      </c>
      <c r="C14" s="6"/>
      <c r="D14" s="4"/>
      <c r="E14" s="4"/>
      <c r="F14" s="6"/>
    </row>
    <row r="15" spans="1:7" ht="15.75">
      <c r="A15" s="8" t="s">
        <v>114</v>
      </c>
      <c r="B15" s="5" t="s">
        <v>22</v>
      </c>
      <c r="C15" s="6">
        <v>2.48</v>
      </c>
      <c r="D15" s="4" t="s">
        <v>16</v>
      </c>
      <c r="E15" s="4">
        <v>482.08</v>
      </c>
      <c r="F15" s="6">
        <f t="shared" si="0"/>
        <v>1195.5583999999999</v>
      </c>
    </row>
    <row r="16" spans="1:7" ht="15.75">
      <c r="A16" s="8" t="s">
        <v>116</v>
      </c>
      <c r="B16" s="5" t="s">
        <v>23</v>
      </c>
      <c r="C16" s="6">
        <v>6.11</v>
      </c>
      <c r="D16" s="4" t="s">
        <v>16</v>
      </c>
      <c r="E16" s="4">
        <v>813.82</v>
      </c>
      <c r="F16" s="6">
        <f t="shared" si="0"/>
        <v>4972.4402000000009</v>
      </c>
    </row>
    <row r="17" spans="1:6" ht="15.75">
      <c r="A17" s="8" t="s">
        <v>118</v>
      </c>
      <c r="B17" s="5" t="s">
        <v>24</v>
      </c>
      <c r="C17" s="6">
        <v>10.42</v>
      </c>
      <c r="D17" s="4" t="s">
        <v>16</v>
      </c>
      <c r="E17" s="4">
        <v>666.28</v>
      </c>
      <c r="F17" s="6">
        <f t="shared" si="0"/>
        <v>6942.6376</v>
      </c>
    </row>
    <row r="18" spans="1:6" ht="15.75">
      <c r="A18" s="8" t="s">
        <v>119</v>
      </c>
      <c r="B18" s="5" t="s">
        <v>120</v>
      </c>
      <c r="C18" s="6">
        <v>3.79</v>
      </c>
      <c r="D18" s="4" t="s">
        <v>16</v>
      </c>
      <c r="E18" s="4">
        <v>434.67</v>
      </c>
      <c r="F18" s="6">
        <f t="shared" si="0"/>
        <v>1647.3993</v>
      </c>
    </row>
    <row r="19" spans="1:6" ht="15.75">
      <c r="A19" s="8" t="s">
        <v>121</v>
      </c>
      <c r="B19" s="5" t="s">
        <v>26</v>
      </c>
      <c r="C19" s="6">
        <v>24.79</v>
      </c>
      <c r="D19" s="4" t="s">
        <v>16</v>
      </c>
      <c r="E19" s="4">
        <v>177.16</v>
      </c>
      <c r="F19" s="6">
        <f t="shared" si="0"/>
        <v>4391.7964000000002</v>
      </c>
    </row>
    <row r="20" spans="1:6">
      <c r="A20" s="11"/>
      <c r="B20" s="83"/>
      <c r="C20" s="83"/>
      <c r="D20" s="83"/>
      <c r="E20" s="83"/>
      <c r="F20" s="12">
        <f>SUM(F5:F19)</f>
        <v>88010.868229949599</v>
      </c>
    </row>
    <row r="21" spans="1:6">
      <c r="A21" s="13"/>
      <c r="B21" s="14"/>
      <c r="C21" s="14"/>
      <c r="D21" s="14"/>
      <c r="E21" s="14"/>
      <c r="F21" s="15"/>
    </row>
    <row r="22" spans="1:6" ht="41.25" customHeight="1">
      <c r="B22" s="84" t="s">
        <v>122</v>
      </c>
      <c r="C22" s="84"/>
      <c r="D22" s="84"/>
      <c r="E22" s="84"/>
      <c r="F22" s="84"/>
    </row>
  </sheetData>
  <mergeCells count="5">
    <mergeCell ref="A1:F1"/>
    <mergeCell ref="A2:F2"/>
    <mergeCell ref="A3:F3"/>
    <mergeCell ref="B20:E20"/>
    <mergeCell ref="B22:F22"/>
  </mergeCells>
  <pageMargins left="0.7" right="0.7" top="0.75" bottom="0.75" header="0.3" footer="0.3"/>
</worksheet>
</file>

<file path=xl/worksheets/sheet111.xml><?xml version="1.0" encoding="utf-8"?>
<worksheet xmlns="http://schemas.openxmlformats.org/spreadsheetml/2006/main" xmlns:r="http://schemas.openxmlformats.org/officeDocument/2006/relationships">
  <dimension ref="A1:I18"/>
  <sheetViews>
    <sheetView workbookViewId="0">
      <selection activeCell="H16" sqref="H1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149</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1</v>
      </c>
      <c r="F5" s="8" t="s">
        <v>10</v>
      </c>
      <c r="G5" s="8">
        <v>243.77</v>
      </c>
      <c r="H5" s="6">
        <f>G5*E5</f>
        <v>243.77</v>
      </c>
    </row>
    <row r="6" spans="1:9" ht="114.75">
      <c r="A6" s="8" t="s">
        <v>30</v>
      </c>
      <c r="B6" s="5" t="s">
        <v>12</v>
      </c>
      <c r="C6" s="6">
        <v>29.73</v>
      </c>
      <c r="D6" s="8">
        <v>5.25</v>
      </c>
      <c r="E6" s="8">
        <v>36.817</v>
      </c>
      <c r="F6" s="4" t="s">
        <v>13</v>
      </c>
      <c r="G6" s="4">
        <v>120.53</v>
      </c>
      <c r="H6" s="6">
        <f t="shared" ref="H6:H15" si="0">G6*E6</f>
        <v>4437.5530099999996</v>
      </c>
    </row>
    <row r="7" spans="1:9" ht="89.25">
      <c r="A7" s="8" t="s">
        <v>31</v>
      </c>
      <c r="B7" s="9" t="s">
        <v>15</v>
      </c>
      <c r="C7" s="6">
        <v>2.48</v>
      </c>
      <c r="D7" s="8">
        <v>5.25</v>
      </c>
      <c r="E7" s="8">
        <v>9.2040000000000006</v>
      </c>
      <c r="F7" s="4" t="s">
        <v>16</v>
      </c>
      <c r="G7" s="4">
        <v>223.35</v>
      </c>
      <c r="H7" s="6">
        <f t="shared" si="0"/>
        <v>2055.7134000000001</v>
      </c>
    </row>
    <row r="8" spans="1:9" ht="63.75">
      <c r="A8" s="8" t="s">
        <v>32</v>
      </c>
      <c r="B8" s="5" t="s">
        <v>18</v>
      </c>
      <c r="C8" s="6">
        <v>4.13</v>
      </c>
      <c r="D8" s="8">
        <v>5.25</v>
      </c>
      <c r="E8" s="8">
        <v>15.34</v>
      </c>
      <c r="F8" s="4" t="s">
        <v>16</v>
      </c>
      <c r="G8" s="4">
        <v>1149.1199999999999</v>
      </c>
      <c r="H8" s="6">
        <f t="shared" si="0"/>
        <v>17627.500799999998</v>
      </c>
    </row>
    <row r="9" spans="1:9" ht="102">
      <c r="A9" s="8" t="s">
        <v>33</v>
      </c>
      <c r="B9" s="5" t="s">
        <v>34</v>
      </c>
      <c r="C9" s="6">
        <v>3.26</v>
      </c>
      <c r="D9" s="8">
        <v>5.25</v>
      </c>
      <c r="E9" s="8">
        <v>18.408000000000001</v>
      </c>
      <c r="F9" s="4" t="s">
        <v>16</v>
      </c>
      <c r="G9" s="4">
        <v>5829</v>
      </c>
      <c r="H9" s="6">
        <f t="shared" si="0"/>
        <v>107300.232</v>
      </c>
    </row>
    <row r="10" spans="1:9" ht="18.75">
      <c r="A10" s="8">
        <v>5</v>
      </c>
      <c r="B10" s="10" t="s">
        <v>21</v>
      </c>
      <c r="C10" s="6"/>
      <c r="D10" s="8"/>
      <c r="E10" s="8"/>
      <c r="F10" s="4"/>
      <c r="G10" s="4"/>
      <c r="H10" s="6"/>
    </row>
    <row r="11" spans="1:9" ht="15.75">
      <c r="A11" s="8">
        <v>6</v>
      </c>
      <c r="B11" s="5" t="s">
        <v>22</v>
      </c>
      <c r="C11" s="6">
        <v>2.48</v>
      </c>
      <c r="D11" s="8">
        <v>5.25</v>
      </c>
      <c r="E11" s="8">
        <v>9.2040000000000006</v>
      </c>
      <c r="F11" s="4" t="s">
        <v>16</v>
      </c>
      <c r="G11" s="4">
        <v>482.08</v>
      </c>
      <c r="H11" s="6">
        <f t="shared" si="0"/>
        <v>4437.0643200000004</v>
      </c>
    </row>
    <row r="12" spans="1:9" ht="15.75">
      <c r="A12" s="8">
        <v>7</v>
      </c>
      <c r="B12" s="5" t="s">
        <v>23</v>
      </c>
      <c r="C12" s="6">
        <v>7.16</v>
      </c>
      <c r="D12" s="8">
        <v>5.25</v>
      </c>
      <c r="E12" s="8">
        <v>7.915</v>
      </c>
      <c r="F12" s="4" t="s">
        <v>16</v>
      </c>
      <c r="G12" s="4">
        <v>813.85</v>
      </c>
      <c r="H12" s="6">
        <f t="shared" si="0"/>
        <v>6441.6227500000005</v>
      </c>
    </row>
    <row r="13" spans="1:9" ht="15.75">
      <c r="A13" s="8">
        <v>8</v>
      </c>
      <c r="B13" s="5" t="s">
        <v>24</v>
      </c>
      <c r="C13" s="6">
        <v>12.78</v>
      </c>
      <c r="D13" s="8">
        <v>5.25</v>
      </c>
      <c r="E13" s="8">
        <v>15.34</v>
      </c>
      <c r="F13" s="4" t="s">
        <v>16</v>
      </c>
      <c r="G13" s="4">
        <v>666.28</v>
      </c>
      <c r="H13" s="6">
        <f t="shared" si="0"/>
        <v>10220.735199999999</v>
      </c>
    </row>
    <row r="14" spans="1:9" ht="15.75">
      <c r="A14" s="8">
        <v>9</v>
      </c>
      <c r="B14" s="5" t="s">
        <v>25</v>
      </c>
      <c r="C14" s="6">
        <v>3.61</v>
      </c>
      <c r="D14" s="8">
        <v>5.25</v>
      </c>
      <c r="E14" s="8">
        <v>15.83</v>
      </c>
      <c r="F14" s="4" t="s">
        <v>16</v>
      </c>
      <c r="G14" s="4">
        <v>434.68</v>
      </c>
      <c r="H14" s="6">
        <f t="shared" si="0"/>
        <v>6880.9844000000003</v>
      </c>
    </row>
    <row r="15" spans="1:9" ht="15.75">
      <c r="A15" s="8">
        <v>10</v>
      </c>
      <c r="B15" s="5" t="s">
        <v>26</v>
      </c>
      <c r="C15" s="6">
        <v>29.73</v>
      </c>
      <c r="D15" s="8">
        <v>5.25</v>
      </c>
      <c r="E15" s="8">
        <v>36.817</v>
      </c>
      <c r="F15" s="4" t="s">
        <v>16</v>
      </c>
      <c r="G15" s="4">
        <v>177.16</v>
      </c>
      <c r="H15" s="6">
        <f t="shared" si="0"/>
        <v>6522.4997199999998</v>
      </c>
    </row>
    <row r="16" spans="1:9">
      <c r="A16" s="11"/>
      <c r="B16" s="83"/>
      <c r="C16" s="83"/>
      <c r="D16" s="83"/>
      <c r="E16" s="83"/>
      <c r="F16" s="83"/>
      <c r="G16" s="83"/>
      <c r="H16" s="12">
        <f>SUM(H5:H15)</f>
        <v>166167.67559999999</v>
      </c>
    </row>
    <row r="17" spans="1:8">
      <c r="A17" s="13"/>
      <c r="B17" s="14"/>
      <c r="C17" s="14"/>
      <c r="D17" s="14"/>
      <c r="E17" s="14"/>
      <c r="F17" s="14"/>
      <c r="G17" s="14"/>
      <c r="H17" s="15"/>
    </row>
    <row r="18" spans="1:8" ht="63.75" customHeight="1">
      <c r="B18" s="84" t="s">
        <v>50</v>
      </c>
      <c r="C18" s="84"/>
      <c r="D18" s="84"/>
      <c r="E18" s="84"/>
      <c r="F18" s="84"/>
      <c r="G18" s="84"/>
      <c r="H18" s="84"/>
    </row>
  </sheetData>
  <mergeCells count="5">
    <mergeCell ref="A1:H1"/>
    <mergeCell ref="A2:H2"/>
    <mergeCell ref="A3:H3"/>
    <mergeCell ref="B16:G16"/>
    <mergeCell ref="B18:H18"/>
  </mergeCells>
  <pageMargins left="0.7" right="0.7" top="0.75" bottom="0.75" header="0.3" footer="0.3"/>
</worksheet>
</file>

<file path=xl/worksheets/sheet112.xml><?xml version="1.0" encoding="utf-8"?>
<worksheet xmlns="http://schemas.openxmlformats.org/spreadsheetml/2006/main" xmlns:r="http://schemas.openxmlformats.org/officeDocument/2006/relationships">
  <dimension ref="A1:I21"/>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9" customHeight="1">
      <c r="A3" s="82" t="s">
        <v>342</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129.41</v>
      </c>
      <c r="F5" s="4" t="s">
        <v>13</v>
      </c>
      <c r="G5" s="4">
        <v>120.53</v>
      </c>
      <c r="H5" s="6">
        <f t="shared" ref="H5:H18" si="0">G5*E5</f>
        <v>15597.7873</v>
      </c>
    </row>
    <row r="6" spans="1:9" ht="89.25">
      <c r="A6" s="8" t="s">
        <v>31</v>
      </c>
      <c r="B6" s="9" t="s">
        <v>15</v>
      </c>
      <c r="C6" s="6">
        <v>2.48</v>
      </c>
      <c r="D6" s="8">
        <v>5.25</v>
      </c>
      <c r="E6" s="8">
        <v>11.79</v>
      </c>
      <c r="F6" s="4" t="s">
        <v>16</v>
      </c>
      <c r="G6" s="4">
        <v>223.35</v>
      </c>
      <c r="H6" s="6">
        <f t="shared" si="0"/>
        <v>2633.2964999999999</v>
      </c>
    </row>
    <row r="7" spans="1:9" ht="63.75">
      <c r="A7" s="8" t="s">
        <v>32</v>
      </c>
      <c r="B7" s="5" t="s">
        <v>18</v>
      </c>
      <c r="C7" s="6">
        <v>4.13</v>
      </c>
      <c r="D7" s="8">
        <v>5.25</v>
      </c>
      <c r="E7" s="8">
        <v>19.809999999999999</v>
      </c>
      <c r="F7" s="4" t="s">
        <v>16</v>
      </c>
      <c r="G7" s="4">
        <v>1149.1199999999999</v>
      </c>
      <c r="H7" s="6">
        <f t="shared" si="0"/>
        <v>22764.067199999998</v>
      </c>
    </row>
    <row r="8" spans="1:9" ht="102">
      <c r="A8" s="8" t="s">
        <v>38</v>
      </c>
      <c r="B8" s="5" t="s">
        <v>39</v>
      </c>
      <c r="C8" s="6">
        <v>3.26</v>
      </c>
      <c r="D8" s="8">
        <v>5.25</v>
      </c>
      <c r="E8" s="8">
        <v>17.52</v>
      </c>
      <c r="F8" s="4" t="s">
        <v>16</v>
      </c>
      <c r="G8" s="4">
        <v>5358.83</v>
      </c>
      <c r="H8" s="6">
        <f t="shared" si="0"/>
        <v>93886.7016</v>
      </c>
    </row>
    <row r="9" spans="1:9" ht="89.25">
      <c r="A9" s="8" t="s">
        <v>40</v>
      </c>
      <c r="B9" s="5" t="s">
        <v>41</v>
      </c>
      <c r="C9" s="6">
        <v>8.65</v>
      </c>
      <c r="D9" s="8">
        <v>5.25</v>
      </c>
      <c r="E9" s="8">
        <v>48.22</v>
      </c>
      <c r="F9" s="4" t="s">
        <v>16</v>
      </c>
      <c r="G9" s="4">
        <v>2502.14</v>
      </c>
      <c r="H9" s="6">
        <f t="shared" si="0"/>
        <v>120653.1908</v>
      </c>
    </row>
    <row r="10" spans="1:9" ht="63.75">
      <c r="A10" s="19" t="s">
        <v>42</v>
      </c>
      <c r="B10" s="5" t="s">
        <v>43</v>
      </c>
      <c r="C10" s="6">
        <v>65.05</v>
      </c>
      <c r="D10" s="8">
        <v>5.25</v>
      </c>
      <c r="E10" s="8">
        <v>260.70999999999998</v>
      </c>
      <c r="F10" s="4" t="s">
        <v>44</v>
      </c>
      <c r="G10" s="4">
        <v>245.79</v>
      </c>
      <c r="H10" s="6">
        <f t="shared" si="0"/>
        <v>64079.910899999995</v>
      </c>
    </row>
    <row r="11" spans="1:9" ht="102">
      <c r="A11" s="8" t="s">
        <v>45</v>
      </c>
      <c r="B11" s="5" t="s">
        <v>87</v>
      </c>
      <c r="C11" s="6">
        <v>0.79200000000000004</v>
      </c>
      <c r="D11" s="8">
        <v>5.25</v>
      </c>
      <c r="E11" s="8">
        <v>19.18</v>
      </c>
      <c r="F11" s="4" t="s">
        <v>16</v>
      </c>
      <c r="G11" s="4">
        <v>5489.86</v>
      </c>
      <c r="H11" s="6">
        <f>G11*E11</f>
        <v>105295.51479999999</v>
      </c>
    </row>
    <row r="12" spans="1:9" ht="89.25">
      <c r="A12" s="19" t="s">
        <v>47</v>
      </c>
      <c r="B12" s="5" t="s">
        <v>48</v>
      </c>
      <c r="C12" s="20">
        <v>8.6800000000000002E-2</v>
      </c>
      <c r="D12" s="8">
        <v>5.25</v>
      </c>
      <c r="E12" s="8">
        <v>1.7</v>
      </c>
      <c r="F12" s="4" t="s">
        <v>49</v>
      </c>
      <c r="G12" s="4">
        <v>65841.84</v>
      </c>
      <c r="H12" s="6">
        <f t="shared" si="0"/>
        <v>111931.128</v>
      </c>
    </row>
    <row r="13" spans="1:9" ht="18.75">
      <c r="A13" s="8">
        <v>9</v>
      </c>
      <c r="B13" s="10" t="s">
        <v>21</v>
      </c>
      <c r="C13" s="6"/>
      <c r="D13" s="8"/>
      <c r="E13" s="8"/>
      <c r="F13" s="4"/>
      <c r="G13" s="4"/>
      <c r="H13" s="6"/>
    </row>
    <row r="14" spans="1:9" ht="15.75">
      <c r="A14" s="8">
        <v>10</v>
      </c>
      <c r="B14" s="5" t="s">
        <v>22</v>
      </c>
      <c r="C14" s="6">
        <v>2.48</v>
      </c>
      <c r="D14" s="8">
        <v>5.25</v>
      </c>
      <c r="E14" s="8">
        <v>11.79</v>
      </c>
      <c r="F14" s="4" t="s">
        <v>16</v>
      </c>
      <c r="G14" s="4">
        <v>482.08</v>
      </c>
      <c r="H14" s="6">
        <f t="shared" si="0"/>
        <v>5683.7231999999995</v>
      </c>
    </row>
    <row r="15" spans="1:9" ht="15.75">
      <c r="A15" s="8">
        <v>11</v>
      </c>
      <c r="B15" s="5" t="s">
        <v>23</v>
      </c>
      <c r="C15" s="6">
        <v>7.16</v>
      </c>
      <c r="D15" s="8">
        <v>5.25</v>
      </c>
      <c r="E15" s="8">
        <v>41.48</v>
      </c>
      <c r="F15" s="4" t="s">
        <v>16</v>
      </c>
      <c r="G15" s="4">
        <v>813.85</v>
      </c>
      <c r="H15" s="6">
        <f t="shared" si="0"/>
        <v>33758.498</v>
      </c>
    </row>
    <row r="16" spans="1:9" ht="15.75">
      <c r="A16" s="8">
        <v>12</v>
      </c>
      <c r="B16" s="5" t="s">
        <v>24</v>
      </c>
      <c r="C16" s="6">
        <v>12.78</v>
      </c>
      <c r="D16" s="8">
        <v>5.25</v>
      </c>
      <c r="E16" s="8">
        <v>68.028599999999997</v>
      </c>
      <c r="F16" s="4" t="s">
        <v>16</v>
      </c>
      <c r="G16" s="4">
        <v>434.67</v>
      </c>
      <c r="H16" s="6">
        <f t="shared" si="0"/>
        <v>29569.991561999999</v>
      </c>
    </row>
    <row r="17" spans="1:8" ht="15.75">
      <c r="A17" s="8">
        <v>13</v>
      </c>
      <c r="B17" s="5" t="s">
        <v>25</v>
      </c>
      <c r="C17" s="6">
        <v>3.61</v>
      </c>
      <c r="D17" s="8">
        <v>5.25</v>
      </c>
      <c r="E17" s="8">
        <v>36.56</v>
      </c>
      <c r="F17" s="4" t="s">
        <v>16</v>
      </c>
      <c r="G17" s="4">
        <v>752.51</v>
      </c>
      <c r="H17" s="6">
        <f t="shared" si="0"/>
        <v>27511.765600000002</v>
      </c>
    </row>
    <row r="18" spans="1:8" ht="15.75">
      <c r="A18" s="8">
        <v>14</v>
      </c>
      <c r="B18" s="5" t="s">
        <v>26</v>
      </c>
      <c r="C18" s="6">
        <v>29.73</v>
      </c>
      <c r="D18" s="8">
        <v>5.25</v>
      </c>
      <c r="E18" s="8">
        <v>129.41</v>
      </c>
      <c r="F18" s="4" t="s">
        <v>16</v>
      </c>
      <c r="G18" s="4">
        <v>177.16</v>
      </c>
      <c r="H18" s="6">
        <f t="shared" si="0"/>
        <v>22926.275599999997</v>
      </c>
    </row>
    <row r="19" spans="1:8">
      <c r="A19" s="11"/>
      <c r="B19" s="83"/>
      <c r="C19" s="83"/>
      <c r="D19" s="83"/>
      <c r="E19" s="83"/>
      <c r="F19" s="83"/>
      <c r="G19" s="83"/>
      <c r="H19" s="12">
        <f>SUM(H5:H18)</f>
        <v>656291.85106200015</v>
      </c>
    </row>
    <row r="20" spans="1:8">
      <c r="A20" s="13"/>
      <c r="B20" s="14"/>
      <c r="C20" s="14"/>
      <c r="D20" s="14"/>
      <c r="E20" s="14"/>
      <c r="F20" s="14"/>
      <c r="G20" s="14"/>
      <c r="H20" s="15"/>
    </row>
    <row r="21" spans="1:8" ht="63.75" customHeight="1">
      <c r="B21" s="84" t="s">
        <v>343</v>
      </c>
      <c r="C21" s="84"/>
      <c r="D21" s="84"/>
      <c r="E21" s="84"/>
      <c r="F21" s="84"/>
      <c r="G21" s="84"/>
      <c r="H21" s="84"/>
    </row>
  </sheetData>
  <mergeCells count="5">
    <mergeCell ref="A1:H1"/>
    <mergeCell ref="A2:H2"/>
    <mergeCell ref="A3:H3"/>
    <mergeCell ref="B19:G19"/>
    <mergeCell ref="B21:H21"/>
  </mergeCells>
  <pageMargins left="0.7" right="0.7" top="0.75" bottom="0.75" header="0.3" footer="0.3"/>
</worksheet>
</file>

<file path=xl/worksheets/sheet113.xml><?xml version="1.0" encoding="utf-8"?>
<worksheet xmlns="http://schemas.openxmlformats.org/spreadsheetml/2006/main" xmlns:r="http://schemas.openxmlformats.org/officeDocument/2006/relationships">
  <dimension ref="A1:I17"/>
  <sheetViews>
    <sheetView topLeftCell="A7" workbookViewId="0">
      <selection activeCell="H16" sqref="H16"/>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0.75" customHeight="1">
      <c r="A3" s="82" t="s">
        <v>383</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9.06</v>
      </c>
      <c r="D5" s="4">
        <v>19.739999999999998</v>
      </c>
      <c r="E5" s="6">
        <v>251.58</v>
      </c>
      <c r="F5" s="4" t="s">
        <v>13</v>
      </c>
      <c r="G5" s="4">
        <v>120.53</v>
      </c>
      <c r="H5" s="6">
        <f>G5*E5</f>
        <v>30322.937400000003</v>
      </c>
    </row>
    <row r="6" spans="1:9" ht="89.25">
      <c r="A6" s="8" t="s">
        <v>31</v>
      </c>
      <c r="B6" s="9" t="s">
        <v>257</v>
      </c>
      <c r="C6" s="6">
        <v>0.56999999999999995</v>
      </c>
      <c r="D6" s="4">
        <v>7.82</v>
      </c>
      <c r="E6" s="6">
        <v>59.826999999999998</v>
      </c>
      <c r="F6" s="4" t="s">
        <v>16</v>
      </c>
      <c r="G6" s="4">
        <v>223.35</v>
      </c>
      <c r="H6" s="6">
        <f t="shared" ref="H6:H14" si="0">G6*E6</f>
        <v>13362.36045</v>
      </c>
    </row>
    <row r="7" spans="1:9" ht="63.75">
      <c r="A7" s="8" t="s">
        <v>32</v>
      </c>
      <c r="B7" s="5" t="s">
        <v>18</v>
      </c>
      <c r="C7" s="6">
        <v>0.95</v>
      </c>
      <c r="D7" s="4">
        <v>13.14</v>
      </c>
      <c r="E7" s="6">
        <v>99.71</v>
      </c>
      <c r="F7" s="4" t="s">
        <v>16</v>
      </c>
      <c r="G7" s="4">
        <v>1149.1199999999999</v>
      </c>
      <c r="H7" s="6">
        <f t="shared" si="0"/>
        <v>114578.75519999999</v>
      </c>
    </row>
    <row r="8" spans="1:9" ht="102">
      <c r="A8" s="8" t="s">
        <v>33</v>
      </c>
      <c r="B8" s="5" t="s">
        <v>34</v>
      </c>
      <c r="C8" s="6">
        <v>3.18</v>
      </c>
      <c r="D8" s="4"/>
      <c r="E8" s="6">
        <v>92.04</v>
      </c>
      <c r="F8" s="4" t="s">
        <v>16</v>
      </c>
      <c r="G8" s="4">
        <v>5829</v>
      </c>
      <c r="H8" s="6">
        <f t="shared" si="0"/>
        <v>536501.16</v>
      </c>
    </row>
    <row r="9" spans="1:9" ht="18.75">
      <c r="A9" s="8">
        <v>5</v>
      </c>
      <c r="B9" s="10" t="s">
        <v>21</v>
      </c>
      <c r="C9" s="6"/>
      <c r="D9" s="28"/>
      <c r="E9" s="6"/>
      <c r="F9" s="4"/>
      <c r="G9" s="4"/>
      <c r="H9" s="6">
        <f t="shared" si="0"/>
        <v>0</v>
      </c>
    </row>
    <row r="10" spans="1:9" ht="15.75">
      <c r="A10" s="8">
        <v>6</v>
      </c>
      <c r="B10" s="5" t="s">
        <v>297</v>
      </c>
      <c r="C10" s="6">
        <v>0.56999999999999995</v>
      </c>
      <c r="D10" s="4">
        <v>7.82</v>
      </c>
      <c r="E10" s="6">
        <v>39.58</v>
      </c>
      <c r="F10" s="4" t="s">
        <v>16</v>
      </c>
      <c r="G10" s="4">
        <v>813.85</v>
      </c>
      <c r="H10" s="6">
        <f t="shared" si="0"/>
        <v>32212.183000000001</v>
      </c>
    </row>
    <row r="11" spans="1:9" ht="15.75">
      <c r="A11" s="8">
        <v>7</v>
      </c>
      <c r="B11" s="5" t="s">
        <v>24</v>
      </c>
      <c r="C11" s="6">
        <v>4.3499999999999996</v>
      </c>
      <c r="D11" s="4">
        <v>13.14</v>
      </c>
      <c r="E11" s="6">
        <v>99.71</v>
      </c>
      <c r="F11" s="4" t="s">
        <v>16</v>
      </c>
      <c r="G11" s="4">
        <v>666.28</v>
      </c>
      <c r="H11" s="6">
        <f t="shared" si="0"/>
        <v>66434.7788</v>
      </c>
    </row>
    <row r="12" spans="1:9" ht="15.75">
      <c r="A12" s="8">
        <v>8</v>
      </c>
      <c r="B12" s="5" t="s">
        <v>117</v>
      </c>
      <c r="C12" s="6">
        <v>3.7</v>
      </c>
      <c r="D12" s="4">
        <v>5.18</v>
      </c>
      <c r="E12" s="6">
        <v>59.826999999999998</v>
      </c>
      <c r="F12" s="4" t="s">
        <v>16</v>
      </c>
      <c r="G12" s="4">
        <v>482.08</v>
      </c>
      <c r="H12" s="6">
        <f t="shared" si="0"/>
        <v>28841.400159999997</v>
      </c>
    </row>
    <row r="13" spans="1:9" ht="15.75">
      <c r="A13" s="8">
        <v>9</v>
      </c>
      <c r="B13" s="5" t="s">
        <v>384</v>
      </c>
      <c r="C13" s="6">
        <v>4.2</v>
      </c>
      <c r="D13" s="4">
        <v>10.35</v>
      </c>
      <c r="E13" s="6">
        <v>79.150000000000006</v>
      </c>
      <c r="F13" s="4" t="s">
        <v>16</v>
      </c>
      <c r="G13" s="4">
        <v>434.68</v>
      </c>
      <c r="H13" s="6">
        <f>G13*E13</f>
        <v>34404.922000000006</v>
      </c>
    </row>
    <row r="14" spans="1:9" ht="15.75">
      <c r="A14" s="8">
        <v>10</v>
      </c>
      <c r="B14" s="5" t="s">
        <v>26</v>
      </c>
      <c r="C14" s="6">
        <v>9.06</v>
      </c>
      <c r="D14" s="4">
        <v>19.739999999999998</v>
      </c>
      <c r="E14" s="6">
        <v>251.18</v>
      </c>
      <c r="F14" s="4" t="s">
        <v>16</v>
      </c>
      <c r="G14" s="4">
        <v>177.16</v>
      </c>
      <c r="H14" s="6">
        <f t="shared" si="0"/>
        <v>44499.048799999997</v>
      </c>
    </row>
    <row r="15" spans="1:9">
      <c r="A15" s="11"/>
      <c r="B15" s="83"/>
      <c r="C15" s="83"/>
      <c r="D15" s="83"/>
      <c r="E15" s="83"/>
      <c r="F15" s="83"/>
      <c r="G15" s="83"/>
      <c r="H15" s="6">
        <f>SUM(H5:H14)</f>
        <v>901157.54580999992</v>
      </c>
    </row>
    <row r="16" spans="1:9">
      <c r="A16" s="13"/>
      <c r="B16" s="14"/>
      <c r="C16" s="14"/>
      <c r="D16" s="14"/>
      <c r="E16" s="14"/>
      <c r="F16" s="14"/>
      <c r="G16" s="14"/>
      <c r="H16" s="15"/>
    </row>
    <row r="17" spans="2:8" ht="41.25" customHeight="1">
      <c r="B17" s="84" t="s">
        <v>89</v>
      </c>
      <c r="C17" s="84"/>
      <c r="D17" s="84"/>
      <c r="E17" s="84"/>
      <c r="F17" s="84"/>
      <c r="G17" s="84"/>
      <c r="H17" s="84"/>
    </row>
  </sheetData>
  <mergeCells count="5">
    <mergeCell ref="A1:H1"/>
    <mergeCell ref="A2:H2"/>
    <mergeCell ref="A3:H3"/>
    <mergeCell ref="B15:G15"/>
    <mergeCell ref="B17:H17"/>
  </mergeCells>
  <pageMargins left="0.7" right="0.7" top="0.75" bottom="0.75" header="0.3" footer="0.3"/>
</worksheet>
</file>

<file path=xl/worksheets/sheet114.xml><?xml version="1.0" encoding="utf-8"?>
<worksheet xmlns="http://schemas.openxmlformats.org/spreadsheetml/2006/main" xmlns:r="http://schemas.openxmlformats.org/officeDocument/2006/relationships">
  <dimension ref="A1:I21"/>
  <sheetViews>
    <sheetView workbookViewId="0">
      <selection activeCell="H19" sqref="H19"/>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9" customHeight="1">
      <c r="A3" s="82" t="s">
        <v>337</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104.08</v>
      </c>
      <c r="F5" s="4" t="s">
        <v>13</v>
      </c>
      <c r="G5" s="4">
        <v>120.53</v>
      </c>
      <c r="H5" s="6">
        <f t="shared" ref="H5:H18" si="0">G5*E5</f>
        <v>12544.7624</v>
      </c>
    </row>
    <row r="6" spans="1:9" ht="89.25">
      <c r="A6" s="8" t="s">
        <v>31</v>
      </c>
      <c r="B6" s="9" t="s">
        <v>15</v>
      </c>
      <c r="C6" s="6">
        <v>2.48</v>
      </c>
      <c r="D6" s="8">
        <v>5.25</v>
      </c>
      <c r="E6" s="8">
        <v>8.68</v>
      </c>
      <c r="F6" s="4" t="s">
        <v>16</v>
      </c>
      <c r="G6" s="4">
        <v>223.35</v>
      </c>
      <c r="H6" s="6">
        <f t="shared" si="0"/>
        <v>1938.6779999999999</v>
      </c>
    </row>
    <row r="7" spans="1:9" ht="63.75">
      <c r="A7" s="8" t="s">
        <v>32</v>
      </c>
      <c r="B7" s="5" t="s">
        <v>18</v>
      </c>
      <c r="C7" s="6">
        <v>4.13</v>
      </c>
      <c r="D7" s="8">
        <v>5.25</v>
      </c>
      <c r="E7" s="8">
        <v>14.58</v>
      </c>
      <c r="F7" s="4" t="s">
        <v>16</v>
      </c>
      <c r="G7" s="4">
        <v>1149.1199999999999</v>
      </c>
      <c r="H7" s="6">
        <f t="shared" si="0"/>
        <v>16754.169599999997</v>
      </c>
    </row>
    <row r="8" spans="1:9" ht="102">
      <c r="A8" s="8" t="s">
        <v>38</v>
      </c>
      <c r="B8" s="5" t="s">
        <v>39</v>
      </c>
      <c r="C8" s="6">
        <v>3.26</v>
      </c>
      <c r="D8" s="8">
        <v>5.25</v>
      </c>
      <c r="E8" s="8">
        <v>12.04</v>
      </c>
      <c r="F8" s="4" t="s">
        <v>16</v>
      </c>
      <c r="G8" s="4">
        <v>5358.83</v>
      </c>
      <c r="H8" s="6">
        <f t="shared" si="0"/>
        <v>64520.313199999997</v>
      </c>
    </row>
    <row r="9" spans="1:9" ht="89.25">
      <c r="A9" s="8" t="s">
        <v>40</v>
      </c>
      <c r="B9" s="5" t="s">
        <v>41</v>
      </c>
      <c r="C9" s="6">
        <v>8.65</v>
      </c>
      <c r="D9" s="8">
        <v>5.25</v>
      </c>
      <c r="E9" s="8">
        <v>36.340000000000003</v>
      </c>
      <c r="F9" s="4" t="s">
        <v>16</v>
      </c>
      <c r="G9" s="4">
        <v>2502.14</v>
      </c>
      <c r="H9" s="6">
        <f t="shared" si="0"/>
        <v>90927.767600000006</v>
      </c>
    </row>
    <row r="10" spans="1:9" ht="63.75">
      <c r="A10" s="19" t="s">
        <v>42</v>
      </c>
      <c r="B10" s="5" t="s">
        <v>43</v>
      </c>
      <c r="C10" s="6">
        <v>65.05</v>
      </c>
      <c r="D10" s="8">
        <v>5.25</v>
      </c>
      <c r="E10" s="8">
        <v>222.26</v>
      </c>
      <c r="F10" s="4" t="s">
        <v>44</v>
      </c>
      <c r="G10" s="4">
        <v>245.79</v>
      </c>
      <c r="H10" s="6">
        <f t="shared" si="0"/>
        <v>54629.285399999993</v>
      </c>
    </row>
    <row r="11" spans="1:9" ht="102">
      <c r="A11" s="8" t="s">
        <v>45</v>
      </c>
      <c r="B11" s="5" t="s">
        <v>87</v>
      </c>
      <c r="C11" s="6">
        <v>0.79200000000000004</v>
      </c>
      <c r="D11" s="8">
        <v>5.25</v>
      </c>
      <c r="E11" s="8">
        <v>11.45</v>
      </c>
      <c r="F11" s="4" t="s">
        <v>16</v>
      </c>
      <c r="G11" s="4">
        <v>5489.86</v>
      </c>
      <c r="H11" s="6">
        <f>G11*E11</f>
        <v>62858.89699999999</v>
      </c>
    </row>
    <row r="12" spans="1:9" ht="89.25">
      <c r="A12" s="19" t="s">
        <v>47</v>
      </c>
      <c r="B12" s="5" t="s">
        <v>48</v>
      </c>
      <c r="C12" s="20">
        <v>8.6800000000000002E-2</v>
      </c>
      <c r="D12" s="8">
        <v>5.25</v>
      </c>
      <c r="E12" s="8">
        <v>1.02</v>
      </c>
      <c r="F12" s="4" t="s">
        <v>49</v>
      </c>
      <c r="G12" s="4">
        <v>65841.84</v>
      </c>
      <c r="H12" s="6">
        <f t="shared" si="0"/>
        <v>67158.676800000001</v>
      </c>
    </row>
    <row r="13" spans="1:9" ht="18.75">
      <c r="A13" s="8">
        <v>9</v>
      </c>
      <c r="B13" s="10" t="s">
        <v>21</v>
      </c>
      <c r="C13" s="6"/>
      <c r="D13" s="8"/>
      <c r="E13" s="8"/>
      <c r="F13" s="4"/>
      <c r="G13" s="4"/>
      <c r="H13" s="6"/>
    </row>
    <row r="14" spans="1:9" ht="15.75">
      <c r="A14" s="8">
        <v>10</v>
      </c>
      <c r="B14" s="5" t="s">
        <v>22</v>
      </c>
      <c r="C14" s="6">
        <v>2.48</v>
      </c>
      <c r="D14" s="8">
        <v>5.25</v>
      </c>
      <c r="E14" s="8">
        <v>8.68</v>
      </c>
      <c r="F14" s="4" t="s">
        <v>16</v>
      </c>
      <c r="G14" s="4">
        <v>482.08</v>
      </c>
      <c r="H14" s="6">
        <f t="shared" si="0"/>
        <v>4184.4543999999996</v>
      </c>
    </row>
    <row r="15" spans="1:9" ht="15.75">
      <c r="A15" s="8">
        <v>11</v>
      </c>
      <c r="B15" s="5" t="s">
        <v>23</v>
      </c>
      <c r="C15" s="6">
        <v>7.16</v>
      </c>
      <c r="D15" s="8">
        <v>5.25</v>
      </c>
      <c r="E15" s="8">
        <v>31.33</v>
      </c>
      <c r="F15" s="4" t="s">
        <v>16</v>
      </c>
      <c r="G15" s="4">
        <v>813.85</v>
      </c>
      <c r="H15" s="6">
        <f t="shared" si="0"/>
        <v>25497.9205</v>
      </c>
    </row>
    <row r="16" spans="1:9" ht="15.75">
      <c r="A16" s="8">
        <v>12</v>
      </c>
      <c r="B16" s="5" t="s">
        <v>24</v>
      </c>
      <c r="C16" s="6">
        <v>12.78</v>
      </c>
      <c r="D16" s="8">
        <v>5.25</v>
      </c>
      <c r="E16" s="8">
        <v>50.92</v>
      </c>
      <c r="F16" s="4" t="s">
        <v>16</v>
      </c>
      <c r="G16" s="4">
        <v>752.51</v>
      </c>
      <c r="H16" s="6">
        <f t="shared" si="0"/>
        <v>38317.809200000003</v>
      </c>
    </row>
    <row r="17" spans="1:8" ht="15.75">
      <c r="A17" s="8">
        <v>13</v>
      </c>
      <c r="B17" s="5" t="s">
        <v>25</v>
      </c>
      <c r="C17" s="6">
        <v>3.61</v>
      </c>
      <c r="D17" s="8">
        <v>5.25</v>
      </c>
      <c r="E17" s="8">
        <v>20.68</v>
      </c>
      <c r="F17" s="4" t="s">
        <v>16</v>
      </c>
      <c r="G17" s="4">
        <v>434.67</v>
      </c>
      <c r="H17" s="6">
        <f t="shared" si="0"/>
        <v>8988.9755999999998</v>
      </c>
    </row>
    <row r="18" spans="1:8" ht="15.75">
      <c r="A18" s="8">
        <v>14</v>
      </c>
      <c r="B18" s="5" t="s">
        <v>26</v>
      </c>
      <c r="C18" s="6">
        <v>29.73</v>
      </c>
      <c r="D18" s="8">
        <v>5.25</v>
      </c>
      <c r="E18" s="8">
        <v>104.08</v>
      </c>
      <c r="F18" s="4" t="s">
        <v>16</v>
      </c>
      <c r="G18" s="4">
        <v>177.16</v>
      </c>
      <c r="H18" s="6">
        <f t="shared" si="0"/>
        <v>18438.8128</v>
      </c>
    </row>
    <row r="19" spans="1:8">
      <c r="A19" s="11"/>
      <c r="B19" s="83"/>
      <c r="C19" s="83"/>
      <c r="D19" s="83"/>
      <c r="E19" s="83"/>
      <c r="F19" s="83"/>
      <c r="G19" s="83"/>
      <c r="H19" s="12">
        <f>SUM(H5:H18)</f>
        <v>466760.52250000002</v>
      </c>
    </row>
    <row r="20" spans="1:8">
      <c r="A20" s="13"/>
      <c r="B20" s="14"/>
      <c r="C20" s="14"/>
      <c r="D20" s="14"/>
      <c r="E20" s="14"/>
      <c r="F20" s="14"/>
      <c r="G20" s="14"/>
      <c r="H20" s="15"/>
    </row>
    <row r="21" spans="1:8" ht="63.75" customHeight="1">
      <c r="B21" s="84" t="s">
        <v>166</v>
      </c>
      <c r="C21" s="84"/>
      <c r="D21" s="84"/>
      <c r="E21" s="84"/>
      <c r="F21" s="84"/>
      <c r="G21" s="84"/>
      <c r="H21" s="84"/>
    </row>
  </sheetData>
  <mergeCells count="5">
    <mergeCell ref="A1:H1"/>
    <mergeCell ref="A2:H2"/>
    <mergeCell ref="A3:H3"/>
    <mergeCell ref="B19:G19"/>
    <mergeCell ref="B21:H21"/>
  </mergeCells>
  <pageMargins left="0.7" right="0.7" top="0.75" bottom="0.75" header="0.3" footer="0.3"/>
</worksheet>
</file>

<file path=xl/worksheets/sheet115.xml><?xml version="1.0" encoding="utf-8"?>
<worksheet xmlns="http://schemas.openxmlformats.org/spreadsheetml/2006/main" xmlns:r="http://schemas.openxmlformats.org/officeDocument/2006/relationships">
  <dimension ref="A1:I17"/>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0.25" customHeight="1">
      <c r="A3" s="82" t="s">
        <v>73</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109.93</v>
      </c>
      <c r="F5" s="4" t="s">
        <v>13</v>
      </c>
      <c r="G5" s="4">
        <v>120.53</v>
      </c>
      <c r="H5" s="6">
        <f t="shared" ref="H5:H14" si="0">G5*E5</f>
        <v>13249.8629</v>
      </c>
    </row>
    <row r="6" spans="1:9" ht="89.25">
      <c r="A6" s="8" t="s">
        <v>31</v>
      </c>
      <c r="B6" s="9" t="s">
        <v>15</v>
      </c>
      <c r="C6" s="6">
        <v>2.48</v>
      </c>
      <c r="D6" s="8">
        <v>5.25</v>
      </c>
      <c r="E6" s="8">
        <v>43.83</v>
      </c>
      <c r="F6" s="4" t="s">
        <v>16</v>
      </c>
      <c r="G6" s="4">
        <v>223.35</v>
      </c>
      <c r="H6" s="6">
        <f t="shared" si="0"/>
        <v>9789.4304999999986</v>
      </c>
    </row>
    <row r="7" spans="1:9" ht="63.75">
      <c r="A7" s="8" t="s">
        <v>32</v>
      </c>
      <c r="B7" s="5" t="s">
        <v>18</v>
      </c>
      <c r="C7" s="6">
        <v>4.13</v>
      </c>
      <c r="D7" s="8">
        <v>5.25</v>
      </c>
      <c r="E7" s="8">
        <v>73.05</v>
      </c>
      <c r="F7" s="4" t="s">
        <v>16</v>
      </c>
      <c r="G7" s="4">
        <v>1149.1199999999999</v>
      </c>
      <c r="H7" s="6">
        <f t="shared" si="0"/>
        <v>83943.215999999986</v>
      </c>
    </row>
    <row r="8" spans="1:9" ht="102">
      <c r="A8" s="8" t="s">
        <v>33</v>
      </c>
      <c r="B8" s="5" t="s">
        <v>34</v>
      </c>
      <c r="C8" s="6">
        <v>3.26</v>
      </c>
      <c r="D8" s="8">
        <v>5.25</v>
      </c>
      <c r="E8" s="8">
        <v>66.84</v>
      </c>
      <c r="F8" s="4" t="s">
        <v>16</v>
      </c>
      <c r="G8" s="4">
        <v>5829</v>
      </c>
      <c r="H8" s="6">
        <f t="shared" si="0"/>
        <v>389610.36000000004</v>
      </c>
    </row>
    <row r="9" spans="1:9" ht="18.75">
      <c r="A9" s="8">
        <v>5</v>
      </c>
      <c r="B9" s="10" t="s">
        <v>21</v>
      </c>
      <c r="C9" s="6"/>
      <c r="D9" s="8"/>
      <c r="E9" s="8"/>
      <c r="F9" s="4"/>
      <c r="G9" s="4"/>
      <c r="H9" s="6"/>
    </row>
    <row r="10" spans="1:9" ht="15.75">
      <c r="A10" s="8">
        <v>6</v>
      </c>
      <c r="B10" s="5" t="s">
        <v>22</v>
      </c>
      <c r="C10" s="6">
        <v>2.48</v>
      </c>
      <c r="D10" s="8">
        <v>5.25</v>
      </c>
      <c r="E10" s="8">
        <v>43.83</v>
      </c>
      <c r="F10" s="4" t="s">
        <v>16</v>
      </c>
      <c r="G10" s="4">
        <v>482.08</v>
      </c>
      <c r="H10" s="6">
        <f t="shared" si="0"/>
        <v>21129.5664</v>
      </c>
    </row>
    <row r="11" spans="1:9" ht="15.75">
      <c r="A11" s="8">
        <v>7</v>
      </c>
      <c r="B11" s="5" t="s">
        <v>23</v>
      </c>
      <c r="C11" s="6">
        <v>7.16</v>
      </c>
      <c r="D11" s="8">
        <v>5.25</v>
      </c>
      <c r="E11" s="8">
        <v>28.7</v>
      </c>
      <c r="F11" s="4" t="s">
        <v>16</v>
      </c>
      <c r="G11" s="4">
        <v>813.82</v>
      </c>
      <c r="H11" s="6">
        <f t="shared" si="0"/>
        <v>23356.634000000002</v>
      </c>
    </row>
    <row r="12" spans="1:9" ht="15.75">
      <c r="A12" s="8">
        <v>8</v>
      </c>
      <c r="B12" s="5" t="s">
        <v>24</v>
      </c>
      <c r="C12" s="6">
        <v>12.78</v>
      </c>
      <c r="D12" s="8">
        <v>5.25</v>
      </c>
      <c r="E12" s="8">
        <v>73.0488</v>
      </c>
      <c r="F12" s="4" t="s">
        <v>16</v>
      </c>
      <c r="G12" s="4">
        <v>752.51</v>
      </c>
      <c r="H12" s="6">
        <f t="shared" si="0"/>
        <v>54969.952488000003</v>
      </c>
    </row>
    <row r="13" spans="1:9" ht="15.75">
      <c r="A13" s="8">
        <v>9</v>
      </c>
      <c r="B13" s="5" t="s">
        <v>25</v>
      </c>
      <c r="C13" s="6">
        <v>3.61</v>
      </c>
      <c r="D13" s="8">
        <v>5.25</v>
      </c>
      <c r="E13" s="8">
        <v>57.42</v>
      </c>
      <c r="F13" s="4" t="s">
        <v>16</v>
      </c>
      <c r="G13" s="4">
        <v>434.67</v>
      </c>
      <c r="H13" s="6">
        <f t="shared" si="0"/>
        <v>24958.751400000001</v>
      </c>
    </row>
    <row r="14" spans="1:9" ht="15.75">
      <c r="A14" s="8">
        <v>10</v>
      </c>
      <c r="B14" s="5" t="s">
        <v>26</v>
      </c>
      <c r="C14" s="6">
        <v>29.73</v>
      </c>
      <c r="D14" s="8">
        <v>5.25</v>
      </c>
      <c r="E14" s="8">
        <v>109.93</v>
      </c>
      <c r="F14" s="4" t="s">
        <v>16</v>
      </c>
      <c r="G14" s="4">
        <v>177.16</v>
      </c>
      <c r="H14" s="6">
        <f t="shared" si="0"/>
        <v>19475.198800000002</v>
      </c>
    </row>
    <row r="15" spans="1:9">
      <c r="A15" s="11"/>
      <c r="B15" s="83"/>
      <c r="C15" s="83"/>
      <c r="D15" s="83"/>
      <c r="E15" s="83"/>
      <c r="F15" s="83"/>
      <c r="G15" s="83"/>
      <c r="H15" s="12">
        <f>SUM(H5:H14)</f>
        <v>640482.97248800006</v>
      </c>
    </row>
    <row r="16" spans="1:9">
      <c r="A16" s="13"/>
      <c r="B16" s="14"/>
      <c r="C16" s="14"/>
      <c r="D16" s="14"/>
      <c r="E16" s="14"/>
      <c r="F16" s="14"/>
      <c r="G16" s="14"/>
      <c r="H16" s="15"/>
    </row>
    <row r="17" spans="2:8" ht="63.75" customHeight="1">
      <c r="B17" s="84" t="s">
        <v>74</v>
      </c>
      <c r="C17" s="84"/>
      <c r="D17" s="84"/>
      <c r="E17" s="84"/>
      <c r="F17" s="84"/>
      <c r="G17" s="84"/>
      <c r="H17" s="84"/>
    </row>
  </sheetData>
  <mergeCells count="5">
    <mergeCell ref="A1:H1"/>
    <mergeCell ref="A2:H2"/>
    <mergeCell ref="A3:H3"/>
    <mergeCell ref="B15:G15"/>
    <mergeCell ref="B17:H17"/>
  </mergeCells>
  <pageMargins left="0.7" right="0.7" top="0.75" bottom="0.75" header="0.3" footer="0.3"/>
</worksheet>
</file>

<file path=xl/worksheets/sheet116.xml><?xml version="1.0" encoding="utf-8"?>
<worksheet xmlns="http://schemas.openxmlformats.org/spreadsheetml/2006/main" xmlns:r="http://schemas.openxmlformats.org/officeDocument/2006/relationships">
  <dimension ref="A1:I20"/>
  <sheetViews>
    <sheetView workbookViewId="0">
      <selection activeCell="H18" sqref="H18"/>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2.5" customHeight="1">
      <c r="A3" s="82" t="s">
        <v>197</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5</v>
      </c>
      <c r="F5" s="8" t="s">
        <v>10</v>
      </c>
      <c r="G5" s="8">
        <v>261.12</v>
      </c>
      <c r="H5" s="6">
        <f>G5*E5</f>
        <v>1305.5999999999999</v>
      </c>
    </row>
    <row r="6" spans="1:9" ht="114.75">
      <c r="A6" s="8" t="s">
        <v>11</v>
      </c>
      <c r="B6" s="5" t="s">
        <v>12</v>
      </c>
      <c r="C6" s="6">
        <v>29.73</v>
      </c>
      <c r="D6" s="8">
        <v>5.25</v>
      </c>
      <c r="E6" s="8">
        <v>106.96</v>
      </c>
      <c r="F6" s="4" t="s">
        <v>13</v>
      </c>
      <c r="G6" s="4">
        <v>120.53</v>
      </c>
      <c r="H6" s="6">
        <f t="shared" ref="H6:H17" si="0">G6*E6</f>
        <v>12891.888799999999</v>
      </c>
    </row>
    <row r="7" spans="1:9" ht="89.25">
      <c r="A7" s="8" t="s">
        <v>14</v>
      </c>
      <c r="B7" s="9" t="s">
        <v>15</v>
      </c>
      <c r="C7" s="6">
        <v>2.48</v>
      </c>
      <c r="D7" s="8">
        <v>5.25</v>
      </c>
      <c r="E7" s="8">
        <v>8.68</v>
      </c>
      <c r="F7" s="4" t="s">
        <v>16</v>
      </c>
      <c r="G7" s="4">
        <v>223.35</v>
      </c>
      <c r="H7" s="6">
        <f t="shared" si="0"/>
        <v>1938.6779999999999</v>
      </c>
    </row>
    <row r="8" spans="1:9" ht="63.75">
      <c r="A8" s="8" t="s">
        <v>17</v>
      </c>
      <c r="B8" s="5" t="s">
        <v>18</v>
      </c>
      <c r="C8" s="6">
        <v>4.13</v>
      </c>
      <c r="D8" s="8">
        <v>5.25</v>
      </c>
      <c r="E8" s="8">
        <v>14.46</v>
      </c>
      <c r="F8" s="4" t="s">
        <v>16</v>
      </c>
      <c r="G8" s="4">
        <v>1149.1199999999999</v>
      </c>
      <c r="H8" s="6">
        <f t="shared" si="0"/>
        <v>16616.2752</v>
      </c>
    </row>
    <row r="9" spans="1:9" ht="102">
      <c r="A9" s="8" t="s">
        <v>19</v>
      </c>
      <c r="B9" s="5" t="s">
        <v>39</v>
      </c>
      <c r="C9" s="6">
        <v>3.26</v>
      </c>
      <c r="D9" s="8">
        <v>5.25</v>
      </c>
      <c r="E9" s="8">
        <v>11.98</v>
      </c>
      <c r="F9" s="4" t="s">
        <v>16</v>
      </c>
      <c r="G9" s="4">
        <v>5358.83</v>
      </c>
      <c r="H9" s="6">
        <f t="shared" si="0"/>
        <v>64198.7834</v>
      </c>
    </row>
    <row r="10" spans="1:9" ht="89.25">
      <c r="A10" s="8" t="s">
        <v>84</v>
      </c>
      <c r="B10" s="5" t="s">
        <v>41</v>
      </c>
      <c r="C10" s="6">
        <v>8.65</v>
      </c>
      <c r="D10" s="8">
        <v>5.25</v>
      </c>
      <c r="E10" s="8">
        <v>39.65</v>
      </c>
      <c r="F10" s="4" t="s">
        <v>16</v>
      </c>
      <c r="G10" s="4">
        <v>2502.14</v>
      </c>
      <c r="H10" s="6">
        <f t="shared" si="0"/>
        <v>99209.850999999995</v>
      </c>
    </row>
    <row r="11" spans="1:9" ht="63.75">
      <c r="A11" s="19" t="s">
        <v>85</v>
      </c>
      <c r="B11" s="5" t="s">
        <v>43</v>
      </c>
      <c r="C11" s="6">
        <v>65.05</v>
      </c>
      <c r="D11" s="8">
        <v>5.25</v>
      </c>
      <c r="E11" s="8">
        <v>254.7</v>
      </c>
      <c r="F11" s="4" t="s">
        <v>44</v>
      </c>
      <c r="G11" s="4">
        <v>245.79</v>
      </c>
      <c r="H11" s="6">
        <f t="shared" si="0"/>
        <v>62602.712999999996</v>
      </c>
    </row>
    <row r="12" spans="1:9" ht="18.75">
      <c r="A12" s="8">
        <v>8</v>
      </c>
      <c r="B12" s="10" t="s">
        <v>21</v>
      </c>
      <c r="C12" s="6"/>
      <c r="D12" s="8"/>
      <c r="E12" s="8"/>
      <c r="F12" s="4"/>
      <c r="G12" s="4"/>
      <c r="H12" s="6"/>
    </row>
    <row r="13" spans="1:9" ht="15.75">
      <c r="A13" s="8">
        <v>9</v>
      </c>
      <c r="B13" s="5" t="s">
        <v>22</v>
      </c>
      <c r="C13" s="6">
        <v>2.48</v>
      </c>
      <c r="D13" s="8">
        <v>5.25</v>
      </c>
      <c r="E13" s="8">
        <v>8.68</v>
      </c>
      <c r="F13" s="4" t="s">
        <v>16</v>
      </c>
      <c r="G13" s="4">
        <v>482.08</v>
      </c>
      <c r="H13" s="6">
        <f t="shared" si="0"/>
        <v>4184.4543999999996</v>
      </c>
    </row>
    <row r="14" spans="1:9" ht="15.75">
      <c r="A14" s="8">
        <v>10</v>
      </c>
      <c r="B14" s="5" t="s">
        <v>23</v>
      </c>
      <c r="C14" s="6">
        <v>7.16</v>
      </c>
      <c r="D14" s="8">
        <v>5.25</v>
      </c>
      <c r="E14" s="8">
        <v>28.64</v>
      </c>
      <c r="F14" s="4" t="s">
        <v>16</v>
      </c>
      <c r="G14" s="4">
        <v>813.85</v>
      </c>
      <c r="H14" s="6">
        <f t="shared" si="0"/>
        <v>23308.664000000001</v>
      </c>
    </row>
    <row r="15" spans="1:9" ht="15.75">
      <c r="A15" s="8">
        <v>11</v>
      </c>
      <c r="B15" s="5" t="s">
        <v>24</v>
      </c>
      <c r="C15" s="6">
        <v>12.78</v>
      </c>
      <c r="D15" s="8">
        <v>5.25</v>
      </c>
      <c r="E15" s="8">
        <v>54.11</v>
      </c>
      <c r="F15" s="4" t="s">
        <v>16</v>
      </c>
      <c r="G15" s="4">
        <v>752.51</v>
      </c>
      <c r="H15" s="6">
        <f t="shared" si="0"/>
        <v>40718.316099999996</v>
      </c>
    </row>
    <row r="16" spans="1:9" ht="15.75">
      <c r="A16" s="8">
        <v>12</v>
      </c>
      <c r="B16" s="5" t="s">
        <v>25</v>
      </c>
      <c r="C16" s="6">
        <v>3.61</v>
      </c>
      <c r="D16" s="8">
        <v>5.25</v>
      </c>
      <c r="E16" s="8">
        <v>10.79</v>
      </c>
      <c r="F16" s="4" t="s">
        <v>16</v>
      </c>
      <c r="G16" s="4">
        <v>434.60700000000003</v>
      </c>
      <c r="H16" s="6">
        <f t="shared" si="0"/>
        <v>4689.4095299999999</v>
      </c>
    </row>
    <row r="17" spans="1:8" ht="15.75">
      <c r="A17" s="8">
        <v>13</v>
      </c>
      <c r="B17" s="5" t="s">
        <v>26</v>
      </c>
      <c r="C17" s="6">
        <v>29.73</v>
      </c>
      <c r="D17" s="8">
        <v>5.25</v>
      </c>
      <c r="E17" s="8">
        <v>106.96</v>
      </c>
      <c r="F17" s="4" t="s">
        <v>16</v>
      </c>
      <c r="G17" s="4">
        <v>177.17</v>
      </c>
      <c r="H17" s="6">
        <f t="shared" si="0"/>
        <v>18950.103199999998</v>
      </c>
    </row>
    <row r="18" spans="1:8">
      <c r="A18" s="11"/>
      <c r="B18" s="83"/>
      <c r="C18" s="83"/>
      <c r="D18" s="83"/>
      <c r="E18" s="83"/>
      <c r="F18" s="83"/>
      <c r="G18" s="83"/>
      <c r="H18" s="12">
        <f>SUM(H5:H17)</f>
        <v>350614.73663</v>
      </c>
    </row>
    <row r="19" spans="1:8">
      <c r="A19" s="13"/>
      <c r="B19" s="14"/>
      <c r="C19" s="14"/>
      <c r="D19" s="14"/>
      <c r="E19" s="14"/>
      <c r="F19" s="14"/>
      <c r="G19" s="14"/>
      <c r="H19" s="15"/>
    </row>
    <row r="20" spans="1:8" ht="63.75" customHeight="1">
      <c r="B20" s="84" t="s">
        <v>166</v>
      </c>
      <c r="C20" s="84"/>
      <c r="D20" s="84"/>
      <c r="E20" s="84"/>
      <c r="F20" s="84"/>
      <c r="G20" s="84"/>
      <c r="H20" s="84"/>
    </row>
  </sheetData>
  <mergeCells count="5">
    <mergeCell ref="A1:H1"/>
    <mergeCell ref="A2:H2"/>
    <mergeCell ref="A3:H3"/>
    <mergeCell ref="B18:G18"/>
    <mergeCell ref="B20:H20"/>
  </mergeCells>
  <pageMargins left="0.7" right="0.7" top="0.75" bottom="0.75" header="0.3" footer="0.3"/>
</worksheet>
</file>

<file path=xl/worksheets/sheet117.xml><?xml version="1.0" encoding="utf-8"?>
<worksheet xmlns="http://schemas.openxmlformats.org/spreadsheetml/2006/main" xmlns:r="http://schemas.openxmlformats.org/officeDocument/2006/relationships">
  <dimension ref="A1:I18"/>
  <sheetViews>
    <sheetView workbookViewId="0">
      <selection activeCell="E4" sqref="E4"/>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5.5" customHeight="1">
      <c r="A3" s="82" t="s">
        <v>28</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2</v>
      </c>
      <c r="F5" s="8" t="s">
        <v>10</v>
      </c>
      <c r="G5" s="8">
        <v>261.12</v>
      </c>
      <c r="H5" s="6">
        <f>G5*E5</f>
        <v>522.24</v>
      </c>
    </row>
    <row r="6" spans="1:9" ht="114.75">
      <c r="A6" s="8" t="s">
        <v>30</v>
      </c>
      <c r="B6" s="5" t="s">
        <v>12</v>
      </c>
      <c r="C6" s="6">
        <v>29.73</v>
      </c>
      <c r="D6" s="8">
        <v>5.25</v>
      </c>
      <c r="E6" s="8">
        <v>15.28</v>
      </c>
      <c r="F6" s="4" t="s">
        <v>13</v>
      </c>
      <c r="G6" s="4">
        <v>120.53</v>
      </c>
      <c r="H6" s="6">
        <f t="shared" ref="H6:H15" si="0">G6*E6</f>
        <v>1841.6984</v>
      </c>
    </row>
    <row r="7" spans="1:9" ht="89.25">
      <c r="A7" s="8" t="s">
        <v>31</v>
      </c>
      <c r="B7" s="9" t="s">
        <v>15</v>
      </c>
      <c r="C7" s="6">
        <v>2.48</v>
      </c>
      <c r="D7" s="8">
        <v>5.25</v>
      </c>
      <c r="E7" s="8">
        <v>6.73</v>
      </c>
      <c r="F7" s="4" t="s">
        <v>16</v>
      </c>
      <c r="G7" s="4">
        <v>223.35</v>
      </c>
      <c r="H7" s="6">
        <f t="shared" si="0"/>
        <v>1503.1455000000001</v>
      </c>
    </row>
    <row r="8" spans="1:9" ht="63.75">
      <c r="A8" s="8" t="s">
        <v>32</v>
      </c>
      <c r="B8" s="5" t="s">
        <v>18</v>
      </c>
      <c r="C8" s="6">
        <v>4.13</v>
      </c>
      <c r="D8" s="8">
        <v>5.25</v>
      </c>
      <c r="E8" s="8">
        <v>9.0399999999999991</v>
      </c>
      <c r="F8" s="4" t="s">
        <v>16</v>
      </c>
      <c r="G8" s="4">
        <v>1149.1199999999999</v>
      </c>
      <c r="H8" s="6">
        <f t="shared" si="0"/>
        <v>10388.044799999998</v>
      </c>
    </row>
    <row r="9" spans="1:9" ht="102">
      <c r="A9" s="8" t="s">
        <v>33</v>
      </c>
      <c r="B9" s="5" t="s">
        <v>34</v>
      </c>
      <c r="C9" s="6">
        <v>3.26</v>
      </c>
      <c r="D9" s="8">
        <v>5.25</v>
      </c>
      <c r="E9" s="8">
        <v>32.29</v>
      </c>
      <c r="F9" s="4" t="s">
        <v>16</v>
      </c>
      <c r="G9" s="4">
        <v>5829</v>
      </c>
      <c r="H9" s="6">
        <f t="shared" si="0"/>
        <v>188218.41</v>
      </c>
    </row>
    <row r="10" spans="1:9" ht="18.75">
      <c r="A10" s="8">
        <v>5</v>
      </c>
      <c r="B10" s="10" t="s">
        <v>21</v>
      </c>
      <c r="C10" s="6"/>
      <c r="D10" s="8"/>
      <c r="E10" s="8"/>
      <c r="F10" s="4"/>
      <c r="G10" s="4"/>
      <c r="H10" s="6"/>
    </row>
    <row r="11" spans="1:9" ht="15.75">
      <c r="A11" s="8">
        <v>6</v>
      </c>
      <c r="B11" s="5" t="s">
        <v>22</v>
      </c>
      <c r="C11" s="6">
        <v>2.48</v>
      </c>
      <c r="D11" s="8">
        <v>5.25</v>
      </c>
      <c r="E11" s="8">
        <v>6.73</v>
      </c>
      <c r="F11" s="4" t="s">
        <v>16</v>
      </c>
      <c r="G11" s="4">
        <v>482.08</v>
      </c>
      <c r="H11" s="6">
        <f t="shared" si="0"/>
        <v>3244.3984</v>
      </c>
    </row>
    <row r="12" spans="1:9" ht="15.75">
      <c r="A12" s="8">
        <v>7</v>
      </c>
      <c r="B12" s="5" t="s">
        <v>23</v>
      </c>
      <c r="C12" s="6">
        <v>7.16</v>
      </c>
      <c r="D12" s="8">
        <v>5.25</v>
      </c>
      <c r="E12" s="8">
        <v>13.88</v>
      </c>
      <c r="F12" s="4" t="s">
        <v>16</v>
      </c>
      <c r="G12" s="4">
        <v>813.85</v>
      </c>
      <c r="H12" s="6">
        <f t="shared" si="0"/>
        <v>11296.238000000001</v>
      </c>
    </row>
    <row r="13" spans="1:9" ht="15.75">
      <c r="A13" s="8">
        <v>8</v>
      </c>
      <c r="B13" s="5" t="s">
        <v>24</v>
      </c>
      <c r="C13" s="6">
        <v>12.78</v>
      </c>
      <c r="D13" s="8">
        <v>5.25</v>
      </c>
      <c r="E13" s="8">
        <v>9.0399999999999991</v>
      </c>
      <c r="F13" s="4" t="s">
        <v>16</v>
      </c>
      <c r="G13" s="4">
        <v>752.51</v>
      </c>
      <c r="H13" s="6">
        <f t="shared" si="0"/>
        <v>6802.6903999999995</v>
      </c>
    </row>
    <row r="14" spans="1:9" ht="15.75">
      <c r="A14" s="8">
        <v>9</v>
      </c>
      <c r="B14" s="5" t="s">
        <v>25</v>
      </c>
      <c r="C14" s="6">
        <v>3.61</v>
      </c>
      <c r="D14" s="8">
        <v>5.25</v>
      </c>
      <c r="E14" s="8">
        <v>27.77</v>
      </c>
      <c r="F14" s="4" t="s">
        <v>16</v>
      </c>
      <c r="G14" s="4">
        <v>434.67</v>
      </c>
      <c r="H14" s="6">
        <f t="shared" si="0"/>
        <v>12070.785900000001</v>
      </c>
    </row>
    <row r="15" spans="1:9" ht="15.75">
      <c r="A15" s="8">
        <v>10</v>
      </c>
      <c r="B15" s="5" t="s">
        <v>26</v>
      </c>
      <c r="C15" s="6">
        <v>29.73</v>
      </c>
      <c r="D15" s="8">
        <v>5.25</v>
      </c>
      <c r="E15" s="8">
        <v>15.28</v>
      </c>
      <c r="F15" s="4" t="s">
        <v>16</v>
      </c>
      <c r="G15" s="4">
        <v>177.16</v>
      </c>
      <c r="H15" s="6">
        <f t="shared" si="0"/>
        <v>2707.0047999999997</v>
      </c>
    </row>
    <row r="16" spans="1:9">
      <c r="A16" s="11"/>
      <c r="B16" s="89" t="s">
        <v>35</v>
      </c>
      <c r="C16" s="90"/>
      <c r="D16" s="90"/>
      <c r="E16" s="90"/>
      <c r="F16" s="90"/>
      <c r="G16" s="91"/>
      <c r="H16" s="12">
        <f>SUM(H5:H15)</f>
        <v>238594.6562</v>
      </c>
    </row>
    <row r="17" spans="1:8">
      <c r="A17" s="13"/>
      <c r="B17" s="14"/>
      <c r="C17" s="14"/>
      <c r="D17" s="14"/>
      <c r="E17" s="14"/>
      <c r="F17" s="14"/>
      <c r="G17" s="14"/>
      <c r="H17" s="15"/>
    </row>
    <row r="18" spans="1:8" ht="63.75" customHeight="1">
      <c r="B18" s="84" t="s">
        <v>36</v>
      </c>
      <c r="C18" s="84"/>
      <c r="D18" s="84"/>
      <c r="E18" s="84"/>
      <c r="F18" s="84"/>
      <c r="G18" s="84"/>
      <c r="H18" s="84"/>
    </row>
  </sheetData>
  <mergeCells count="5">
    <mergeCell ref="A1:H1"/>
    <mergeCell ref="A2:H2"/>
    <mergeCell ref="A3:H3"/>
    <mergeCell ref="B16:G16"/>
    <mergeCell ref="B18:H18"/>
  </mergeCells>
  <pageMargins left="0.7" right="0.7" top="0.75" bottom="0.75" header="0.3" footer="0.3"/>
</worksheet>
</file>

<file path=xl/worksheets/sheet118.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318</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1</v>
      </c>
      <c r="F5" s="8" t="s">
        <v>10</v>
      </c>
      <c r="G5" s="8">
        <v>261.12</v>
      </c>
      <c r="H5" s="6">
        <f>G5*E5</f>
        <v>261.12</v>
      </c>
    </row>
    <row r="6" spans="1:9" ht="114.75">
      <c r="A6" s="8" t="s">
        <v>30</v>
      </c>
      <c r="B6" s="5" t="s">
        <v>12</v>
      </c>
      <c r="C6" s="6">
        <v>29.73</v>
      </c>
      <c r="D6" s="8">
        <v>5.25</v>
      </c>
      <c r="E6" s="8">
        <v>78.680000000000007</v>
      </c>
      <c r="F6" s="4" t="s">
        <v>13</v>
      </c>
      <c r="G6" s="4">
        <v>120.53</v>
      </c>
      <c r="H6" s="6">
        <f t="shared" ref="H6:H15" si="0">G6*E6</f>
        <v>9483.3004000000001</v>
      </c>
    </row>
    <row r="7" spans="1:9" ht="89.25">
      <c r="A7" s="8" t="s">
        <v>31</v>
      </c>
      <c r="B7" s="9" t="s">
        <v>15</v>
      </c>
      <c r="C7" s="6">
        <v>2.48</v>
      </c>
      <c r="D7" s="8">
        <v>5.25</v>
      </c>
      <c r="E7" s="8">
        <v>36.21</v>
      </c>
      <c r="F7" s="4" t="s">
        <v>16</v>
      </c>
      <c r="G7" s="4">
        <v>223.35</v>
      </c>
      <c r="H7" s="6">
        <f t="shared" si="0"/>
        <v>8087.5034999999998</v>
      </c>
    </row>
    <row r="8" spans="1:9" ht="63.75">
      <c r="A8" s="8" t="s">
        <v>32</v>
      </c>
      <c r="B8" s="5" t="s">
        <v>18</v>
      </c>
      <c r="C8" s="6">
        <v>4.13</v>
      </c>
      <c r="D8" s="8">
        <v>5.25</v>
      </c>
      <c r="E8" s="8">
        <v>60.35</v>
      </c>
      <c r="F8" s="4" t="s">
        <v>16</v>
      </c>
      <c r="G8" s="4">
        <v>1149.1199999999999</v>
      </c>
      <c r="H8" s="6">
        <f t="shared" si="0"/>
        <v>69349.391999999993</v>
      </c>
    </row>
    <row r="9" spans="1:9" ht="102">
      <c r="A9" s="8" t="s">
        <v>33</v>
      </c>
      <c r="B9" s="5" t="s">
        <v>34</v>
      </c>
      <c r="C9" s="6">
        <v>3.26</v>
      </c>
      <c r="D9" s="8">
        <v>5.25</v>
      </c>
      <c r="E9" s="8">
        <v>54.06</v>
      </c>
      <c r="F9" s="4" t="s">
        <v>16</v>
      </c>
      <c r="G9" s="4">
        <v>5829</v>
      </c>
      <c r="H9" s="6">
        <f t="shared" si="0"/>
        <v>315115.74</v>
      </c>
    </row>
    <row r="10" spans="1:9" ht="18.75">
      <c r="A10" s="8">
        <v>5</v>
      </c>
      <c r="B10" s="10" t="s">
        <v>21</v>
      </c>
      <c r="C10" s="6"/>
      <c r="D10" s="8"/>
      <c r="E10" s="8"/>
      <c r="F10" s="4"/>
      <c r="G10" s="4"/>
      <c r="H10" s="6"/>
    </row>
    <row r="11" spans="1:9" ht="15.75">
      <c r="A11" s="8">
        <v>6</v>
      </c>
      <c r="B11" s="5" t="s">
        <v>22</v>
      </c>
      <c r="C11" s="6">
        <v>2.48</v>
      </c>
      <c r="D11" s="8">
        <v>5.25</v>
      </c>
      <c r="E11" s="8">
        <v>36.21</v>
      </c>
      <c r="F11" s="4" t="s">
        <v>16</v>
      </c>
      <c r="G11" s="4">
        <v>482.08</v>
      </c>
      <c r="H11" s="6">
        <f t="shared" si="0"/>
        <v>17456.1168</v>
      </c>
    </row>
    <row r="12" spans="1:9" ht="15.75">
      <c r="A12" s="8">
        <v>7</v>
      </c>
      <c r="B12" s="5" t="s">
        <v>23</v>
      </c>
      <c r="C12" s="6">
        <v>7.16</v>
      </c>
      <c r="D12" s="8">
        <v>5.25</v>
      </c>
      <c r="E12" s="8">
        <v>23.24</v>
      </c>
      <c r="F12" s="4" t="s">
        <v>16</v>
      </c>
      <c r="G12" s="4">
        <v>813.85</v>
      </c>
      <c r="H12" s="6">
        <f t="shared" si="0"/>
        <v>18913.874</v>
      </c>
    </row>
    <row r="13" spans="1:9" ht="15.75">
      <c r="A13" s="8">
        <v>8</v>
      </c>
      <c r="B13" s="5" t="s">
        <v>24</v>
      </c>
      <c r="C13" s="6">
        <v>12.78</v>
      </c>
      <c r="D13" s="8">
        <v>5.25</v>
      </c>
      <c r="E13" s="8">
        <v>60.35</v>
      </c>
      <c r="F13" s="4" t="s">
        <v>16</v>
      </c>
      <c r="G13" s="4">
        <v>666.28</v>
      </c>
      <c r="H13" s="6">
        <f t="shared" si="0"/>
        <v>40209.998</v>
      </c>
    </row>
    <row r="14" spans="1:9" ht="15.75">
      <c r="A14" s="8">
        <v>9</v>
      </c>
      <c r="B14" s="5" t="s">
        <v>25</v>
      </c>
      <c r="C14" s="6">
        <v>3.61</v>
      </c>
      <c r="D14" s="8">
        <v>5.25</v>
      </c>
      <c r="E14" s="8">
        <v>46.49</v>
      </c>
      <c r="F14" s="4" t="s">
        <v>16</v>
      </c>
      <c r="G14" s="4">
        <v>434.68</v>
      </c>
      <c r="H14" s="6">
        <f t="shared" si="0"/>
        <v>20208.2732</v>
      </c>
    </row>
    <row r="15" spans="1:9" ht="15.75">
      <c r="A15" s="8">
        <v>10</v>
      </c>
      <c r="B15" s="5" t="s">
        <v>26</v>
      </c>
      <c r="C15" s="6">
        <v>29.73</v>
      </c>
      <c r="D15" s="8">
        <v>5.25</v>
      </c>
      <c r="E15" s="8">
        <v>78.680000000000007</v>
      </c>
      <c r="F15" s="4" t="s">
        <v>16</v>
      </c>
      <c r="G15" s="4">
        <v>177.16</v>
      </c>
      <c r="H15" s="6">
        <f t="shared" si="0"/>
        <v>13938.9488</v>
      </c>
    </row>
    <row r="16" spans="1:9">
      <c r="A16" s="11"/>
      <c r="B16" s="83"/>
      <c r="C16" s="83"/>
      <c r="D16" s="83"/>
      <c r="E16" s="83"/>
      <c r="F16" s="83"/>
      <c r="G16" s="83"/>
      <c r="H16" s="12">
        <f>SUM(H5:H15)</f>
        <v>513024.26670000004</v>
      </c>
    </row>
    <row r="17" spans="1:8">
      <c r="A17" s="13"/>
      <c r="B17" s="14"/>
      <c r="C17" s="14"/>
      <c r="D17" s="14"/>
      <c r="E17" s="14"/>
      <c r="F17" s="14"/>
      <c r="G17" s="14"/>
      <c r="H17" s="15"/>
    </row>
    <row r="18" spans="1:8" ht="63.75" customHeight="1">
      <c r="B18" s="84" t="s">
        <v>174</v>
      </c>
      <c r="C18" s="84"/>
      <c r="D18" s="84"/>
      <c r="E18" s="84"/>
      <c r="F18" s="84"/>
      <c r="G18" s="84"/>
      <c r="H18" s="84"/>
    </row>
  </sheetData>
  <mergeCells count="5">
    <mergeCell ref="A1:H1"/>
    <mergeCell ref="A2:H2"/>
    <mergeCell ref="A3:H3"/>
    <mergeCell ref="B16:G16"/>
    <mergeCell ref="B18:H18"/>
  </mergeCells>
  <pageMargins left="0.7" right="0.7" top="0.75" bottom="0.75" header="0.3" footer="0.3"/>
</worksheet>
</file>

<file path=xl/worksheets/sheet119.xml><?xml version="1.0" encoding="utf-8"?>
<worksheet xmlns="http://schemas.openxmlformats.org/spreadsheetml/2006/main" xmlns:r="http://schemas.openxmlformats.org/officeDocument/2006/relationships">
  <dimension ref="A1:G15"/>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29.25" customHeight="1">
      <c r="A3" s="82" t="s">
        <v>321</v>
      </c>
      <c r="B3" s="82"/>
      <c r="C3" s="82"/>
      <c r="D3" s="82"/>
      <c r="E3" s="82"/>
      <c r="F3" s="82"/>
      <c r="G3" s="2"/>
    </row>
    <row r="4" spans="1:7">
      <c r="A4" s="3" t="s">
        <v>3</v>
      </c>
      <c r="B4" s="3" t="s">
        <v>4</v>
      </c>
      <c r="C4" s="3" t="s">
        <v>5</v>
      </c>
      <c r="D4" s="3" t="s">
        <v>6</v>
      </c>
      <c r="E4" s="3" t="s">
        <v>7</v>
      </c>
      <c r="F4" s="3" t="s">
        <v>8</v>
      </c>
    </row>
    <row r="5" spans="1:7" ht="25.5">
      <c r="A5" s="4">
        <v>1</v>
      </c>
      <c r="B5" s="5" t="s">
        <v>9</v>
      </c>
      <c r="C5" s="4">
        <v>1</v>
      </c>
      <c r="D5" s="4" t="s">
        <v>10</v>
      </c>
      <c r="E5" s="4">
        <v>261.12</v>
      </c>
      <c r="F5" s="7">
        <f>E5*C5</f>
        <v>261.12</v>
      </c>
    </row>
    <row r="6" spans="1:7" ht="114.75">
      <c r="A6" s="8" t="s">
        <v>11</v>
      </c>
      <c r="B6" s="5" t="s">
        <v>12</v>
      </c>
      <c r="C6" s="6">
        <v>21.231999999999999</v>
      </c>
      <c r="D6" s="4" t="s">
        <v>13</v>
      </c>
      <c r="E6" s="4">
        <v>120.53</v>
      </c>
      <c r="F6" s="7">
        <f t="shared" ref="F6:F11" si="0">E6*C6</f>
        <v>2559.0929599999999</v>
      </c>
    </row>
    <row r="7" spans="1:7" ht="102">
      <c r="A7" s="8" t="s">
        <v>322</v>
      </c>
      <c r="B7" s="5" t="s">
        <v>34</v>
      </c>
      <c r="C7" s="6">
        <v>24.847999999999999</v>
      </c>
      <c r="D7" s="4" t="s">
        <v>16</v>
      </c>
      <c r="E7" s="4">
        <v>5829</v>
      </c>
      <c r="F7" s="7">
        <f t="shared" si="0"/>
        <v>144838.992</v>
      </c>
    </row>
    <row r="8" spans="1:7" ht="18.75">
      <c r="A8" s="8">
        <v>4</v>
      </c>
      <c r="B8" s="10" t="s">
        <v>21</v>
      </c>
      <c r="C8" s="6"/>
      <c r="D8" s="4"/>
      <c r="E8" s="4"/>
      <c r="F8" s="7"/>
    </row>
    <row r="9" spans="1:7" ht="15.75">
      <c r="A9" s="8">
        <v>5</v>
      </c>
      <c r="B9" s="5" t="s">
        <v>23</v>
      </c>
      <c r="C9" s="6">
        <v>10.683</v>
      </c>
      <c r="D9" s="4" t="s">
        <v>16</v>
      </c>
      <c r="E9" s="4">
        <v>813.85</v>
      </c>
      <c r="F9" s="7">
        <f t="shared" si="0"/>
        <v>8694.3595499999992</v>
      </c>
    </row>
    <row r="10" spans="1:7" ht="15.75">
      <c r="A10" s="8">
        <v>6</v>
      </c>
      <c r="B10" s="5" t="s">
        <v>25</v>
      </c>
      <c r="C10" s="6">
        <v>21.37</v>
      </c>
      <c r="D10" s="4" t="s">
        <v>16</v>
      </c>
      <c r="E10" s="4">
        <v>434.67</v>
      </c>
      <c r="F10" s="7">
        <f t="shared" si="0"/>
        <v>9288.8978999999999</v>
      </c>
    </row>
    <row r="11" spans="1:7" ht="15.75">
      <c r="A11" s="8">
        <v>7</v>
      </c>
      <c r="B11" s="5" t="s">
        <v>26</v>
      </c>
      <c r="C11" s="6">
        <v>21.24</v>
      </c>
      <c r="D11" s="4" t="s">
        <v>16</v>
      </c>
      <c r="E11" s="4">
        <v>177.16</v>
      </c>
      <c r="F11" s="7">
        <f t="shared" si="0"/>
        <v>3762.8783999999996</v>
      </c>
    </row>
    <row r="12" spans="1:7">
      <c r="A12" s="11"/>
      <c r="B12" s="83"/>
      <c r="C12" s="83"/>
      <c r="D12" s="83"/>
      <c r="E12" s="83"/>
      <c r="F12" s="12">
        <f>SUM(F5:F11)</f>
        <v>169405.34080999999</v>
      </c>
    </row>
    <row r="13" spans="1:7">
      <c r="A13" s="13"/>
      <c r="B13" s="14"/>
      <c r="C13" s="14"/>
      <c r="D13" s="14"/>
      <c r="E13" s="14"/>
      <c r="F13" s="15"/>
    </row>
    <row r="14" spans="1:7" ht="69.75" customHeight="1">
      <c r="B14" s="84" t="s">
        <v>89</v>
      </c>
      <c r="C14" s="84"/>
      <c r="D14" s="84"/>
      <c r="E14" s="84"/>
      <c r="F14" s="84"/>
    </row>
    <row r="15" spans="1:7" ht="47.25" customHeight="1"/>
  </sheetData>
  <mergeCells count="5">
    <mergeCell ref="A1:F1"/>
    <mergeCell ref="A2:F2"/>
    <mergeCell ref="A3:F3"/>
    <mergeCell ref="B12:E12"/>
    <mergeCell ref="B14:F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I22"/>
  <sheetViews>
    <sheetView topLeftCell="A16" workbookViewId="0">
      <selection activeCell="H19" sqref="H19"/>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3.75" customHeight="1">
      <c r="A3" s="82" t="s">
        <v>457</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75.75</v>
      </c>
      <c r="F5" s="4" t="s">
        <v>13</v>
      </c>
      <c r="G5" s="4">
        <v>120.53</v>
      </c>
      <c r="H5" s="6">
        <f t="shared" ref="H5:H18" si="0">G5*E5</f>
        <v>9130.1475000000009</v>
      </c>
    </row>
    <row r="6" spans="1:9" ht="89.25">
      <c r="A6" s="8" t="s">
        <v>31</v>
      </c>
      <c r="B6" s="9" t="s">
        <v>15</v>
      </c>
      <c r="C6" s="6">
        <v>2.48</v>
      </c>
      <c r="D6" s="8">
        <v>5.25</v>
      </c>
      <c r="E6" s="8">
        <v>7.18</v>
      </c>
      <c r="F6" s="4" t="s">
        <v>16</v>
      </c>
      <c r="G6" s="4">
        <v>223.35</v>
      </c>
      <c r="H6" s="6">
        <f t="shared" si="0"/>
        <v>1603.6529999999998</v>
      </c>
    </row>
    <row r="7" spans="1:9" ht="63.75">
      <c r="A7" s="8" t="s">
        <v>32</v>
      </c>
      <c r="B7" s="5" t="s">
        <v>18</v>
      </c>
      <c r="C7" s="6">
        <v>4.13</v>
      </c>
      <c r="D7" s="8">
        <v>5.25</v>
      </c>
      <c r="E7" s="8">
        <v>9.5</v>
      </c>
      <c r="F7" s="4" t="s">
        <v>16</v>
      </c>
      <c r="G7" s="4">
        <v>1149.1199999999999</v>
      </c>
      <c r="H7" s="6">
        <f t="shared" si="0"/>
        <v>10916.64</v>
      </c>
    </row>
    <row r="8" spans="1:9" ht="102">
      <c r="A8" s="8" t="s">
        <v>38</v>
      </c>
      <c r="B8" s="5" t="s">
        <v>39</v>
      </c>
      <c r="C8" s="6">
        <v>3.26</v>
      </c>
      <c r="D8" s="8">
        <v>5.25</v>
      </c>
      <c r="E8" s="8">
        <v>9.9499999999999993</v>
      </c>
      <c r="F8" s="4" t="s">
        <v>16</v>
      </c>
      <c r="G8" s="4">
        <v>5358.83</v>
      </c>
      <c r="H8" s="6">
        <f t="shared" si="0"/>
        <v>53320.358499999995</v>
      </c>
    </row>
    <row r="9" spans="1:9" ht="89.25">
      <c r="A9" s="8" t="s">
        <v>40</v>
      </c>
      <c r="B9" s="5" t="s">
        <v>41</v>
      </c>
      <c r="C9" s="6">
        <v>8.65</v>
      </c>
      <c r="D9" s="8">
        <v>5.25</v>
      </c>
      <c r="E9" s="8">
        <v>23.08</v>
      </c>
      <c r="F9" s="4" t="s">
        <v>16</v>
      </c>
      <c r="G9" s="4">
        <v>2502.14</v>
      </c>
      <c r="H9" s="6">
        <f t="shared" si="0"/>
        <v>57749.391199999991</v>
      </c>
    </row>
    <row r="10" spans="1:9" ht="63.75">
      <c r="A10" s="19" t="s">
        <v>42</v>
      </c>
      <c r="B10" s="5" t="s">
        <v>43</v>
      </c>
      <c r="C10" s="6">
        <v>65.05</v>
      </c>
      <c r="D10" s="8">
        <v>5.25</v>
      </c>
      <c r="E10" s="8">
        <v>145.91</v>
      </c>
      <c r="F10" s="4" t="s">
        <v>44</v>
      </c>
      <c r="G10" s="4">
        <v>245.79</v>
      </c>
      <c r="H10" s="6">
        <f t="shared" si="0"/>
        <v>35863.2189</v>
      </c>
    </row>
    <row r="11" spans="1:9" ht="102">
      <c r="A11" s="8" t="s">
        <v>45</v>
      </c>
      <c r="B11" s="5" t="s">
        <v>87</v>
      </c>
      <c r="C11" s="6">
        <v>0.79200000000000004</v>
      </c>
      <c r="D11" s="8">
        <v>5.25</v>
      </c>
      <c r="E11" s="8">
        <v>4.4400000000000004</v>
      </c>
      <c r="F11" s="4" t="s">
        <v>16</v>
      </c>
      <c r="G11" s="4">
        <v>5489.86</v>
      </c>
      <c r="H11" s="6">
        <f t="shared" si="0"/>
        <v>24374.9784</v>
      </c>
    </row>
    <row r="12" spans="1:9" ht="89.25">
      <c r="A12" s="19" t="s">
        <v>47</v>
      </c>
      <c r="B12" s="5" t="s">
        <v>48</v>
      </c>
      <c r="C12" s="20">
        <v>8.6800000000000002E-2</v>
      </c>
      <c r="D12" s="8">
        <v>5.25</v>
      </c>
      <c r="E12" s="8">
        <v>0.47</v>
      </c>
      <c r="F12" s="4" t="s">
        <v>49</v>
      </c>
      <c r="G12" s="4">
        <v>65841.84</v>
      </c>
      <c r="H12" s="6">
        <f t="shared" si="0"/>
        <v>30945.664799999995</v>
      </c>
    </row>
    <row r="13" spans="1:9" ht="18.75">
      <c r="A13" s="8">
        <v>9</v>
      </c>
      <c r="B13" s="10" t="s">
        <v>21</v>
      </c>
      <c r="C13" s="6"/>
      <c r="D13" s="8"/>
      <c r="E13" s="8"/>
      <c r="F13" s="4"/>
      <c r="G13" s="4"/>
      <c r="H13" s="6"/>
    </row>
    <row r="14" spans="1:9" ht="15.75">
      <c r="A14" s="8">
        <v>10</v>
      </c>
      <c r="B14" s="5" t="s">
        <v>71</v>
      </c>
      <c r="C14" s="6">
        <v>2.48</v>
      </c>
      <c r="D14" s="8">
        <v>5.25</v>
      </c>
      <c r="E14" s="8">
        <v>7.18</v>
      </c>
      <c r="F14" s="4" t="s">
        <v>16</v>
      </c>
      <c r="G14" s="4">
        <v>403.07</v>
      </c>
      <c r="H14" s="6">
        <f t="shared" si="0"/>
        <v>2894.0425999999998</v>
      </c>
    </row>
    <row r="15" spans="1:9" ht="15.75">
      <c r="A15" s="8">
        <v>11</v>
      </c>
      <c r="B15" s="5" t="s">
        <v>60</v>
      </c>
      <c r="C15" s="6">
        <v>7.16</v>
      </c>
      <c r="D15" s="8">
        <v>5.25</v>
      </c>
      <c r="E15" s="8">
        <v>19.89</v>
      </c>
      <c r="F15" s="4" t="s">
        <v>16</v>
      </c>
      <c r="G15" s="4">
        <v>907.32</v>
      </c>
      <c r="H15" s="6">
        <f t="shared" si="0"/>
        <v>18046.594800000003</v>
      </c>
    </row>
    <row r="16" spans="1:9" ht="15.75">
      <c r="A16" s="8">
        <v>12</v>
      </c>
      <c r="B16" s="5" t="s">
        <v>61</v>
      </c>
      <c r="C16" s="6">
        <v>12.78</v>
      </c>
      <c r="D16" s="8">
        <v>5.25</v>
      </c>
      <c r="E16" s="8">
        <v>32.58</v>
      </c>
      <c r="F16" s="4" t="s">
        <v>16</v>
      </c>
      <c r="G16" s="4">
        <v>863.24</v>
      </c>
      <c r="H16" s="6">
        <f t="shared" si="0"/>
        <v>28124.359199999999</v>
      </c>
    </row>
    <row r="17" spans="1:8" ht="15.75">
      <c r="A17" s="8">
        <v>13</v>
      </c>
      <c r="B17" s="5" t="s">
        <v>62</v>
      </c>
      <c r="C17" s="6">
        <v>3.61</v>
      </c>
      <c r="D17" s="8">
        <v>5.25</v>
      </c>
      <c r="E17" s="8">
        <v>12.78</v>
      </c>
      <c r="F17" s="4" t="s">
        <v>16</v>
      </c>
      <c r="G17" s="4">
        <v>541.66999999999996</v>
      </c>
      <c r="H17" s="6">
        <f t="shared" si="0"/>
        <v>6922.5425999999989</v>
      </c>
    </row>
    <row r="18" spans="1:8" ht="15.75">
      <c r="A18" s="8">
        <v>14</v>
      </c>
      <c r="B18" s="5" t="s">
        <v>26</v>
      </c>
      <c r="C18" s="6">
        <v>29.73</v>
      </c>
      <c r="D18" s="8">
        <v>5.25</v>
      </c>
      <c r="E18" s="8">
        <v>75.75</v>
      </c>
      <c r="F18" s="4" t="s">
        <v>16</v>
      </c>
      <c r="G18" s="4">
        <v>177.17</v>
      </c>
      <c r="H18" s="6">
        <f t="shared" si="0"/>
        <v>13420.627499999999</v>
      </c>
    </row>
    <row r="19" spans="1:8">
      <c r="A19" s="11"/>
      <c r="B19" s="83"/>
      <c r="C19" s="83"/>
      <c r="D19" s="83"/>
      <c r="E19" s="83"/>
      <c r="F19" s="83"/>
      <c r="G19" s="83"/>
      <c r="H19" s="12">
        <f>SUM(H5:H18)</f>
        <v>293312.21899999992</v>
      </c>
    </row>
    <row r="20" spans="1:8">
      <c r="A20" s="13"/>
      <c r="B20" s="14"/>
      <c r="C20" s="14"/>
      <c r="D20" s="14"/>
      <c r="E20" s="14"/>
      <c r="F20" s="14"/>
      <c r="G20" s="14"/>
      <c r="H20" s="15"/>
    </row>
    <row r="21" spans="1:8">
      <c r="A21" s="13"/>
      <c r="B21" s="14"/>
      <c r="C21" s="14"/>
      <c r="D21" s="14"/>
      <c r="E21" s="14"/>
      <c r="F21" s="14"/>
      <c r="G21" s="14"/>
      <c r="H21" s="15"/>
    </row>
    <row r="22" spans="1:8" ht="63.75" customHeight="1">
      <c r="B22" s="84" t="s">
        <v>133</v>
      </c>
      <c r="C22" s="84"/>
      <c r="D22" s="84"/>
      <c r="E22" s="84"/>
      <c r="F22" s="84"/>
      <c r="G22" s="84"/>
      <c r="H22" s="84"/>
    </row>
  </sheetData>
  <mergeCells count="5">
    <mergeCell ref="A1:H1"/>
    <mergeCell ref="A2:H2"/>
    <mergeCell ref="A3:H3"/>
    <mergeCell ref="B19:G19"/>
    <mergeCell ref="B22:H22"/>
  </mergeCells>
  <pageMargins left="0.7" right="0.7" top="0.75" bottom="0.75" header="0.3" footer="0.3"/>
</worksheet>
</file>

<file path=xl/worksheets/sheet120.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29.25" customHeight="1">
      <c r="A3" s="82" t="s">
        <v>319</v>
      </c>
      <c r="B3" s="82"/>
      <c r="C3" s="82"/>
      <c r="D3" s="82"/>
      <c r="E3" s="82"/>
      <c r="F3" s="82"/>
      <c r="G3" s="2"/>
    </row>
    <row r="4" spans="1:7">
      <c r="A4" s="3" t="s">
        <v>3</v>
      </c>
      <c r="B4" s="3" t="s">
        <v>4</v>
      </c>
      <c r="C4" s="3" t="s">
        <v>5</v>
      </c>
      <c r="D4" s="3" t="s">
        <v>6</v>
      </c>
      <c r="E4" s="3" t="s">
        <v>7</v>
      </c>
      <c r="F4" s="3" t="s">
        <v>8</v>
      </c>
    </row>
    <row r="5" spans="1:7" ht="25.5">
      <c r="A5" s="4">
        <v>1</v>
      </c>
      <c r="B5" s="5" t="s">
        <v>9</v>
      </c>
      <c r="C5" s="4">
        <v>1</v>
      </c>
      <c r="D5" s="4" t="s">
        <v>10</v>
      </c>
      <c r="E5" s="4">
        <v>261.12</v>
      </c>
      <c r="F5" s="7">
        <f>E5*C5</f>
        <v>261.12</v>
      </c>
    </row>
    <row r="6" spans="1:7" ht="114.75">
      <c r="A6" s="8" t="s">
        <v>11</v>
      </c>
      <c r="B6" s="5" t="s">
        <v>12</v>
      </c>
      <c r="C6" s="6">
        <v>23.34</v>
      </c>
      <c r="D6" s="4" t="s">
        <v>13</v>
      </c>
      <c r="E6" s="4">
        <v>120.53</v>
      </c>
      <c r="F6" s="7">
        <f t="shared" ref="F6:F15" si="0">E6*C6</f>
        <v>2813.1702</v>
      </c>
    </row>
    <row r="7" spans="1:7" ht="89.25">
      <c r="A7" s="8" t="s">
        <v>14</v>
      </c>
      <c r="B7" s="9" t="s">
        <v>15</v>
      </c>
      <c r="C7" s="6">
        <v>8.7100000000000009</v>
      </c>
      <c r="D7" s="4" t="s">
        <v>16</v>
      </c>
      <c r="E7" s="4">
        <v>223.35</v>
      </c>
      <c r="F7" s="7">
        <f t="shared" si="0"/>
        <v>1945.3785</v>
      </c>
    </row>
    <row r="8" spans="1:7" ht="63.75">
      <c r="A8" s="8" t="s">
        <v>17</v>
      </c>
      <c r="B8" s="5" t="s">
        <v>18</v>
      </c>
      <c r="C8" s="6">
        <v>14.51</v>
      </c>
      <c r="D8" s="4" t="s">
        <v>16</v>
      </c>
      <c r="E8" s="4">
        <v>1149.1199999999999</v>
      </c>
      <c r="F8" s="7">
        <f t="shared" si="0"/>
        <v>16673.731199999998</v>
      </c>
    </row>
    <row r="9" spans="1:7" ht="102">
      <c r="A9" s="8" t="s">
        <v>54</v>
      </c>
      <c r="B9" s="5" t="s">
        <v>34</v>
      </c>
      <c r="C9" s="6">
        <v>58.05</v>
      </c>
      <c r="D9" s="4" t="s">
        <v>16</v>
      </c>
      <c r="E9" s="4">
        <v>5829</v>
      </c>
      <c r="F9" s="7">
        <f t="shared" si="0"/>
        <v>338373.45</v>
      </c>
    </row>
    <row r="10" spans="1:7" ht="18.75">
      <c r="A10" s="8">
        <v>8</v>
      </c>
      <c r="B10" s="10" t="s">
        <v>21</v>
      </c>
      <c r="C10" s="6"/>
      <c r="D10" s="4"/>
      <c r="E10" s="4"/>
      <c r="F10" s="7"/>
    </row>
    <row r="11" spans="1:7" ht="15.75">
      <c r="A11" s="8" t="s">
        <v>114</v>
      </c>
      <c r="B11" s="5" t="s">
        <v>22</v>
      </c>
      <c r="C11" s="6">
        <v>8.7100000000000009</v>
      </c>
      <c r="D11" s="4" t="s">
        <v>16</v>
      </c>
      <c r="E11" s="4">
        <v>482.08</v>
      </c>
      <c r="F11" s="7">
        <f t="shared" si="0"/>
        <v>4198.9168</v>
      </c>
    </row>
    <row r="12" spans="1:7" ht="15.75">
      <c r="A12" s="8" t="s">
        <v>116</v>
      </c>
      <c r="B12" s="5" t="s">
        <v>23</v>
      </c>
      <c r="C12" s="6">
        <v>24.96</v>
      </c>
      <c r="D12" s="4" t="s">
        <v>16</v>
      </c>
      <c r="E12" s="4">
        <v>813.85</v>
      </c>
      <c r="F12" s="7">
        <f t="shared" si="0"/>
        <v>20313.696</v>
      </c>
    </row>
    <row r="13" spans="1:7" ht="15.75">
      <c r="A13" s="8" t="s">
        <v>118</v>
      </c>
      <c r="B13" s="5" t="s">
        <v>24</v>
      </c>
      <c r="C13" s="6">
        <v>14.51</v>
      </c>
      <c r="D13" s="4" t="s">
        <v>16</v>
      </c>
      <c r="E13" s="4">
        <v>752.51</v>
      </c>
      <c r="F13" s="7">
        <f t="shared" si="0"/>
        <v>10918.920099999999</v>
      </c>
    </row>
    <row r="14" spans="1:7" ht="15.75">
      <c r="A14" s="8" t="s">
        <v>119</v>
      </c>
      <c r="B14" s="5" t="s">
        <v>25</v>
      </c>
      <c r="C14" s="6">
        <v>49.92</v>
      </c>
      <c r="D14" s="4" t="s">
        <v>16</v>
      </c>
      <c r="E14" s="4">
        <v>434.67</v>
      </c>
      <c r="F14" s="7">
        <f t="shared" si="0"/>
        <v>21698.726400000003</v>
      </c>
    </row>
    <row r="15" spans="1:7" ht="15.75">
      <c r="A15" s="8" t="s">
        <v>121</v>
      </c>
      <c r="B15" s="5" t="s">
        <v>26</v>
      </c>
      <c r="C15" s="6">
        <v>23.34</v>
      </c>
      <c r="D15" s="4" t="s">
        <v>16</v>
      </c>
      <c r="E15" s="4">
        <v>177.16</v>
      </c>
      <c r="F15" s="7">
        <f t="shared" si="0"/>
        <v>4134.9143999999997</v>
      </c>
    </row>
    <row r="16" spans="1:7">
      <c r="A16" s="11"/>
      <c r="B16" s="83"/>
      <c r="C16" s="83"/>
      <c r="D16" s="83"/>
      <c r="E16" s="83"/>
      <c r="F16" s="12">
        <f>SUM(F5:F15)</f>
        <v>421332.02360000001</v>
      </c>
    </row>
    <row r="17" spans="1:6">
      <c r="A17" s="13"/>
      <c r="B17" s="14"/>
      <c r="C17" s="14"/>
      <c r="D17" s="14"/>
      <c r="E17" s="14"/>
      <c r="F17" s="15"/>
    </row>
    <row r="18" spans="1:6" ht="69.75" customHeight="1">
      <c r="B18" s="84" t="s">
        <v>89</v>
      </c>
      <c r="C18" s="84"/>
      <c r="D18" s="84"/>
      <c r="E18" s="84"/>
      <c r="F18" s="84"/>
    </row>
    <row r="19" spans="1:6" ht="47.25" customHeight="1"/>
  </sheetData>
  <mergeCells count="5">
    <mergeCell ref="A1:F1"/>
    <mergeCell ref="A2:F2"/>
    <mergeCell ref="A3:F3"/>
    <mergeCell ref="B16:E16"/>
    <mergeCell ref="B18:F18"/>
  </mergeCells>
  <pageMargins left="0.7" right="0.7" top="0.75" bottom="0.75" header="0.3" footer="0.3"/>
</worksheet>
</file>

<file path=xl/worksheets/sheet121.xml><?xml version="1.0" encoding="utf-8"?>
<worksheet xmlns="http://schemas.openxmlformats.org/spreadsheetml/2006/main" xmlns:r="http://schemas.openxmlformats.org/officeDocument/2006/relationships">
  <dimension ref="A1:G19"/>
  <sheetViews>
    <sheetView workbookViewId="0">
      <selection activeCell="A18" sqref="A18:XFD1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29.25" customHeight="1">
      <c r="A3" s="118" t="s">
        <v>320</v>
      </c>
      <c r="B3" s="119"/>
      <c r="C3" s="119"/>
      <c r="D3" s="119"/>
      <c r="E3" s="119"/>
      <c r="F3" s="120"/>
      <c r="G3" s="2"/>
    </row>
    <row r="4" spans="1:7">
      <c r="A4" s="3" t="s">
        <v>3</v>
      </c>
      <c r="B4" s="3" t="s">
        <v>4</v>
      </c>
      <c r="C4" s="3" t="s">
        <v>5</v>
      </c>
      <c r="D4" s="3" t="s">
        <v>6</v>
      </c>
      <c r="E4" s="3" t="s">
        <v>7</v>
      </c>
      <c r="F4" s="3" t="s">
        <v>8</v>
      </c>
    </row>
    <row r="5" spans="1:7" ht="25.5">
      <c r="A5" s="4">
        <v>1</v>
      </c>
      <c r="B5" s="5" t="s">
        <v>9</v>
      </c>
      <c r="C5" s="4">
        <v>1</v>
      </c>
      <c r="D5" s="4" t="s">
        <v>10</v>
      </c>
      <c r="E5" s="4">
        <v>261.12</v>
      </c>
      <c r="F5" s="7">
        <f>E5*C5</f>
        <v>261.12</v>
      </c>
    </row>
    <row r="6" spans="1:7" ht="114.75">
      <c r="A6" s="8" t="s">
        <v>11</v>
      </c>
      <c r="B6" s="5" t="s">
        <v>12</v>
      </c>
      <c r="C6" s="6">
        <v>30.353000000000002</v>
      </c>
      <c r="D6" s="4" t="s">
        <v>13</v>
      </c>
      <c r="E6" s="4">
        <v>120.53</v>
      </c>
      <c r="F6" s="7">
        <f t="shared" ref="F6:F15" si="0">E6*C6</f>
        <v>3658.4470900000001</v>
      </c>
    </row>
    <row r="7" spans="1:7" ht="89.25">
      <c r="A7" s="8" t="s">
        <v>14</v>
      </c>
      <c r="B7" s="9" t="s">
        <v>15</v>
      </c>
      <c r="C7" s="6">
        <v>11.321</v>
      </c>
      <c r="D7" s="4" t="s">
        <v>16</v>
      </c>
      <c r="E7" s="4">
        <v>223.35</v>
      </c>
      <c r="F7" s="7">
        <f t="shared" si="0"/>
        <v>2528.5453499999999</v>
      </c>
    </row>
    <row r="8" spans="1:7" ht="63.75">
      <c r="A8" s="8" t="s">
        <v>17</v>
      </c>
      <c r="B8" s="5" t="s">
        <v>18</v>
      </c>
      <c r="C8" s="6">
        <v>18.876999999999999</v>
      </c>
      <c r="D8" s="4" t="s">
        <v>16</v>
      </c>
      <c r="E8" s="4">
        <v>1149.1199999999999</v>
      </c>
      <c r="F8" s="7">
        <f t="shared" si="0"/>
        <v>21691.938239999996</v>
      </c>
    </row>
    <row r="9" spans="1:7" ht="102">
      <c r="A9" s="8" t="s">
        <v>54</v>
      </c>
      <c r="B9" s="5" t="s">
        <v>34</v>
      </c>
      <c r="C9" s="6">
        <v>22.65</v>
      </c>
      <c r="D9" s="4" t="s">
        <v>16</v>
      </c>
      <c r="E9" s="4">
        <v>5829</v>
      </c>
      <c r="F9" s="7">
        <f t="shared" si="0"/>
        <v>132026.85</v>
      </c>
    </row>
    <row r="10" spans="1:7" ht="18.75">
      <c r="A10" s="8">
        <v>8</v>
      </c>
      <c r="B10" s="10" t="s">
        <v>21</v>
      </c>
      <c r="C10" s="6"/>
      <c r="D10" s="4"/>
      <c r="E10" s="4"/>
      <c r="F10" s="7"/>
    </row>
    <row r="11" spans="1:7" ht="15.75">
      <c r="A11" s="8" t="s">
        <v>114</v>
      </c>
      <c r="B11" s="5" t="s">
        <v>22</v>
      </c>
      <c r="C11" s="6">
        <v>11.324</v>
      </c>
      <c r="D11" s="4" t="s">
        <v>16</v>
      </c>
      <c r="E11" s="4">
        <v>482.08</v>
      </c>
      <c r="F11" s="7">
        <f t="shared" si="0"/>
        <v>5459.0739199999998</v>
      </c>
    </row>
    <row r="12" spans="1:7" ht="15.75">
      <c r="A12" s="8" t="s">
        <v>116</v>
      </c>
      <c r="B12" s="5" t="s">
        <v>23</v>
      </c>
      <c r="C12" s="6">
        <v>9.7390000000000008</v>
      </c>
      <c r="D12" s="4" t="s">
        <v>16</v>
      </c>
      <c r="E12" s="4">
        <v>813.85</v>
      </c>
      <c r="F12" s="7">
        <f t="shared" si="0"/>
        <v>7926.0851500000008</v>
      </c>
    </row>
    <row r="13" spans="1:7" ht="15.75">
      <c r="A13" s="8" t="s">
        <v>118</v>
      </c>
      <c r="B13" s="5" t="s">
        <v>24</v>
      </c>
      <c r="C13" s="6">
        <v>18.876000000000001</v>
      </c>
      <c r="D13" s="4" t="s">
        <v>16</v>
      </c>
      <c r="E13" s="4">
        <v>752.51</v>
      </c>
      <c r="F13" s="7">
        <f t="shared" si="0"/>
        <v>14204.378760000001</v>
      </c>
    </row>
    <row r="14" spans="1:7" ht="15.75">
      <c r="A14" s="8" t="s">
        <v>119</v>
      </c>
      <c r="B14" s="5" t="s">
        <v>25</v>
      </c>
      <c r="C14" s="6">
        <v>19.478999999999999</v>
      </c>
      <c r="D14" s="4" t="s">
        <v>16</v>
      </c>
      <c r="E14" s="4">
        <v>434.67</v>
      </c>
      <c r="F14" s="7">
        <f t="shared" si="0"/>
        <v>8466.9369299999998</v>
      </c>
    </row>
    <row r="15" spans="1:7" ht="15.75">
      <c r="A15" s="8" t="s">
        <v>121</v>
      </c>
      <c r="B15" s="5" t="s">
        <v>26</v>
      </c>
      <c r="C15" s="6">
        <v>30.352</v>
      </c>
      <c r="D15" s="4" t="s">
        <v>16</v>
      </c>
      <c r="E15" s="4">
        <v>177.16</v>
      </c>
      <c r="F15" s="7">
        <f t="shared" si="0"/>
        <v>5377.16032</v>
      </c>
    </row>
    <row r="16" spans="1:7">
      <c r="A16" s="11"/>
      <c r="B16" s="115"/>
      <c r="C16" s="116"/>
      <c r="D16" s="116"/>
      <c r="E16" s="117"/>
      <c r="F16" s="12">
        <f>SUM(F5:F15)</f>
        <v>201600.53575999997</v>
      </c>
    </row>
    <row r="17" spans="1:6">
      <c r="A17" s="13"/>
      <c r="B17" s="14"/>
      <c r="C17" s="14"/>
      <c r="D17" s="14"/>
      <c r="E17" s="14"/>
      <c r="F17" s="15"/>
    </row>
    <row r="18" spans="1:6" ht="69.75" customHeight="1">
      <c r="B18" s="84" t="s">
        <v>89</v>
      </c>
      <c r="C18" s="84"/>
      <c r="D18" s="84"/>
      <c r="E18" s="84"/>
      <c r="F18" s="84"/>
    </row>
    <row r="19" spans="1:6" ht="47.25" customHeight="1"/>
  </sheetData>
  <mergeCells count="5">
    <mergeCell ref="A1:F1"/>
    <mergeCell ref="A2:F2"/>
    <mergeCell ref="A3:F3"/>
    <mergeCell ref="B16:E16"/>
    <mergeCell ref="B18:F18"/>
  </mergeCells>
  <pageMargins left="0.7" right="0.7" top="0.75" bottom="0.75" header="0.3" footer="0.3"/>
</worksheet>
</file>

<file path=xl/worksheets/sheet122.xml><?xml version="1.0" encoding="utf-8"?>
<worksheet xmlns="http://schemas.openxmlformats.org/spreadsheetml/2006/main" xmlns:r="http://schemas.openxmlformats.org/officeDocument/2006/relationships">
  <dimension ref="A1:G19"/>
  <sheetViews>
    <sheetView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29.25" customHeight="1">
      <c r="A3" s="82" t="s">
        <v>300</v>
      </c>
      <c r="B3" s="82"/>
      <c r="C3" s="82"/>
      <c r="D3" s="82"/>
      <c r="E3" s="82"/>
      <c r="F3" s="82"/>
      <c r="G3" s="2"/>
    </row>
    <row r="4" spans="1:7">
      <c r="A4" s="3" t="s">
        <v>3</v>
      </c>
      <c r="B4" s="3" t="s">
        <v>4</v>
      </c>
      <c r="C4" s="3" t="s">
        <v>5</v>
      </c>
      <c r="D4" s="3" t="s">
        <v>6</v>
      </c>
      <c r="E4" s="3" t="s">
        <v>7</v>
      </c>
      <c r="F4" s="3" t="s">
        <v>8</v>
      </c>
    </row>
    <row r="5" spans="1:7" ht="25.5">
      <c r="A5" s="4">
        <v>1</v>
      </c>
      <c r="B5" s="5" t="s">
        <v>9</v>
      </c>
      <c r="C5" s="4">
        <v>1</v>
      </c>
      <c r="D5" s="4" t="s">
        <v>10</v>
      </c>
      <c r="E5" s="4">
        <v>261.12</v>
      </c>
      <c r="F5" s="7">
        <f>E5*C5</f>
        <v>261.12</v>
      </c>
    </row>
    <row r="6" spans="1:7" ht="114.75">
      <c r="A6" s="8" t="s">
        <v>11</v>
      </c>
      <c r="B6" s="5" t="s">
        <v>12</v>
      </c>
      <c r="C6" s="6">
        <v>142.19999999999999</v>
      </c>
      <c r="D6" s="4" t="s">
        <v>13</v>
      </c>
      <c r="E6" s="4">
        <v>120.53</v>
      </c>
      <c r="F6" s="7">
        <f t="shared" ref="F6:F15" si="0">E6*C6</f>
        <v>17139.365999999998</v>
      </c>
    </row>
    <row r="7" spans="1:7" ht="89.25">
      <c r="A7" s="8" t="s">
        <v>14</v>
      </c>
      <c r="B7" s="9" t="s">
        <v>15</v>
      </c>
      <c r="C7" s="6">
        <v>53.09</v>
      </c>
      <c r="D7" s="4" t="s">
        <v>16</v>
      </c>
      <c r="E7" s="4">
        <v>223.35</v>
      </c>
      <c r="F7" s="7">
        <f t="shared" si="0"/>
        <v>11857.6515</v>
      </c>
    </row>
    <row r="8" spans="1:7" ht="63.75">
      <c r="A8" s="8" t="s">
        <v>17</v>
      </c>
      <c r="B8" s="5" t="s">
        <v>18</v>
      </c>
      <c r="C8" s="6">
        <v>88.49</v>
      </c>
      <c r="D8" s="4" t="s">
        <v>16</v>
      </c>
      <c r="E8" s="4">
        <v>1149.1199999999999</v>
      </c>
      <c r="F8" s="7">
        <f t="shared" si="0"/>
        <v>101685.62879999999</v>
      </c>
    </row>
    <row r="9" spans="1:7" ht="75.75" customHeight="1">
      <c r="A9" s="8" t="s">
        <v>54</v>
      </c>
      <c r="B9" s="5" t="s">
        <v>281</v>
      </c>
      <c r="C9" s="6">
        <v>106.19</v>
      </c>
      <c r="D9" s="4" t="s">
        <v>16</v>
      </c>
      <c r="E9" s="4">
        <v>5829</v>
      </c>
      <c r="F9" s="7">
        <f t="shared" si="0"/>
        <v>618981.51</v>
      </c>
    </row>
    <row r="10" spans="1:7" ht="18.75">
      <c r="A10" s="8">
        <v>6</v>
      </c>
      <c r="B10" s="10" t="s">
        <v>21</v>
      </c>
      <c r="C10" s="6"/>
      <c r="D10" s="4"/>
      <c r="E10" s="4"/>
      <c r="F10" s="7"/>
    </row>
    <row r="11" spans="1:7" ht="15.75">
      <c r="A11" s="8">
        <v>7</v>
      </c>
      <c r="B11" s="5" t="s">
        <v>23</v>
      </c>
      <c r="C11" s="6">
        <v>45.66</v>
      </c>
      <c r="D11" s="4" t="s">
        <v>16</v>
      </c>
      <c r="E11" s="4">
        <v>813.85</v>
      </c>
      <c r="F11" s="7">
        <f>E11*C11</f>
        <v>37160.390999999996</v>
      </c>
    </row>
    <row r="12" spans="1:7" ht="15.75">
      <c r="A12" s="8">
        <v>8</v>
      </c>
      <c r="B12" s="5" t="s">
        <v>22</v>
      </c>
      <c r="C12" s="6">
        <v>53.09</v>
      </c>
      <c r="D12" s="4" t="s">
        <v>16</v>
      </c>
      <c r="E12" s="4">
        <v>482.08</v>
      </c>
      <c r="F12" s="7">
        <f t="shared" si="0"/>
        <v>25593.627199999999</v>
      </c>
    </row>
    <row r="13" spans="1:7" ht="15.75">
      <c r="A13" s="8">
        <v>9</v>
      </c>
      <c r="B13" s="5" t="s">
        <v>25</v>
      </c>
      <c r="C13" s="6">
        <v>91.32</v>
      </c>
      <c r="D13" s="4" t="s">
        <v>16</v>
      </c>
      <c r="E13" s="4">
        <v>434.67</v>
      </c>
      <c r="F13" s="7">
        <f>E13*C13</f>
        <v>39694.064399999996</v>
      </c>
    </row>
    <row r="14" spans="1:7" ht="15.75">
      <c r="A14" s="8">
        <v>10</v>
      </c>
      <c r="B14" s="5" t="s">
        <v>24</v>
      </c>
      <c r="C14" s="6">
        <v>88.49</v>
      </c>
      <c r="D14" s="4" t="s">
        <v>16</v>
      </c>
      <c r="E14" s="4">
        <v>752.51</v>
      </c>
      <c r="F14" s="7">
        <f t="shared" si="0"/>
        <v>66589.609899999996</v>
      </c>
    </row>
    <row r="15" spans="1:7" ht="15.75">
      <c r="A15" s="8">
        <v>11</v>
      </c>
      <c r="B15" s="5" t="s">
        <v>26</v>
      </c>
      <c r="C15" s="6">
        <v>142.29</v>
      </c>
      <c r="D15" s="4" t="s">
        <v>16</v>
      </c>
      <c r="E15" s="4">
        <v>177.16</v>
      </c>
      <c r="F15" s="7">
        <f t="shared" si="0"/>
        <v>25208.096399999999</v>
      </c>
    </row>
    <row r="16" spans="1:7">
      <c r="A16" s="11"/>
      <c r="B16" s="83"/>
      <c r="C16" s="83"/>
      <c r="D16" s="83"/>
      <c r="E16" s="83"/>
      <c r="F16" s="12">
        <f>SUM(F5:F15)</f>
        <v>944171.06520000007</v>
      </c>
    </row>
    <row r="17" spans="1:6">
      <c r="A17" s="13"/>
      <c r="B17" s="14"/>
      <c r="C17" s="14"/>
      <c r="D17" s="14"/>
      <c r="E17" s="14"/>
      <c r="F17" s="15"/>
    </row>
    <row r="18" spans="1:6" ht="69.75" customHeight="1">
      <c r="B18" s="84" t="s">
        <v>89</v>
      </c>
      <c r="C18" s="84"/>
      <c r="D18" s="84"/>
      <c r="E18" s="84"/>
      <c r="F18" s="84"/>
    </row>
    <row r="19" spans="1:6" ht="47.25" customHeight="1"/>
  </sheetData>
  <mergeCells count="5">
    <mergeCell ref="A1:F1"/>
    <mergeCell ref="A2:F2"/>
    <mergeCell ref="A3:F3"/>
    <mergeCell ref="B16:E16"/>
    <mergeCell ref="B18:F18"/>
  </mergeCells>
  <pageMargins left="0.7" right="0.7" top="0.75" bottom="0.75" header="0.3" footer="0.3"/>
</worksheet>
</file>

<file path=xl/worksheets/sheet123.xml><?xml version="1.0" encoding="utf-8"?>
<worksheet xmlns="http://schemas.openxmlformats.org/spreadsheetml/2006/main" xmlns:r="http://schemas.openxmlformats.org/officeDocument/2006/relationships">
  <dimension ref="A1:I18"/>
  <sheetViews>
    <sheetView topLeftCell="A10" workbookViewId="0">
      <selection activeCell="H16" sqref="H1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402</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c r="D5" s="8"/>
      <c r="E5" s="8">
        <v>1</v>
      </c>
      <c r="F5" s="8" t="s">
        <v>10</v>
      </c>
      <c r="G5" s="8">
        <v>261.12</v>
      </c>
      <c r="H5" s="6">
        <f t="shared" ref="H5:H15" si="0">G5*E5</f>
        <v>261.12</v>
      </c>
    </row>
    <row r="6" spans="1:9" ht="114.75">
      <c r="A6" s="8" t="s">
        <v>30</v>
      </c>
      <c r="B6" s="5" t="s">
        <v>12</v>
      </c>
      <c r="C6" s="6">
        <v>29.73</v>
      </c>
      <c r="D6" s="8">
        <v>5.25</v>
      </c>
      <c r="E6" s="8">
        <v>15.18</v>
      </c>
      <c r="F6" s="4" t="s">
        <v>13</v>
      </c>
      <c r="G6" s="4">
        <v>120.53</v>
      </c>
      <c r="H6" s="6">
        <f t="shared" si="0"/>
        <v>1829.6453999999999</v>
      </c>
    </row>
    <row r="7" spans="1:9" ht="89.25">
      <c r="A7" s="8" t="s">
        <v>31</v>
      </c>
      <c r="B7" s="9" t="s">
        <v>15</v>
      </c>
      <c r="C7" s="6">
        <v>2.48</v>
      </c>
      <c r="D7" s="8">
        <v>5.25</v>
      </c>
      <c r="E7" s="8">
        <v>5.66</v>
      </c>
      <c r="F7" s="4" t="s">
        <v>16</v>
      </c>
      <c r="G7" s="4">
        <v>223.35</v>
      </c>
      <c r="H7" s="6">
        <f t="shared" si="0"/>
        <v>1264.1610000000001</v>
      </c>
    </row>
    <row r="8" spans="1:9" ht="63.75">
      <c r="A8" s="8" t="s">
        <v>32</v>
      </c>
      <c r="B8" s="5" t="s">
        <v>18</v>
      </c>
      <c r="C8" s="6">
        <v>4.13</v>
      </c>
      <c r="D8" s="8">
        <v>5.25</v>
      </c>
      <c r="E8" s="8">
        <v>9.44</v>
      </c>
      <c r="F8" s="4" t="s">
        <v>16</v>
      </c>
      <c r="G8" s="4">
        <v>1149.1199999999999</v>
      </c>
      <c r="H8" s="6">
        <f t="shared" si="0"/>
        <v>10847.692799999999</v>
      </c>
    </row>
    <row r="9" spans="1:9" ht="102">
      <c r="A9" s="8" t="s">
        <v>33</v>
      </c>
      <c r="B9" s="5" t="s">
        <v>34</v>
      </c>
      <c r="C9" s="6">
        <v>3.26</v>
      </c>
      <c r="D9" s="8">
        <v>5.25</v>
      </c>
      <c r="E9" s="8">
        <v>67.960431999999997</v>
      </c>
      <c r="F9" s="4" t="s">
        <v>16</v>
      </c>
      <c r="G9" s="4">
        <v>5829</v>
      </c>
      <c r="H9" s="6">
        <f t="shared" si="0"/>
        <v>396141.35812799999</v>
      </c>
    </row>
    <row r="10" spans="1:9" ht="18.75">
      <c r="A10" s="8">
        <v>5</v>
      </c>
      <c r="B10" s="10" t="s">
        <v>21</v>
      </c>
      <c r="C10" s="6"/>
      <c r="D10" s="8"/>
      <c r="E10" s="8"/>
      <c r="F10" s="4"/>
      <c r="G10" s="4"/>
      <c r="H10" s="6"/>
    </row>
    <row r="11" spans="1:9" ht="15.75">
      <c r="A11" s="8">
        <v>6</v>
      </c>
      <c r="B11" s="5" t="s">
        <v>59</v>
      </c>
      <c r="C11" s="6">
        <v>2.48</v>
      </c>
      <c r="D11" s="8">
        <v>5.25</v>
      </c>
      <c r="E11" s="8">
        <v>5.6633750000000003</v>
      </c>
      <c r="F11" s="4" t="s">
        <v>16</v>
      </c>
      <c r="G11" s="4">
        <v>482.08</v>
      </c>
      <c r="H11" s="6">
        <f t="shared" si="0"/>
        <v>2730.1998199999998</v>
      </c>
    </row>
    <row r="12" spans="1:9" ht="15.75">
      <c r="A12" s="8">
        <v>7</v>
      </c>
      <c r="B12" s="5" t="s">
        <v>60</v>
      </c>
      <c r="C12" s="6">
        <v>7.16</v>
      </c>
      <c r="D12" s="8">
        <v>5.25</v>
      </c>
      <c r="E12" s="8">
        <v>29.22298</v>
      </c>
      <c r="F12" s="4" t="s">
        <v>16</v>
      </c>
      <c r="G12" s="4">
        <v>813.85</v>
      </c>
      <c r="H12" s="6">
        <f t="shared" si="0"/>
        <v>23783.122273000001</v>
      </c>
    </row>
    <row r="13" spans="1:9" ht="15.75">
      <c r="A13" s="8">
        <v>8</v>
      </c>
      <c r="B13" s="5" t="s">
        <v>61</v>
      </c>
      <c r="C13" s="6">
        <v>12.78</v>
      </c>
      <c r="D13" s="8">
        <v>5.25</v>
      </c>
      <c r="E13" s="8">
        <v>9.44</v>
      </c>
      <c r="F13" s="4" t="s">
        <v>16</v>
      </c>
      <c r="G13" s="4">
        <v>752.51</v>
      </c>
      <c r="H13" s="6">
        <f t="shared" si="0"/>
        <v>7103.6943999999994</v>
      </c>
    </row>
    <row r="14" spans="1:9" ht="15.75">
      <c r="A14" s="8">
        <v>9</v>
      </c>
      <c r="B14" s="5" t="s">
        <v>62</v>
      </c>
      <c r="C14" s="6">
        <v>3.61</v>
      </c>
      <c r="D14" s="8">
        <v>5.25</v>
      </c>
      <c r="E14" s="8">
        <v>58.445970000000003</v>
      </c>
      <c r="F14" s="4" t="s">
        <v>16</v>
      </c>
      <c r="G14" s="4">
        <v>434.67</v>
      </c>
      <c r="H14" s="6">
        <f t="shared" si="0"/>
        <v>25404.7097799</v>
      </c>
    </row>
    <row r="15" spans="1:9" ht="15.75">
      <c r="A15" s="8">
        <v>10</v>
      </c>
      <c r="B15" s="5" t="s">
        <v>26</v>
      </c>
      <c r="C15" s="6">
        <v>29.73</v>
      </c>
      <c r="D15" s="8">
        <v>5.25</v>
      </c>
      <c r="E15" s="8">
        <v>15.1778</v>
      </c>
      <c r="F15" s="4" t="s">
        <v>16</v>
      </c>
      <c r="G15" s="4">
        <v>177.16</v>
      </c>
      <c r="H15" s="6">
        <f t="shared" si="0"/>
        <v>2688.8990479999998</v>
      </c>
    </row>
    <row r="16" spans="1:9">
      <c r="A16" s="11"/>
      <c r="B16" s="83"/>
      <c r="C16" s="83"/>
      <c r="D16" s="83"/>
      <c r="E16" s="83"/>
      <c r="F16" s="83"/>
      <c r="G16" s="83"/>
      <c r="H16" s="12">
        <f>SUM(H5:H15)</f>
        <v>472054.60264889995</v>
      </c>
    </row>
    <row r="17" spans="1:8">
      <c r="A17" s="13"/>
      <c r="B17" s="14"/>
      <c r="C17" s="14"/>
      <c r="D17" s="14"/>
      <c r="E17" s="14"/>
      <c r="F17" s="14"/>
      <c r="G17" s="14"/>
      <c r="H17" s="15"/>
    </row>
    <row r="18" spans="1:8" ht="63.75" customHeight="1">
      <c r="B18" s="84" t="s">
        <v>180</v>
      </c>
      <c r="C18" s="84"/>
      <c r="D18" s="84"/>
      <c r="E18" s="84"/>
      <c r="F18" s="84"/>
      <c r="G18" s="84"/>
      <c r="H18" s="84"/>
    </row>
  </sheetData>
  <mergeCells count="5">
    <mergeCell ref="A1:H1"/>
    <mergeCell ref="A2:H2"/>
    <mergeCell ref="A3:H3"/>
    <mergeCell ref="B16:G16"/>
    <mergeCell ref="B18:H18"/>
  </mergeCells>
  <pageMargins left="0.7" right="0.7" top="0.75" bottom="0.75" header="0.3" footer="0.3"/>
</worksheet>
</file>

<file path=xl/worksheets/sheet124.xml><?xml version="1.0" encoding="utf-8"?>
<worksheet xmlns="http://schemas.openxmlformats.org/spreadsheetml/2006/main" xmlns:r="http://schemas.openxmlformats.org/officeDocument/2006/relationships">
  <dimension ref="A1:I18"/>
  <sheetViews>
    <sheetView workbookViewId="0">
      <selection activeCell="H16" sqref="H1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9" customHeight="1">
      <c r="A3" s="82" t="s">
        <v>326</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1</v>
      </c>
      <c r="F5" s="8" t="s">
        <v>10</v>
      </c>
      <c r="G5" s="8">
        <v>261.12</v>
      </c>
      <c r="H5" s="6">
        <f>G5*E5</f>
        <v>261.12</v>
      </c>
    </row>
    <row r="6" spans="1:9" ht="114.75">
      <c r="A6" s="8" t="s">
        <v>11</v>
      </c>
      <c r="B6" s="5" t="s">
        <v>12</v>
      </c>
      <c r="C6" s="6">
        <v>29.73</v>
      </c>
      <c r="D6" s="8">
        <v>5.25</v>
      </c>
      <c r="E6" s="8">
        <v>49.33</v>
      </c>
      <c r="F6" s="4" t="s">
        <v>13</v>
      </c>
      <c r="G6" s="4">
        <v>120.53</v>
      </c>
      <c r="H6" s="6">
        <f t="shared" ref="H6:H15" si="0">G6*E6</f>
        <v>5945.7448999999997</v>
      </c>
    </row>
    <row r="7" spans="1:9" ht="89.25">
      <c r="A7" s="8" t="s">
        <v>14</v>
      </c>
      <c r="B7" s="9" t="s">
        <v>15</v>
      </c>
      <c r="C7" s="6">
        <v>2.48</v>
      </c>
      <c r="D7" s="8">
        <v>5.25</v>
      </c>
      <c r="E7" s="8">
        <v>18.405000000000001</v>
      </c>
      <c r="F7" s="4" t="s">
        <v>16</v>
      </c>
      <c r="G7" s="4">
        <v>223.35</v>
      </c>
      <c r="H7" s="6">
        <f t="shared" si="0"/>
        <v>4110.7567500000005</v>
      </c>
    </row>
    <row r="8" spans="1:9" ht="63.75">
      <c r="A8" s="8" t="s">
        <v>17</v>
      </c>
      <c r="B8" s="5" t="s">
        <v>18</v>
      </c>
      <c r="C8" s="6">
        <v>4.13</v>
      </c>
      <c r="D8" s="8">
        <v>5.25</v>
      </c>
      <c r="E8" s="8">
        <v>30.675999999999998</v>
      </c>
      <c r="F8" s="4" t="s">
        <v>16</v>
      </c>
      <c r="G8" s="4">
        <v>1149.1199999999999</v>
      </c>
      <c r="H8" s="6">
        <f t="shared" si="0"/>
        <v>35250.405119999996</v>
      </c>
    </row>
    <row r="9" spans="1:9" ht="102">
      <c r="A9" s="8" t="s">
        <v>54</v>
      </c>
      <c r="B9" s="5" t="s">
        <v>34</v>
      </c>
      <c r="C9" s="6">
        <v>3.26</v>
      </c>
      <c r="D9" s="8">
        <v>5.25</v>
      </c>
      <c r="E9" s="8">
        <v>30.627379999999999</v>
      </c>
      <c r="F9" s="4" t="s">
        <v>16</v>
      </c>
      <c r="G9" s="4">
        <v>5829</v>
      </c>
      <c r="H9" s="6">
        <f t="shared" si="0"/>
        <v>178526.99802</v>
      </c>
    </row>
    <row r="10" spans="1:9" ht="18.75">
      <c r="A10" s="8">
        <v>6</v>
      </c>
      <c r="B10" s="10" t="s">
        <v>21</v>
      </c>
      <c r="C10" s="6"/>
      <c r="D10" s="8"/>
      <c r="E10" s="8"/>
      <c r="F10" s="4"/>
      <c r="G10" s="4"/>
      <c r="H10" s="6"/>
    </row>
    <row r="11" spans="1:9" ht="15.75">
      <c r="A11" s="8">
        <v>11</v>
      </c>
      <c r="B11" s="5" t="s">
        <v>22</v>
      </c>
      <c r="C11" s="6">
        <v>2.48</v>
      </c>
      <c r="D11" s="8">
        <v>5.25</v>
      </c>
      <c r="E11" s="8">
        <v>18.405000000000001</v>
      </c>
      <c r="F11" s="4" t="s">
        <v>16</v>
      </c>
      <c r="G11" s="4">
        <v>482.08</v>
      </c>
      <c r="H11" s="6">
        <f t="shared" si="0"/>
        <v>8872.6823999999997</v>
      </c>
    </row>
    <row r="12" spans="1:9" ht="15.75">
      <c r="A12" s="8">
        <v>12</v>
      </c>
      <c r="B12" s="5" t="s">
        <v>23</v>
      </c>
      <c r="C12" s="6">
        <v>7.16</v>
      </c>
      <c r="D12" s="8">
        <v>5.25</v>
      </c>
      <c r="E12" s="8">
        <v>13.17</v>
      </c>
      <c r="F12" s="4" t="s">
        <v>16</v>
      </c>
      <c r="G12" s="4">
        <v>813.85</v>
      </c>
      <c r="H12" s="6">
        <f t="shared" si="0"/>
        <v>10718.404500000001</v>
      </c>
    </row>
    <row r="13" spans="1:9" ht="15.75">
      <c r="A13" s="8">
        <v>13</v>
      </c>
      <c r="B13" s="5" t="s">
        <v>24</v>
      </c>
      <c r="C13" s="6">
        <v>12.78</v>
      </c>
      <c r="D13" s="8">
        <v>5.25</v>
      </c>
      <c r="E13" s="8">
        <v>30.68</v>
      </c>
      <c r="F13" s="4" t="s">
        <v>16</v>
      </c>
      <c r="G13" s="4">
        <v>752.51</v>
      </c>
      <c r="H13" s="6">
        <f t="shared" si="0"/>
        <v>23087.006799999999</v>
      </c>
    </row>
    <row r="14" spans="1:9" ht="15.75">
      <c r="A14" s="8">
        <v>14</v>
      </c>
      <c r="B14" s="5" t="s">
        <v>25</v>
      </c>
      <c r="C14" s="6">
        <v>3.61</v>
      </c>
      <c r="D14" s="8">
        <v>5.25</v>
      </c>
      <c r="E14" s="8">
        <v>26.34</v>
      </c>
      <c r="F14" s="4" t="s">
        <v>16</v>
      </c>
      <c r="G14" s="4">
        <v>434.67</v>
      </c>
      <c r="H14" s="6">
        <f t="shared" si="0"/>
        <v>11449.2078</v>
      </c>
    </row>
    <row r="15" spans="1:9" ht="15.75">
      <c r="A15" s="8">
        <v>15</v>
      </c>
      <c r="B15" s="5" t="s">
        <v>26</v>
      </c>
      <c r="C15" s="6">
        <v>29.73</v>
      </c>
      <c r="D15" s="8">
        <v>5.25</v>
      </c>
      <c r="E15" s="8">
        <v>49.320999999999998</v>
      </c>
      <c r="F15" s="4" t="s">
        <v>16</v>
      </c>
      <c r="G15" s="4">
        <v>177.16</v>
      </c>
      <c r="H15" s="6">
        <f t="shared" si="0"/>
        <v>8737.7083599999987</v>
      </c>
    </row>
    <row r="16" spans="1:9">
      <c r="A16" s="11"/>
      <c r="B16" s="83"/>
      <c r="C16" s="83"/>
      <c r="D16" s="83"/>
      <c r="E16" s="83"/>
      <c r="F16" s="83"/>
      <c r="G16" s="83"/>
      <c r="H16" s="12">
        <f>SUM(H5:H15)</f>
        <v>286960.03464999993</v>
      </c>
    </row>
    <row r="17" spans="1:8">
      <c r="A17" s="13"/>
      <c r="B17" s="14"/>
      <c r="C17" s="14"/>
      <c r="D17" s="14"/>
      <c r="E17" s="14"/>
      <c r="F17" s="14"/>
      <c r="G17" s="14"/>
      <c r="H17" s="15"/>
    </row>
    <row r="18" spans="1:8" ht="63.75" customHeight="1">
      <c r="B18" s="84" t="s">
        <v>50</v>
      </c>
      <c r="C18" s="84"/>
      <c r="D18" s="84"/>
      <c r="E18" s="84"/>
      <c r="F18" s="84"/>
      <c r="G18" s="84"/>
      <c r="H18" s="84"/>
    </row>
  </sheetData>
  <mergeCells count="5">
    <mergeCell ref="A1:H1"/>
    <mergeCell ref="A2:H2"/>
    <mergeCell ref="A3:H3"/>
    <mergeCell ref="B16:G16"/>
    <mergeCell ref="B18:H18"/>
  </mergeCells>
  <pageMargins left="0.7" right="0.7" top="0.75" bottom="0.75" header="0.3" footer="0.3"/>
</worksheet>
</file>

<file path=xl/worksheets/sheet125.xml><?xml version="1.0" encoding="utf-8"?>
<worksheet xmlns="http://schemas.openxmlformats.org/spreadsheetml/2006/main" xmlns:r="http://schemas.openxmlformats.org/officeDocument/2006/relationships">
  <dimension ref="A1:I22"/>
  <sheetViews>
    <sheetView topLeftCell="A7"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6" customHeight="1">
      <c r="A3" s="82" t="s">
        <v>175</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2</v>
      </c>
      <c r="F5" s="8" t="s">
        <v>10</v>
      </c>
      <c r="G5" s="8">
        <v>261.12</v>
      </c>
      <c r="H5" s="6">
        <f>G5*E5</f>
        <v>522.24</v>
      </c>
    </row>
    <row r="6" spans="1:9" ht="114.75">
      <c r="A6" s="8" t="s">
        <v>11</v>
      </c>
      <c r="B6" s="5" t="s">
        <v>12</v>
      </c>
      <c r="C6" s="6">
        <v>29.73</v>
      </c>
      <c r="D6" s="8">
        <v>5.25</v>
      </c>
      <c r="E6" s="8">
        <v>42.48</v>
      </c>
      <c r="F6" s="4" t="s">
        <v>13</v>
      </c>
      <c r="G6" s="4">
        <v>120.53</v>
      </c>
      <c r="H6" s="6">
        <f t="shared" ref="H6:H19" si="0">G6*E6</f>
        <v>5120.1143999999995</v>
      </c>
    </row>
    <row r="7" spans="1:9" ht="89.25">
      <c r="A7" s="8" t="s">
        <v>14</v>
      </c>
      <c r="B7" s="9" t="s">
        <v>15</v>
      </c>
      <c r="C7" s="6">
        <v>2.48</v>
      </c>
      <c r="D7" s="8">
        <v>5.25</v>
      </c>
      <c r="E7" s="8">
        <v>4.25</v>
      </c>
      <c r="F7" s="4" t="s">
        <v>16</v>
      </c>
      <c r="G7" s="4">
        <v>223.35</v>
      </c>
      <c r="H7" s="6">
        <f t="shared" si="0"/>
        <v>949.23749999999995</v>
      </c>
    </row>
    <row r="8" spans="1:9" ht="63.75">
      <c r="A8" s="8" t="s">
        <v>17</v>
      </c>
      <c r="B8" s="5" t="s">
        <v>18</v>
      </c>
      <c r="C8" s="6">
        <v>4.13</v>
      </c>
      <c r="D8" s="8">
        <v>5.25</v>
      </c>
      <c r="E8" s="8">
        <v>7.14</v>
      </c>
      <c r="F8" s="4" t="s">
        <v>16</v>
      </c>
      <c r="G8" s="4">
        <v>1149.1199999999999</v>
      </c>
      <c r="H8" s="6">
        <f t="shared" si="0"/>
        <v>8204.7167999999983</v>
      </c>
    </row>
    <row r="9" spans="1:9" ht="102">
      <c r="A9" s="8" t="s">
        <v>19</v>
      </c>
      <c r="B9" s="5" t="s">
        <v>39</v>
      </c>
      <c r="C9" s="6">
        <v>3.26</v>
      </c>
      <c r="D9" s="8">
        <v>5.25</v>
      </c>
      <c r="E9" s="8">
        <v>6.1730729999999996</v>
      </c>
      <c r="F9" s="4" t="s">
        <v>16</v>
      </c>
      <c r="G9" s="4">
        <v>5358.83</v>
      </c>
      <c r="H9" s="6">
        <f t="shared" si="0"/>
        <v>33080.44878459</v>
      </c>
    </row>
    <row r="10" spans="1:9" ht="89.25">
      <c r="A10" s="8" t="s">
        <v>84</v>
      </c>
      <c r="B10" s="5" t="s">
        <v>41</v>
      </c>
      <c r="C10" s="6">
        <v>8.65</v>
      </c>
      <c r="D10" s="8">
        <v>5.25</v>
      </c>
      <c r="E10" s="8">
        <v>16.989999999999998</v>
      </c>
      <c r="F10" s="4" t="s">
        <v>16</v>
      </c>
      <c r="G10" s="4">
        <v>2502.14</v>
      </c>
      <c r="H10" s="6">
        <f t="shared" si="0"/>
        <v>42511.358599999992</v>
      </c>
    </row>
    <row r="11" spans="1:9" ht="63.75">
      <c r="A11" s="19" t="s">
        <v>85</v>
      </c>
      <c r="B11" s="5" t="s">
        <v>43</v>
      </c>
      <c r="C11" s="6">
        <v>65.05</v>
      </c>
      <c r="D11" s="8">
        <v>5.25</v>
      </c>
      <c r="E11" s="8">
        <v>92.9</v>
      </c>
      <c r="F11" s="4" t="s">
        <v>44</v>
      </c>
      <c r="G11" s="4">
        <v>245.79</v>
      </c>
      <c r="H11" s="6">
        <f t="shared" si="0"/>
        <v>22833.891</v>
      </c>
    </row>
    <row r="12" spans="1:9" ht="102">
      <c r="A12" s="8" t="s">
        <v>86</v>
      </c>
      <c r="B12" s="5" t="s">
        <v>46</v>
      </c>
      <c r="C12" s="6">
        <v>0.79200000000000004</v>
      </c>
      <c r="D12" s="8">
        <v>5.25</v>
      </c>
      <c r="E12" s="8">
        <v>0.56640000000000001</v>
      </c>
      <c r="F12" s="4" t="s">
        <v>16</v>
      </c>
      <c r="G12" s="4">
        <v>5489.86</v>
      </c>
      <c r="H12" s="6">
        <f>G12*E12</f>
        <v>3109.4567039999997</v>
      </c>
    </row>
    <row r="13" spans="1:9" ht="89.25">
      <c r="A13" s="19" t="s">
        <v>88</v>
      </c>
      <c r="B13" s="5" t="s">
        <v>48</v>
      </c>
      <c r="C13" s="20">
        <v>8.6800000000000002E-2</v>
      </c>
      <c r="D13" s="8">
        <v>5.25</v>
      </c>
      <c r="E13" s="8">
        <v>4.9998599999999997E-2</v>
      </c>
      <c r="F13" s="4" t="s">
        <v>49</v>
      </c>
      <c r="G13" s="4">
        <v>65841.84</v>
      </c>
      <c r="H13" s="6">
        <f t="shared" si="0"/>
        <v>3291.9998214239995</v>
      </c>
    </row>
    <row r="14" spans="1:9" ht="18.75">
      <c r="A14" s="8">
        <v>10</v>
      </c>
      <c r="B14" s="10" t="s">
        <v>21</v>
      </c>
      <c r="C14" s="6"/>
      <c r="D14" s="8"/>
      <c r="E14" s="8"/>
      <c r="F14" s="4"/>
      <c r="G14" s="4"/>
      <c r="H14" s="6"/>
    </row>
    <row r="15" spans="1:9" ht="15.75">
      <c r="A15" s="8">
        <v>11</v>
      </c>
      <c r="B15" s="5" t="s">
        <v>22</v>
      </c>
      <c r="C15" s="6">
        <v>2.48</v>
      </c>
      <c r="D15" s="8">
        <v>5.25</v>
      </c>
      <c r="E15" s="8">
        <v>4.242</v>
      </c>
      <c r="F15" s="4" t="s">
        <v>16</v>
      </c>
      <c r="G15" s="4">
        <v>482.08</v>
      </c>
      <c r="H15" s="6">
        <f t="shared" si="0"/>
        <v>2044.9833599999999</v>
      </c>
    </row>
    <row r="16" spans="1:9" ht="15.75">
      <c r="A16" s="8">
        <v>12</v>
      </c>
      <c r="B16" s="5" t="s">
        <v>23</v>
      </c>
      <c r="C16" s="6">
        <v>7.16</v>
      </c>
      <c r="D16" s="8">
        <v>5.25</v>
      </c>
      <c r="E16" s="8">
        <v>12.64</v>
      </c>
      <c r="F16" s="4" t="s">
        <v>16</v>
      </c>
      <c r="G16" s="4">
        <v>813.85</v>
      </c>
      <c r="H16" s="6">
        <f t="shared" si="0"/>
        <v>10287.064</v>
      </c>
    </row>
    <row r="17" spans="1:8" ht="15.75">
      <c r="A17" s="8">
        <v>13</v>
      </c>
      <c r="B17" s="5" t="s">
        <v>24</v>
      </c>
      <c r="C17" s="6">
        <v>12.78</v>
      </c>
      <c r="D17" s="8">
        <v>5.25</v>
      </c>
      <c r="E17" s="8">
        <v>24.125</v>
      </c>
      <c r="F17" s="4" t="s">
        <v>16</v>
      </c>
      <c r="G17" s="4">
        <v>752.51</v>
      </c>
      <c r="H17" s="6">
        <f t="shared" si="0"/>
        <v>18154.303749999999</v>
      </c>
    </row>
    <row r="18" spans="1:8" ht="15.75">
      <c r="A18" s="8">
        <v>14</v>
      </c>
      <c r="B18" s="5" t="s">
        <v>25</v>
      </c>
      <c r="C18" s="6">
        <v>3.61</v>
      </c>
      <c r="D18" s="8">
        <v>5.25</v>
      </c>
      <c r="E18" s="8">
        <v>6.04</v>
      </c>
      <c r="F18" s="4" t="s">
        <v>16</v>
      </c>
      <c r="G18" s="4">
        <v>434.67</v>
      </c>
      <c r="H18" s="6">
        <f t="shared" si="0"/>
        <v>2625.4068000000002</v>
      </c>
    </row>
    <row r="19" spans="1:8" ht="15.75">
      <c r="A19" s="8">
        <v>15</v>
      </c>
      <c r="B19" s="5" t="s">
        <v>26</v>
      </c>
      <c r="C19" s="6">
        <v>29.73</v>
      </c>
      <c r="D19" s="8">
        <v>5.25</v>
      </c>
      <c r="E19" s="8">
        <v>42.472000000000001</v>
      </c>
      <c r="F19" s="4" t="s">
        <v>16</v>
      </c>
      <c r="G19" s="4">
        <v>177.16</v>
      </c>
      <c r="H19" s="6">
        <f t="shared" si="0"/>
        <v>7524.3395200000004</v>
      </c>
    </row>
    <row r="20" spans="1:8">
      <c r="A20" s="11"/>
      <c r="B20" s="83"/>
      <c r="C20" s="83"/>
      <c r="D20" s="83"/>
      <c r="E20" s="83"/>
      <c r="F20" s="83"/>
      <c r="G20" s="83"/>
      <c r="H20" s="12">
        <f>SUM(H5:H19)</f>
        <v>160259.561040014</v>
      </c>
    </row>
    <row r="21" spans="1:8">
      <c r="A21" s="13"/>
      <c r="B21" s="14"/>
      <c r="C21" s="14"/>
      <c r="D21" s="14"/>
      <c r="E21" s="14"/>
      <c r="F21" s="14"/>
      <c r="G21" s="14"/>
      <c r="H21" s="15"/>
    </row>
    <row r="22" spans="1:8" ht="63.75" customHeight="1">
      <c r="B22" s="84" t="s">
        <v>50</v>
      </c>
      <c r="C22" s="84"/>
      <c r="D22" s="84"/>
      <c r="E22" s="84"/>
      <c r="F22" s="84"/>
      <c r="G22" s="84"/>
      <c r="H22" s="84"/>
    </row>
  </sheetData>
  <mergeCells count="5">
    <mergeCell ref="A1:H1"/>
    <mergeCell ref="A2:H2"/>
    <mergeCell ref="A3:H3"/>
    <mergeCell ref="B20:G20"/>
    <mergeCell ref="B22:H22"/>
  </mergeCells>
  <pageMargins left="0.7" right="0.7" top="0.75" bottom="0.75" header="0.3" footer="0.3"/>
</worksheet>
</file>

<file path=xl/worksheets/sheet126.xml><?xml version="1.0" encoding="utf-8"?>
<worksheet xmlns="http://schemas.openxmlformats.org/spreadsheetml/2006/main" xmlns:r="http://schemas.openxmlformats.org/officeDocument/2006/relationships">
  <dimension ref="A1:G19"/>
  <sheetViews>
    <sheetView topLeftCell="A10" workbookViewId="0">
      <selection activeCell="F17" sqref="F16:F17"/>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75" customHeight="1">
      <c r="A3" s="82" t="s">
        <v>284</v>
      </c>
      <c r="B3" s="82"/>
      <c r="C3" s="82"/>
      <c r="D3" s="82"/>
      <c r="E3" s="82"/>
      <c r="F3" s="82"/>
      <c r="G3" s="2"/>
    </row>
    <row r="4" spans="1:7">
      <c r="A4" s="3" t="s">
        <v>3</v>
      </c>
      <c r="B4" s="3" t="s">
        <v>4</v>
      </c>
      <c r="C4" s="3" t="s">
        <v>97</v>
      </c>
      <c r="D4" s="3" t="s">
        <v>6</v>
      </c>
      <c r="E4" s="3" t="s">
        <v>7</v>
      </c>
      <c r="F4" s="3" t="s">
        <v>8</v>
      </c>
    </row>
    <row r="5" spans="1:7" ht="25.5">
      <c r="A5" s="4">
        <v>1</v>
      </c>
      <c r="B5" s="5" t="s">
        <v>9</v>
      </c>
      <c r="C5" s="4">
        <v>1</v>
      </c>
      <c r="D5" s="4" t="s">
        <v>10</v>
      </c>
      <c r="E5" s="4">
        <v>261.12</v>
      </c>
      <c r="F5" s="4">
        <f>E5*C5</f>
        <v>261.12</v>
      </c>
    </row>
    <row r="6" spans="1:7" ht="114.75">
      <c r="A6" s="8" t="s">
        <v>11</v>
      </c>
      <c r="B6" s="5" t="s">
        <v>12</v>
      </c>
      <c r="C6" s="4">
        <v>102.45</v>
      </c>
      <c r="D6" s="4" t="s">
        <v>13</v>
      </c>
      <c r="E6" s="4">
        <v>120.53</v>
      </c>
      <c r="F6" s="4">
        <f t="shared" ref="F6:F16" si="0">E6*C6</f>
        <v>12348.298500000001</v>
      </c>
    </row>
    <row r="7" spans="1:7" ht="89.25">
      <c r="A7" s="8" t="s">
        <v>14</v>
      </c>
      <c r="B7" s="9" t="s">
        <v>257</v>
      </c>
      <c r="C7" s="4">
        <v>38.229999999999997</v>
      </c>
      <c r="D7" s="4" t="s">
        <v>16</v>
      </c>
      <c r="E7" s="4">
        <v>223.35</v>
      </c>
      <c r="F7" s="4">
        <f t="shared" si="0"/>
        <v>8538.6704999999984</v>
      </c>
    </row>
    <row r="8" spans="1:7" ht="63.75">
      <c r="A8" s="8" t="s">
        <v>17</v>
      </c>
      <c r="B8" s="5" t="s">
        <v>18</v>
      </c>
      <c r="C8" s="4">
        <v>63.71</v>
      </c>
      <c r="D8" s="4" t="s">
        <v>16</v>
      </c>
      <c r="E8" s="4">
        <v>1149.1199999999999</v>
      </c>
      <c r="F8" s="4">
        <f t="shared" si="0"/>
        <v>73210.435199999993</v>
      </c>
    </row>
    <row r="9" spans="1:7" ht="102">
      <c r="A9" s="8" t="s">
        <v>54</v>
      </c>
      <c r="B9" s="5" t="s">
        <v>34</v>
      </c>
      <c r="C9" s="4">
        <v>76.760000000000005</v>
      </c>
      <c r="D9" s="4" t="s">
        <v>16</v>
      </c>
      <c r="E9" s="4">
        <v>5829</v>
      </c>
      <c r="F9" s="4">
        <f t="shared" si="0"/>
        <v>447434.04000000004</v>
      </c>
    </row>
    <row r="10" spans="1:7" ht="89.25">
      <c r="A10" s="8" t="s">
        <v>285</v>
      </c>
      <c r="B10" s="5" t="s">
        <v>48</v>
      </c>
      <c r="C10" s="4">
        <v>0.04</v>
      </c>
      <c r="D10" s="4" t="s">
        <v>49</v>
      </c>
      <c r="E10" s="4">
        <v>65841.84</v>
      </c>
      <c r="F10" s="4">
        <f t="shared" si="0"/>
        <v>2633.6736000000001</v>
      </c>
    </row>
    <row r="11" spans="1:7" ht="18.75">
      <c r="A11" s="23">
        <v>7</v>
      </c>
      <c r="B11" s="10" t="s">
        <v>21</v>
      </c>
      <c r="C11" s="4"/>
      <c r="D11" s="4"/>
      <c r="E11" s="4"/>
      <c r="F11" s="4">
        <f t="shared" si="0"/>
        <v>0</v>
      </c>
    </row>
    <row r="12" spans="1:7" ht="15.75">
      <c r="A12" s="8">
        <v>8</v>
      </c>
      <c r="B12" s="5" t="s">
        <v>23</v>
      </c>
      <c r="C12" s="4">
        <v>32.880000000000003</v>
      </c>
      <c r="D12" s="4" t="s">
        <v>16</v>
      </c>
      <c r="E12" s="4">
        <v>813.85</v>
      </c>
      <c r="F12" s="4">
        <f t="shared" si="0"/>
        <v>26759.388000000003</v>
      </c>
    </row>
    <row r="13" spans="1:7" ht="15.75">
      <c r="A13" s="8">
        <v>9</v>
      </c>
      <c r="B13" s="5" t="s">
        <v>22</v>
      </c>
      <c r="C13" s="4">
        <v>38.229999999999997</v>
      </c>
      <c r="D13" s="4" t="s">
        <v>16</v>
      </c>
      <c r="E13" s="4">
        <v>482.08</v>
      </c>
      <c r="F13" s="4">
        <f t="shared" si="0"/>
        <v>18429.918399999999</v>
      </c>
    </row>
    <row r="14" spans="1:7" ht="15.75">
      <c r="A14" s="8">
        <v>10</v>
      </c>
      <c r="B14" s="5" t="s">
        <v>25</v>
      </c>
      <c r="C14" s="4">
        <v>65.75</v>
      </c>
      <c r="D14" s="4" t="s">
        <v>16</v>
      </c>
      <c r="E14" s="4">
        <v>434.67</v>
      </c>
      <c r="F14" s="4">
        <f t="shared" si="0"/>
        <v>28579.552500000002</v>
      </c>
    </row>
    <row r="15" spans="1:7" ht="15.75">
      <c r="A15" s="8">
        <v>11</v>
      </c>
      <c r="B15" s="5" t="s">
        <v>24</v>
      </c>
      <c r="C15" s="4">
        <v>63.71</v>
      </c>
      <c r="D15" s="4" t="s">
        <v>16</v>
      </c>
      <c r="E15" s="4">
        <v>752.51</v>
      </c>
      <c r="F15" s="4">
        <f t="shared" si="0"/>
        <v>47942.412100000001</v>
      </c>
    </row>
    <row r="16" spans="1:7" ht="15.75">
      <c r="A16" s="8">
        <v>12</v>
      </c>
      <c r="B16" s="5" t="s">
        <v>26</v>
      </c>
      <c r="C16" s="4">
        <v>102.45</v>
      </c>
      <c r="D16" s="4" t="s">
        <v>16</v>
      </c>
      <c r="E16" s="4">
        <v>177.16</v>
      </c>
      <c r="F16" s="4">
        <f t="shared" si="0"/>
        <v>18150.042000000001</v>
      </c>
    </row>
    <row r="17" spans="1:6">
      <c r="A17" s="11"/>
      <c r="B17" s="89" t="s">
        <v>217</v>
      </c>
      <c r="C17" s="90"/>
      <c r="D17" s="90"/>
      <c r="E17" s="91"/>
      <c r="F17" s="12">
        <f>SUM(F5:F16)</f>
        <v>684287.55079999997</v>
      </c>
    </row>
    <row r="18" spans="1:6">
      <c r="A18" s="13"/>
      <c r="B18" s="14"/>
      <c r="C18" s="14"/>
      <c r="D18" s="14"/>
      <c r="E18" s="14"/>
      <c r="F18" s="15"/>
    </row>
    <row r="19" spans="1:6" ht="50.25" customHeight="1">
      <c r="A19" s="13"/>
      <c r="B19" s="84" t="s">
        <v>89</v>
      </c>
      <c r="C19" s="84"/>
      <c r="D19" s="84"/>
      <c r="E19" s="84"/>
      <c r="F19" s="84"/>
    </row>
  </sheetData>
  <mergeCells count="5">
    <mergeCell ref="A1:F1"/>
    <mergeCell ref="A2:F2"/>
    <mergeCell ref="A3:F3"/>
    <mergeCell ref="B17:E17"/>
    <mergeCell ref="B19:F19"/>
  </mergeCells>
  <pageMargins left="0.7" right="0.7" top="0.75" bottom="0.75" header="0.3" footer="0.3"/>
</worksheet>
</file>

<file path=xl/worksheets/sheet127.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4.5" customHeight="1">
      <c r="A3" s="82" t="s">
        <v>2</v>
      </c>
      <c r="B3" s="82"/>
      <c r="C3" s="82"/>
      <c r="D3" s="82"/>
      <c r="E3" s="82"/>
      <c r="F3" s="82"/>
      <c r="G3" s="2"/>
    </row>
    <row r="4" spans="1:7">
      <c r="A4" s="3" t="s">
        <v>3</v>
      </c>
      <c r="B4" s="3" t="s">
        <v>4</v>
      </c>
      <c r="C4" s="3" t="s">
        <v>5</v>
      </c>
      <c r="D4" s="3" t="s">
        <v>6</v>
      </c>
      <c r="E4" s="3" t="s">
        <v>7</v>
      </c>
      <c r="F4" s="3" t="s">
        <v>8</v>
      </c>
    </row>
    <row r="5" spans="1:7" ht="25.5">
      <c r="A5" s="4">
        <v>1</v>
      </c>
      <c r="B5" s="5" t="s">
        <v>9</v>
      </c>
      <c r="C5" s="6">
        <v>1</v>
      </c>
      <c r="D5" s="4" t="s">
        <v>10</v>
      </c>
      <c r="E5" s="4">
        <v>261.12</v>
      </c>
      <c r="F5" s="7">
        <f t="shared" ref="F5:F9" si="0">E5*C5</f>
        <v>261.12</v>
      </c>
    </row>
    <row r="6" spans="1:7" ht="114.75">
      <c r="A6" s="8" t="s">
        <v>11</v>
      </c>
      <c r="B6" s="5" t="s">
        <v>12</v>
      </c>
      <c r="C6" s="6">
        <v>147.04</v>
      </c>
      <c r="D6" s="4" t="s">
        <v>13</v>
      </c>
      <c r="E6" s="4">
        <v>120.53</v>
      </c>
      <c r="F6" s="7">
        <f t="shared" si="0"/>
        <v>17722.731199999998</v>
      </c>
    </row>
    <row r="7" spans="1:7" ht="89.25">
      <c r="A7" s="8" t="s">
        <v>14</v>
      </c>
      <c r="B7" s="9" t="s">
        <v>15</v>
      </c>
      <c r="C7" s="6">
        <v>54.86</v>
      </c>
      <c r="D7" s="4" t="s">
        <v>16</v>
      </c>
      <c r="E7" s="4">
        <v>223.35</v>
      </c>
      <c r="F7" s="7">
        <f t="shared" si="0"/>
        <v>12252.981</v>
      </c>
    </row>
    <row r="8" spans="1:7" ht="63.75">
      <c r="A8" s="8" t="s">
        <v>17</v>
      </c>
      <c r="B8" s="5" t="s">
        <v>18</v>
      </c>
      <c r="C8" s="6">
        <v>91.44</v>
      </c>
      <c r="D8" s="4" t="s">
        <v>16</v>
      </c>
      <c r="E8" s="4">
        <v>1149.1199999999999</v>
      </c>
      <c r="F8" s="7">
        <f t="shared" si="0"/>
        <v>105075.53279999999</v>
      </c>
    </row>
    <row r="9" spans="1:7" ht="102">
      <c r="A9" s="8" t="s">
        <v>19</v>
      </c>
      <c r="B9" s="5" t="s">
        <v>20</v>
      </c>
      <c r="C9" s="6">
        <v>109.7277</v>
      </c>
      <c r="D9" s="4" t="s">
        <v>16</v>
      </c>
      <c r="E9" s="4">
        <v>5829</v>
      </c>
      <c r="F9" s="7">
        <f t="shared" si="0"/>
        <v>639602.76329999999</v>
      </c>
    </row>
    <row r="10" spans="1:7" ht="18.75">
      <c r="A10" s="8">
        <v>8</v>
      </c>
      <c r="B10" s="10" t="s">
        <v>21</v>
      </c>
      <c r="C10" s="6"/>
      <c r="D10" s="4"/>
      <c r="E10" s="4"/>
      <c r="F10" s="7"/>
    </row>
    <row r="11" spans="1:7" ht="15.75">
      <c r="A11" s="8">
        <v>9</v>
      </c>
      <c r="B11" s="5" t="s">
        <v>22</v>
      </c>
      <c r="C11" s="6">
        <v>54.862000000000002</v>
      </c>
      <c r="D11" s="4" t="s">
        <v>16</v>
      </c>
      <c r="E11" s="4">
        <v>482.08</v>
      </c>
      <c r="F11" s="7">
        <f>E11*C11</f>
        <v>26447.872960000001</v>
      </c>
    </row>
    <row r="12" spans="1:7" ht="15.75">
      <c r="A12" s="8">
        <v>10</v>
      </c>
      <c r="B12" s="5" t="s">
        <v>23</v>
      </c>
      <c r="C12" s="6">
        <v>47.182000000000002</v>
      </c>
      <c r="D12" s="4" t="s">
        <v>16</v>
      </c>
      <c r="E12" s="4">
        <v>813.85</v>
      </c>
      <c r="F12" s="7">
        <f>E12*C12</f>
        <v>38399.070700000004</v>
      </c>
    </row>
    <row r="13" spans="1:7" ht="15.75">
      <c r="A13" s="8">
        <v>11</v>
      </c>
      <c r="B13" s="5" t="s">
        <v>24</v>
      </c>
      <c r="C13" s="6">
        <v>91.44</v>
      </c>
      <c r="D13" s="4" t="s">
        <v>16</v>
      </c>
      <c r="E13" s="4">
        <v>752.51</v>
      </c>
      <c r="F13" s="7">
        <f>E13*C13</f>
        <v>68809.5144</v>
      </c>
    </row>
    <row r="14" spans="1:7" ht="15.75">
      <c r="A14" s="8">
        <v>12</v>
      </c>
      <c r="B14" s="5" t="s">
        <v>25</v>
      </c>
      <c r="C14" s="6">
        <v>94.366</v>
      </c>
      <c r="D14" s="4" t="s">
        <v>16</v>
      </c>
      <c r="E14" s="4">
        <v>434.67</v>
      </c>
      <c r="F14" s="7">
        <f>E14*C14</f>
        <v>41018.069220000005</v>
      </c>
    </row>
    <row r="15" spans="1:7" ht="15.75">
      <c r="A15" s="8">
        <v>13</v>
      </c>
      <c r="B15" s="5" t="s">
        <v>26</v>
      </c>
      <c r="C15" s="6">
        <v>147.04</v>
      </c>
      <c r="D15" s="4" t="s">
        <v>16</v>
      </c>
      <c r="E15" s="4">
        <v>177.16</v>
      </c>
      <c r="F15" s="7">
        <f>E15*C15</f>
        <v>26049.606399999997</v>
      </c>
    </row>
    <row r="16" spans="1:7">
      <c r="A16" s="11"/>
      <c r="B16" s="83"/>
      <c r="C16" s="83"/>
      <c r="D16" s="83"/>
      <c r="E16" s="83"/>
      <c r="F16" s="12">
        <f>SUM(F5:F15)</f>
        <v>975639.26198000007</v>
      </c>
    </row>
    <row r="17" spans="1:6">
      <c r="A17" s="13"/>
      <c r="B17" s="14"/>
      <c r="C17" s="14"/>
      <c r="D17" s="14"/>
      <c r="E17" s="14"/>
      <c r="F17" s="15"/>
    </row>
    <row r="18" spans="1:6" ht="52.5" customHeight="1">
      <c r="B18" s="84" t="s">
        <v>27</v>
      </c>
      <c r="C18" s="84"/>
      <c r="D18" s="84"/>
      <c r="E18" s="84"/>
      <c r="F18" s="84"/>
    </row>
    <row r="19" spans="1:6" ht="47.25" customHeight="1"/>
  </sheetData>
  <mergeCells count="5">
    <mergeCell ref="A1:F1"/>
    <mergeCell ref="A2:F2"/>
    <mergeCell ref="A3:F3"/>
    <mergeCell ref="B16:E16"/>
    <mergeCell ref="B18:F18"/>
  </mergeCells>
  <pageMargins left="0.7" right="0.7" top="0.75" bottom="0.75" header="0.3" footer="0.3"/>
</worksheet>
</file>

<file path=xl/worksheets/sheet128.xml><?xml version="1.0" encoding="utf-8"?>
<worksheet xmlns="http://schemas.openxmlformats.org/spreadsheetml/2006/main" xmlns:r="http://schemas.openxmlformats.org/officeDocument/2006/relationships">
  <sheetPr>
    <tabColor theme="0"/>
  </sheetPr>
  <dimension ref="A1:I22"/>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403</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2</v>
      </c>
      <c r="F5" s="8" t="s">
        <v>10</v>
      </c>
      <c r="G5" s="8">
        <v>261.12</v>
      </c>
      <c r="H5" s="6">
        <f>G5*E5</f>
        <v>522.24</v>
      </c>
    </row>
    <row r="6" spans="1:9" ht="114.75">
      <c r="A6" s="8" t="s">
        <v>11</v>
      </c>
      <c r="B6" s="5" t="s">
        <v>12</v>
      </c>
      <c r="C6" s="6">
        <v>29.73</v>
      </c>
      <c r="D6" s="8">
        <v>5.25</v>
      </c>
      <c r="E6" s="8">
        <v>84.96</v>
      </c>
      <c r="F6" s="4" t="s">
        <v>13</v>
      </c>
      <c r="G6" s="4">
        <v>120.53</v>
      </c>
      <c r="H6" s="6">
        <f t="shared" ref="H6:H19" si="0">G6*E6</f>
        <v>10240.228799999999</v>
      </c>
    </row>
    <row r="7" spans="1:9" ht="89.25">
      <c r="A7" s="8" t="s">
        <v>14</v>
      </c>
      <c r="B7" s="9" t="s">
        <v>15</v>
      </c>
      <c r="C7" s="6">
        <v>2.48</v>
      </c>
      <c r="D7" s="8">
        <v>5.25</v>
      </c>
      <c r="E7" s="8">
        <v>7.09</v>
      </c>
      <c r="F7" s="4" t="s">
        <v>16</v>
      </c>
      <c r="G7" s="4">
        <v>223.35</v>
      </c>
      <c r="H7" s="6">
        <f t="shared" si="0"/>
        <v>1583.5515</v>
      </c>
    </row>
    <row r="8" spans="1:9" ht="63.75">
      <c r="A8" s="8" t="s">
        <v>17</v>
      </c>
      <c r="B8" s="5" t="s">
        <v>18</v>
      </c>
      <c r="C8" s="6">
        <v>4.13</v>
      </c>
      <c r="D8" s="8">
        <v>5.25</v>
      </c>
      <c r="E8" s="8">
        <v>11.9</v>
      </c>
      <c r="F8" s="4" t="s">
        <v>16</v>
      </c>
      <c r="G8" s="4">
        <v>1149.1199999999999</v>
      </c>
      <c r="H8" s="6">
        <f t="shared" si="0"/>
        <v>13674.527999999998</v>
      </c>
    </row>
    <row r="9" spans="1:9" ht="102">
      <c r="A9" s="8" t="s">
        <v>19</v>
      </c>
      <c r="B9" s="5" t="s">
        <v>34</v>
      </c>
      <c r="C9" s="6">
        <v>3.26</v>
      </c>
      <c r="D9" s="8">
        <v>5.25</v>
      </c>
      <c r="E9" s="8">
        <v>9.5399999999999991</v>
      </c>
      <c r="F9" s="4" t="s">
        <v>16</v>
      </c>
      <c r="G9" s="4">
        <v>5829</v>
      </c>
      <c r="H9" s="6">
        <f t="shared" si="0"/>
        <v>55608.659999999996</v>
      </c>
    </row>
    <row r="10" spans="1:9" ht="89.25">
      <c r="A10" s="8" t="s">
        <v>84</v>
      </c>
      <c r="B10" s="5" t="s">
        <v>41</v>
      </c>
      <c r="C10" s="6">
        <v>8.65</v>
      </c>
      <c r="D10" s="8">
        <v>5.25</v>
      </c>
      <c r="E10" s="8">
        <v>28.89</v>
      </c>
      <c r="F10" s="4" t="s">
        <v>16</v>
      </c>
      <c r="G10" s="4">
        <v>2502.14</v>
      </c>
      <c r="H10" s="6">
        <f t="shared" si="0"/>
        <v>72286.824599999993</v>
      </c>
    </row>
    <row r="11" spans="1:9" ht="63.75">
      <c r="A11" s="19" t="s">
        <v>85</v>
      </c>
      <c r="B11" s="5" t="s">
        <v>43</v>
      </c>
      <c r="C11" s="6">
        <v>65.05</v>
      </c>
      <c r="D11" s="8">
        <v>5.25</v>
      </c>
      <c r="E11" s="8">
        <v>184.23</v>
      </c>
      <c r="F11" s="4" t="s">
        <v>44</v>
      </c>
      <c r="G11" s="4">
        <v>245.79</v>
      </c>
      <c r="H11" s="6">
        <f t="shared" si="0"/>
        <v>45281.891699999993</v>
      </c>
    </row>
    <row r="12" spans="1:9" ht="102">
      <c r="A12" s="8" t="s">
        <v>404</v>
      </c>
      <c r="B12" s="5" t="s">
        <v>46</v>
      </c>
      <c r="C12" s="6">
        <v>0.79200000000000004</v>
      </c>
      <c r="D12" s="8">
        <v>5.25</v>
      </c>
      <c r="E12" s="8">
        <v>12.51</v>
      </c>
      <c r="F12" s="4" t="s">
        <v>16</v>
      </c>
      <c r="G12" s="4">
        <v>5489.86</v>
      </c>
      <c r="H12" s="6">
        <f>G12*E12</f>
        <v>68678.1486</v>
      </c>
    </row>
    <row r="13" spans="1:9" ht="89.25">
      <c r="A13" s="19" t="s">
        <v>88</v>
      </c>
      <c r="B13" s="5" t="s">
        <v>48</v>
      </c>
      <c r="C13" s="20">
        <v>8.6800000000000002E-2</v>
      </c>
      <c r="D13" s="8">
        <v>5.25</v>
      </c>
      <c r="E13" s="8">
        <v>1.33</v>
      </c>
      <c r="F13" s="4" t="s">
        <v>49</v>
      </c>
      <c r="G13" s="4">
        <v>65841.84</v>
      </c>
      <c r="H13" s="6">
        <f t="shared" si="0"/>
        <v>87569.647200000007</v>
      </c>
    </row>
    <row r="14" spans="1:9" ht="18.75">
      <c r="A14" s="8">
        <v>10</v>
      </c>
      <c r="B14" s="10" t="s">
        <v>21</v>
      </c>
      <c r="C14" s="6"/>
      <c r="D14" s="8"/>
      <c r="E14" s="8"/>
      <c r="F14" s="4"/>
      <c r="G14" s="4"/>
      <c r="H14" s="6"/>
    </row>
    <row r="15" spans="1:9" ht="15.75">
      <c r="A15" s="8">
        <v>11</v>
      </c>
      <c r="B15" s="5" t="s">
        <v>22</v>
      </c>
      <c r="C15" s="6">
        <v>2.48</v>
      </c>
      <c r="D15" s="8">
        <v>5.25</v>
      </c>
      <c r="E15" s="8">
        <v>7.09</v>
      </c>
      <c r="F15" s="4" t="s">
        <v>16</v>
      </c>
      <c r="G15" s="4">
        <v>482.08</v>
      </c>
      <c r="H15" s="6">
        <f t="shared" si="0"/>
        <v>3417.9471999999996</v>
      </c>
    </row>
    <row r="16" spans="1:9" ht="15.75">
      <c r="A16" s="8">
        <v>12</v>
      </c>
      <c r="B16" s="5" t="s">
        <v>23</v>
      </c>
      <c r="C16" s="6">
        <v>7.16</v>
      </c>
      <c r="D16" s="8">
        <v>5.25</v>
      </c>
      <c r="E16" s="8">
        <v>23.8</v>
      </c>
      <c r="F16" s="4" t="s">
        <v>16</v>
      </c>
      <c r="G16" s="4">
        <v>813.85</v>
      </c>
      <c r="H16" s="6">
        <f t="shared" si="0"/>
        <v>19369.63</v>
      </c>
    </row>
    <row r="17" spans="1:8" ht="15.75">
      <c r="A17" s="8">
        <v>13</v>
      </c>
      <c r="B17" s="5" t="s">
        <v>24</v>
      </c>
      <c r="C17" s="6">
        <v>12.78</v>
      </c>
      <c r="D17" s="8">
        <v>5.25</v>
      </c>
      <c r="E17" s="8">
        <v>40.79</v>
      </c>
      <c r="F17" s="4" t="s">
        <v>16</v>
      </c>
      <c r="G17" s="4">
        <v>434.67</v>
      </c>
      <c r="H17" s="6">
        <f t="shared" si="0"/>
        <v>17730.189300000002</v>
      </c>
    </row>
    <row r="18" spans="1:8" ht="15.75">
      <c r="A18" s="8">
        <v>14</v>
      </c>
      <c r="B18" s="5" t="s">
        <v>25</v>
      </c>
      <c r="C18" s="6">
        <v>3.61</v>
      </c>
      <c r="D18" s="8">
        <v>5.25</v>
      </c>
      <c r="E18" s="8">
        <v>18.96</v>
      </c>
      <c r="F18" s="4" t="s">
        <v>16</v>
      </c>
      <c r="G18" s="4">
        <v>752.51</v>
      </c>
      <c r="H18" s="6">
        <f t="shared" si="0"/>
        <v>14267.589600000001</v>
      </c>
    </row>
    <row r="19" spans="1:8" ht="15.75">
      <c r="A19" s="8">
        <v>15</v>
      </c>
      <c r="B19" s="5" t="s">
        <v>26</v>
      </c>
      <c r="C19" s="6">
        <v>29.73</v>
      </c>
      <c r="D19" s="8">
        <v>5.25</v>
      </c>
      <c r="E19" s="8">
        <v>84.96</v>
      </c>
      <c r="F19" s="4" t="s">
        <v>16</v>
      </c>
      <c r="G19" s="4">
        <v>177.16</v>
      </c>
      <c r="H19" s="6">
        <f t="shared" si="0"/>
        <v>15051.513599999998</v>
      </c>
    </row>
    <row r="20" spans="1:8">
      <c r="A20" s="11"/>
      <c r="B20" s="83"/>
      <c r="C20" s="83"/>
      <c r="D20" s="83"/>
      <c r="E20" s="83"/>
      <c r="F20" s="83"/>
      <c r="G20" s="83"/>
      <c r="H20" s="12">
        <f>SUM(H5:H19)</f>
        <v>425282.59010000003</v>
      </c>
    </row>
    <row r="21" spans="1:8">
      <c r="A21" s="13"/>
      <c r="B21" s="14"/>
      <c r="C21" s="14"/>
      <c r="D21" s="14"/>
      <c r="E21" s="14"/>
      <c r="F21" s="14"/>
      <c r="G21" s="14"/>
      <c r="H21" s="15"/>
    </row>
    <row r="22" spans="1:8" ht="63.75" customHeight="1">
      <c r="B22" s="84" t="s">
        <v>180</v>
      </c>
      <c r="C22" s="84"/>
      <c r="D22" s="84"/>
      <c r="E22" s="84"/>
      <c r="F22" s="84"/>
      <c r="G22" s="84"/>
      <c r="H22" s="84"/>
    </row>
  </sheetData>
  <mergeCells count="5">
    <mergeCell ref="B20:G20"/>
    <mergeCell ref="B22:H22"/>
    <mergeCell ref="A1:H1"/>
    <mergeCell ref="A2:H2"/>
    <mergeCell ref="A3:H3"/>
  </mergeCells>
  <pageMargins left="0.7" right="0.7" top="0.75" bottom="0.75" header="0.3" footer="0.3"/>
</worksheet>
</file>

<file path=xl/worksheets/sheet129.xml><?xml version="1.0" encoding="utf-8"?>
<worksheet xmlns="http://schemas.openxmlformats.org/spreadsheetml/2006/main" xmlns:r="http://schemas.openxmlformats.org/officeDocument/2006/relationships">
  <dimension ref="A1:M22"/>
  <sheetViews>
    <sheetView topLeftCell="A10" workbookViewId="0">
      <selection activeCell="K6" sqref="K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13" ht="18.75">
      <c r="A1" s="78" t="s">
        <v>0</v>
      </c>
      <c r="B1" s="79"/>
      <c r="C1" s="79"/>
      <c r="D1" s="79"/>
      <c r="E1" s="79"/>
      <c r="F1" s="79"/>
      <c r="G1" s="79"/>
      <c r="H1" s="79"/>
      <c r="I1" s="1"/>
    </row>
    <row r="2" spans="1:13" ht="18.75">
      <c r="A2" s="80" t="s">
        <v>1</v>
      </c>
      <c r="B2" s="81"/>
      <c r="C2" s="81"/>
      <c r="D2" s="81"/>
      <c r="E2" s="81"/>
      <c r="F2" s="81"/>
      <c r="G2" s="81"/>
      <c r="H2" s="81"/>
      <c r="I2" s="1"/>
    </row>
    <row r="3" spans="1:13" ht="39" customHeight="1">
      <c r="A3" s="82" t="s">
        <v>466</v>
      </c>
      <c r="B3" s="82"/>
      <c r="C3" s="82"/>
      <c r="D3" s="82"/>
      <c r="E3" s="82"/>
      <c r="F3" s="82"/>
      <c r="G3" s="82"/>
      <c r="H3" s="82"/>
      <c r="I3" s="2"/>
    </row>
    <row r="4" spans="1:13">
      <c r="A4" s="3" t="s">
        <v>3</v>
      </c>
      <c r="B4" s="3" t="s">
        <v>4</v>
      </c>
      <c r="C4" s="3">
        <v>1</v>
      </c>
      <c r="D4" s="3">
        <v>2</v>
      </c>
      <c r="E4" s="3" t="s">
        <v>5</v>
      </c>
      <c r="F4" s="3" t="s">
        <v>6</v>
      </c>
      <c r="G4" s="3" t="s">
        <v>7</v>
      </c>
      <c r="H4" s="3" t="s">
        <v>8</v>
      </c>
    </row>
    <row r="5" spans="1:13" ht="21">
      <c r="A5" s="8">
        <v>1</v>
      </c>
      <c r="B5" s="8" t="s">
        <v>29</v>
      </c>
      <c r="C5" s="8">
        <v>1</v>
      </c>
      <c r="D5" s="8">
        <v>5</v>
      </c>
      <c r="E5" s="8">
        <v>1</v>
      </c>
      <c r="F5" s="8" t="s">
        <v>10</v>
      </c>
      <c r="G5" s="8">
        <v>261.12</v>
      </c>
      <c r="H5" s="6">
        <f>G5*E5</f>
        <v>261.12</v>
      </c>
    </row>
    <row r="6" spans="1:13" ht="114.75">
      <c r="A6" s="8" t="s">
        <v>11</v>
      </c>
      <c r="B6" s="5" t="s">
        <v>12</v>
      </c>
      <c r="C6" s="6">
        <v>29.73</v>
      </c>
      <c r="D6" s="8">
        <v>5.25</v>
      </c>
      <c r="E6" s="8">
        <v>20.87</v>
      </c>
      <c r="F6" s="4" t="s">
        <v>13</v>
      </c>
      <c r="G6" s="4">
        <v>120.53</v>
      </c>
      <c r="H6" s="6">
        <f t="shared" ref="H6:H15" si="0">G6*E6</f>
        <v>2515.4611</v>
      </c>
    </row>
    <row r="7" spans="1:13" ht="89.25">
      <c r="A7" s="8" t="s">
        <v>14</v>
      </c>
      <c r="B7" s="9" t="s">
        <v>15</v>
      </c>
      <c r="C7" s="6">
        <v>2.48</v>
      </c>
      <c r="D7" s="8">
        <v>5.25</v>
      </c>
      <c r="E7" s="8">
        <v>7.7859999999999996</v>
      </c>
      <c r="F7" s="4" t="s">
        <v>16</v>
      </c>
      <c r="G7" s="4">
        <v>223.35</v>
      </c>
      <c r="H7" s="6">
        <f t="shared" si="0"/>
        <v>1739.0030999999999</v>
      </c>
    </row>
    <row r="8" spans="1:13" ht="63.75">
      <c r="A8" s="8" t="s">
        <v>17</v>
      </c>
      <c r="B8" s="5" t="s">
        <v>18</v>
      </c>
      <c r="C8" s="6">
        <v>4.13</v>
      </c>
      <c r="D8" s="8">
        <v>5.25</v>
      </c>
      <c r="E8" s="8">
        <v>12.978999999999999</v>
      </c>
      <c r="F8" s="4" t="s">
        <v>16</v>
      </c>
      <c r="G8" s="4">
        <v>1149.1199999999999</v>
      </c>
      <c r="H8" s="6">
        <f t="shared" si="0"/>
        <v>14914.428479999997</v>
      </c>
    </row>
    <row r="9" spans="1:13" ht="102">
      <c r="A9" s="8" t="s">
        <v>54</v>
      </c>
      <c r="B9" s="5" t="s">
        <v>34</v>
      </c>
      <c r="C9" s="6">
        <v>3.26</v>
      </c>
      <c r="D9" s="8">
        <v>5.25</v>
      </c>
      <c r="E9" s="8">
        <v>15.574199999999999</v>
      </c>
      <c r="F9" s="4" t="s">
        <v>16</v>
      </c>
      <c r="G9" s="4">
        <v>5829</v>
      </c>
      <c r="H9" s="6">
        <f t="shared" si="0"/>
        <v>90782.011799999993</v>
      </c>
      <c r="M9" s="74"/>
    </row>
    <row r="10" spans="1:13" ht="18.75">
      <c r="A10" s="8">
        <v>6</v>
      </c>
      <c r="B10" s="10" t="s">
        <v>21</v>
      </c>
      <c r="C10" s="6"/>
      <c r="D10" s="8"/>
      <c r="E10" s="8"/>
      <c r="F10" s="4"/>
      <c r="G10" s="4"/>
      <c r="H10" s="6">
        <f t="shared" si="0"/>
        <v>0</v>
      </c>
    </row>
    <row r="11" spans="1:13" ht="15.75">
      <c r="A11" s="8">
        <v>11</v>
      </c>
      <c r="B11" s="5" t="s">
        <v>22</v>
      </c>
      <c r="C11" s="6">
        <v>2.48</v>
      </c>
      <c r="D11" s="8">
        <v>5.25</v>
      </c>
      <c r="E11" s="8">
        <v>7.7859999999999996</v>
      </c>
      <c r="F11" s="4" t="s">
        <v>16</v>
      </c>
      <c r="G11" s="4">
        <v>482.08</v>
      </c>
      <c r="H11" s="6">
        <f t="shared" si="0"/>
        <v>3753.4748799999998</v>
      </c>
    </row>
    <row r="12" spans="1:13" ht="15.75">
      <c r="A12" s="8">
        <v>12</v>
      </c>
      <c r="B12" s="5" t="s">
        <v>23</v>
      </c>
      <c r="C12" s="6">
        <v>7.16</v>
      </c>
      <c r="D12" s="8">
        <v>5.25</v>
      </c>
      <c r="E12" s="8">
        <v>6.6970000000000001</v>
      </c>
      <c r="F12" s="4" t="s">
        <v>16</v>
      </c>
      <c r="G12" s="4">
        <v>813.85</v>
      </c>
      <c r="H12" s="6">
        <f t="shared" si="0"/>
        <v>5450.3534500000005</v>
      </c>
    </row>
    <row r="13" spans="1:13" ht="15.75">
      <c r="A13" s="8">
        <v>13</v>
      </c>
      <c r="B13" s="5" t="s">
        <v>24</v>
      </c>
      <c r="C13" s="6">
        <v>12.78</v>
      </c>
      <c r="D13" s="8">
        <v>5.25</v>
      </c>
      <c r="E13" s="8">
        <v>12.978</v>
      </c>
      <c r="F13" s="4" t="s">
        <v>16</v>
      </c>
      <c r="G13" s="4">
        <v>752.51</v>
      </c>
      <c r="H13" s="6">
        <f t="shared" si="0"/>
        <v>9766.074779999999</v>
      </c>
    </row>
    <row r="14" spans="1:13" ht="15.75">
      <c r="A14" s="8">
        <v>14</v>
      </c>
      <c r="B14" s="5" t="s">
        <v>25</v>
      </c>
      <c r="C14" s="6">
        <v>3.61</v>
      </c>
      <c r="D14" s="8">
        <v>5.25</v>
      </c>
      <c r="E14" s="8">
        <v>13.39</v>
      </c>
      <c r="F14" s="4" t="s">
        <v>16</v>
      </c>
      <c r="G14" s="4">
        <v>434.67</v>
      </c>
      <c r="H14" s="6">
        <f t="shared" si="0"/>
        <v>5820.2313000000004</v>
      </c>
    </row>
    <row r="15" spans="1:13" ht="15.75">
      <c r="A15" s="8">
        <v>15</v>
      </c>
      <c r="B15" s="5" t="s">
        <v>26</v>
      </c>
      <c r="C15" s="6">
        <v>29.73</v>
      </c>
      <c r="D15" s="8">
        <v>5.25</v>
      </c>
      <c r="E15" s="8">
        <v>20.87</v>
      </c>
      <c r="F15" s="4" t="s">
        <v>16</v>
      </c>
      <c r="G15" s="4">
        <v>177.16</v>
      </c>
      <c r="H15" s="6">
        <f t="shared" si="0"/>
        <v>3697.3292000000001</v>
      </c>
    </row>
    <row r="16" spans="1:13">
      <c r="A16" s="11"/>
      <c r="B16" s="83"/>
      <c r="C16" s="83"/>
      <c r="D16" s="83"/>
      <c r="E16" s="83"/>
      <c r="F16" s="83"/>
      <c r="G16" s="83"/>
      <c r="H16" s="12">
        <f>SUM(H5:H15)</f>
        <v>138699.48809</v>
      </c>
    </row>
    <row r="17" spans="1:8">
      <c r="A17" s="13"/>
      <c r="B17" s="14"/>
      <c r="C17" s="14"/>
      <c r="D17" s="14"/>
      <c r="E17" s="14"/>
      <c r="F17" s="14"/>
      <c r="G17" s="14"/>
      <c r="H17" s="15"/>
    </row>
    <row r="18" spans="1:8">
      <c r="A18" s="13"/>
      <c r="B18" s="14"/>
      <c r="C18" s="14"/>
      <c r="D18" s="14"/>
      <c r="E18" s="14"/>
      <c r="F18" s="14"/>
      <c r="G18" s="14"/>
      <c r="H18" s="15"/>
    </row>
    <row r="19" spans="1:8">
      <c r="B19" s="84" t="s">
        <v>50</v>
      </c>
      <c r="C19" s="84"/>
      <c r="D19" s="84"/>
      <c r="E19" s="84"/>
      <c r="F19" s="84"/>
      <c r="G19" s="84"/>
      <c r="H19" s="84"/>
    </row>
    <row r="22" spans="1:8" ht="63.75" customHeight="1"/>
  </sheetData>
  <mergeCells count="5">
    <mergeCell ref="A1:H1"/>
    <mergeCell ref="A2:H2"/>
    <mergeCell ref="A3:H3"/>
    <mergeCell ref="B16:G16"/>
    <mergeCell ref="B19:H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I19"/>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155</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2</v>
      </c>
      <c r="F5" s="8" t="s">
        <v>10</v>
      </c>
      <c r="G5" s="8">
        <v>261.12</v>
      </c>
      <c r="H5" s="6">
        <f>G5*E5</f>
        <v>522.24</v>
      </c>
    </row>
    <row r="6" spans="1:9" ht="114.75">
      <c r="A6" s="8" t="s">
        <v>11</v>
      </c>
      <c r="B6" s="5" t="s">
        <v>12</v>
      </c>
      <c r="C6" s="6">
        <v>29.73</v>
      </c>
      <c r="D6" s="8">
        <v>5.25</v>
      </c>
      <c r="E6" s="8">
        <v>42.24</v>
      </c>
      <c r="F6" s="4" t="s">
        <v>13</v>
      </c>
      <c r="G6" s="4">
        <v>120.53</v>
      </c>
      <c r="H6" s="6">
        <f t="shared" ref="H6:H15" si="0">G6*E6</f>
        <v>5091.1872000000003</v>
      </c>
    </row>
    <row r="7" spans="1:9" ht="89.25">
      <c r="A7" s="8" t="s">
        <v>14</v>
      </c>
      <c r="B7" s="9" t="s">
        <v>15</v>
      </c>
      <c r="C7" s="6">
        <v>2.48</v>
      </c>
      <c r="D7" s="8">
        <v>5.25</v>
      </c>
      <c r="E7" s="8">
        <v>14.08</v>
      </c>
      <c r="F7" s="4" t="s">
        <v>16</v>
      </c>
      <c r="G7" s="4">
        <v>223.35</v>
      </c>
      <c r="H7" s="6">
        <f t="shared" si="0"/>
        <v>3144.768</v>
      </c>
    </row>
    <row r="8" spans="1:9" ht="63.75">
      <c r="A8" s="8" t="s">
        <v>17</v>
      </c>
      <c r="B8" s="5" t="s">
        <v>18</v>
      </c>
      <c r="C8" s="6">
        <v>4.13</v>
      </c>
      <c r="D8" s="8">
        <v>5.25</v>
      </c>
      <c r="E8" s="8">
        <v>17.600000000000001</v>
      </c>
      <c r="F8" s="4" t="s">
        <v>16</v>
      </c>
      <c r="G8" s="4">
        <v>1149.1199999999999</v>
      </c>
      <c r="H8" s="6">
        <f t="shared" si="0"/>
        <v>20224.511999999999</v>
      </c>
    </row>
    <row r="9" spans="1:9" ht="102">
      <c r="A9" s="8" t="s">
        <v>54</v>
      </c>
      <c r="B9" s="5" t="s">
        <v>34</v>
      </c>
      <c r="C9" s="6">
        <v>3.26</v>
      </c>
      <c r="D9" s="8">
        <v>5.25</v>
      </c>
      <c r="E9" s="8">
        <v>21.12</v>
      </c>
      <c r="F9" s="4" t="s">
        <v>16</v>
      </c>
      <c r="G9" s="4">
        <v>5829</v>
      </c>
      <c r="H9" s="6">
        <f t="shared" si="0"/>
        <v>123108.48000000001</v>
      </c>
    </row>
    <row r="10" spans="1:9" ht="18.75">
      <c r="A10" s="8">
        <v>6</v>
      </c>
      <c r="B10" s="10" t="s">
        <v>21</v>
      </c>
      <c r="C10" s="6"/>
      <c r="D10" s="8"/>
      <c r="E10" s="8"/>
      <c r="F10" s="4"/>
      <c r="G10" s="4"/>
      <c r="H10" s="6"/>
    </row>
    <row r="11" spans="1:9" ht="15.75">
      <c r="A11" s="8">
        <v>7</v>
      </c>
      <c r="B11" s="5" t="s">
        <v>71</v>
      </c>
      <c r="C11" s="6">
        <v>2.48</v>
      </c>
      <c r="D11" s="8">
        <v>5.25</v>
      </c>
      <c r="E11" s="8">
        <v>14.08</v>
      </c>
      <c r="F11" s="4" t="s">
        <v>16</v>
      </c>
      <c r="G11" s="4">
        <v>403.07</v>
      </c>
      <c r="H11" s="6">
        <f t="shared" si="0"/>
        <v>5675.2255999999998</v>
      </c>
    </row>
    <row r="12" spans="1:9" ht="15.75">
      <c r="A12" s="8">
        <v>8</v>
      </c>
      <c r="B12" s="5" t="s">
        <v>60</v>
      </c>
      <c r="C12" s="6">
        <v>7.16</v>
      </c>
      <c r="D12" s="8">
        <v>5.25</v>
      </c>
      <c r="E12" s="8">
        <v>9.08</v>
      </c>
      <c r="F12" s="4" t="s">
        <v>16</v>
      </c>
      <c r="G12" s="4">
        <v>907.31</v>
      </c>
      <c r="H12" s="6">
        <f t="shared" si="0"/>
        <v>8238.3747999999996</v>
      </c>
    </row>
    <row r="13" spans="1:9" ht="15.75">
      <c r="A13" s="8">
        <v>9</v>
      </c>
      <c r="B13" s="5" t="s">
        <v>61</v>
      </c>
      <c r="C13" s="6">
        <v>12.78</v>
      </c>
      <c r="D13" s="8">
        <v>5.25</v>
      </c>
      <c r="E13" s="8">
        <v>17.600000000000001</v>
      </c>
      <c r="F13" s="4" t="s">
        <v>16</v>
      </c>
      <c r="G13" s="4">
        <v>863.23</v>
      </c>
      <c r="H13" s="6">
        <f t="shared" si="0"/>
        <v>15192.848000000002</v>
      </c>
    </row>
    <row r="14" spans="1:9" ht="15.75">
      <c r="A14" s="8">
        <v>10</v>
      </c>
      <c r="B14" s="5" t="s">
        <v>62</v>
      </c>
      <c r="C14" s="6">
        <v>3.61</v>
      </c>
      <c r="D14" s="8">
        <v>5.25</v>
      </c>
      <c r="E14" s="8">
        <v>18.16</v>
      </c>
      <c r="F14" s="4" t="s">
        <v>16</v>
      </c>
      <c r="G14" s="4">
        <v>541.66999999999996</v>
      </c>
      <c r="H14" s="6">
        <f t="shared" si="0"/>
        <v>9836.7271999999994</v>
      </c>
    </row>
    <row r="15" spans="1:9" ht="15.75">
      <c r="A15" s="8">
        <v>11</v>
      </c>
      <c r="B15" s="5" t="s">
        <v>26</v>
      </c>
      <c r="C15" s="6">
        <v>29.73</v>
      </c>
      <c r="D15" s="8">
        <v>5.25</v>
      </c>
      <c r="E15" s="8">
        <v>42.24</v>
      </c>
      <c r="F15" s="4" t="s">
        <v>16</v>
      </c>
      <c r="G15" s="4">
        <v>177.17</v>
      </c>
      <c r="H15" s="6">
        <f t="shared" si="0"/>
        <v>7483.6607999999997</v>
      </c>
    </row>
    <row r="16" spans="1:9">
      <c r="A16" s="11"/>
      <c r="B16" s="83"/>
      <c r="C16" s="83"/>
      <c r="D16" s="83"/>
      <c r="E16" s="83"/>
      <c r="F16" s="83"/>
      <c r="G16" s="83"/>
      <c r="H16" s="12">
        <f>SUM(H5:H15)</f>
        <v>198518.02360000001</v>
      </c>
    </row>
    <row r="17" spans="1:8">
      <c r="A17" s="13"/>
      <c r="B17" s="14"/>
      <c r="C17" s="14"/>
      <c r="D17" s="14"/>
      <c r="E17" s="14"/>
      <c r="F17" s="14"/>
      <c r="G17" s="14"/>
      <c r="H17" s="15"/>
    </row>
    <row r="18" spans="1:8">
      <c r="A18" s="13"/>
      <c r="B18" s="14"/>
      <c r="C18" s="14"/>
      <c r="D18" s="14"/>
      <c r="E18" s="14"/>
      <c r="F18" s="14"/>
      <c r="G18" s="14"/>
      <c r="H18" s="15"/>
    </row>
    <row r="19" spans="1:8" ht="63.75" customHeight="1">
      <c r="B19" s="84" t="s">
        <v>156</v>
      </c>
      <c r="C19" s="84"/>
      <c r="D19" s="84"/>
      <c r="E19" s="84"/>
      <c r="F19" s="84"/>
      <c r="G19" s="84"/>
      <c r="H19" s="84"/>
    </row>
  </sheetData>
  <mergeCells count="5">
    <mergeCell ref="A1:H1"/>
    <mergeCell ref="A2:H2"/>
    <mergeCell ref="A3:H3"/>
    <mergeCell ref="B16:G16"/>
    <mergeCell ref="B19:H19"/>
  </mergeCells>
  <pageMargins left="0.7" right="0.7" top="0.75" bottom="0.75" header="0.3" footer="0.3"/>
</worksheet>
</file>

<file path=xl/worksheets/sheet130.xml><?xml version="1.0" encoding="utf-8"?>
<worksheet xmlns="http://schemas.openxmlformats.org/spreadsheetml/2006/main" xmlns:r="http://schemas.openxmlformats.org/officeDocument/2006/relationships">
  <dimension ref="A1:G20"/>
  <sheetViews>
    <sheetView workbookViewId="0">
      <selection activeCell="E6" sqref="E6"/>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8.25" customHeight="1">
      <c r="A3" s="82" t="s">
        <v>219</v>
      </c>
      <c r="B3" s="82"/>
      <c r="C3" s="82"/>
      <c r="D3" s="82"/>
      <c r="E3" s="82"/>
      <c r="F3" s="82"/>
      <c r="G3" s="2"/>
    </row>
    <row r="4" spans="1:7">
      <c r="A4" s="3" t="s">
        <v>3</v>
      </c>
      <c r="B4" s="3" t="s">
        <v>4</v>
      </c>
      <c r="C4" s="3" t="s">
        <v>5</v>
      </c>
      <c r="D4" s="3" t="s">
        <v>6</v>
      </c>
      <c r="E4" s="3" t="s">
        <v>7</v>
      </c>
      <c r="F4" s="3" t="s">
        <v>8</v>
      </c>
    </row>
    <row r="5" spans="1:7" ht="27.75" customHeight="1">
      <c r="A5" s="4">
        <v>1</v>
      </c>
      <c r="B5" s="22" t="s">
        <v>52</v>
      </c>
      <c r="C5" s="4">
        <v>1</v>
      </c>
      <c r="D5" s="4" t="s">
        <v>10</v>
      </c>
      <c r="E5" s="4">
        <v>261.12</v>
      </c>
      <c r="F5" s="6">
        <f>E5*C5</f>
        <v>261.12</v>
      </c>
    </row>
    <row r="6" spans="1:7" ht="114.75">
      <c r="A6" s="8" t="s">
        <v>11</v>
      </c>
      <c r="B6" s="5" t="s">
        <v>65</v>
      </c>
      <c r="C6" s="6">
        <v>69.06</v>
      </c>
      <c r="D6" s="4" t="s">
        <v>13</v>
      </c>
      <c r="E6" s="4">
        <v>120.53</v>
      </c>
      <c r="F6" s="6">
        <f t="shared" ref="F6:F16" si="0">E6*C6</f>
        <v>8323.8018000000011</v>
      </c>
    </row>
    <row r="7" spans="1:7" ht="78" customHeight="1">
      <c r="A7" s="8" t="s">
        <v>14</v>
      </c>
      <c r="B7" s="5" t="s">
        <v>15</v>
      </c>
      <c r="C7" s="6">
        <v>25.77</v>
      </c>
      <c r="D7" s="4" t="s">
        <v>13</v>
      </c>
      <c r="E7" s="4">
        <v>223.35</v>
      </c>
      <c r="F7" s="6">
        <f t="shared" si="0"/>
        <v>5755.7294999999995</v>
      </c>
    </row>
    <row r="8" spans="1:7" ht="63.75">
      <c r="A8" s="8" t="s">
        <v>17</v>
      </c>
      <c r="B8" s="5" t="s">
        <v>18</v>
      </c>
      <c r="C8" s="6">
        <v>42.947000000000003</v>
      </c>
      <c r="D8" s="4" t="s">
        <v>16</v>
      </c>
      <c r="E8" s="4">
        <v>1149.1199999999999</v>
      </c>
      <c r="F8" s="6">
        <f t="shared" si="0"/>
        <v>49351.25664</v>
      </c>
    </row>
    <row r="9" spans="1:7" ht="102">
      <c r="A9" s="8" t="s">
        <v>66</v>
      </c>
      <c r="B9" s="5" t="s">
        <v>46</v>
      </c>
      <c r="C9" s="6">
        <v>51.536627000000003</v>
      </c>
      <c r="D9" s="4" t="s">
        <v>16</v>
      </c>
      <c r="E9" s="4">
        <v>5829</v>
      </c>
      <c r="F9" s="6">
        <f t="shared" si="0"/>
        <v>300406.99878299999</v>
      </c>
    </row>
    <row r="10" spans="1:7" ht="89.25">
      <c r="A10" s="8" t="s">
        <v>220</v>
      </c>
      <c r="B10" s="5" t="s">
        <v>48</v>
      </c>
      <c r="C10" s="6">
        <v>4.1250299999999997E-2</v>
      </c>
      <c r="D10" s="4" t="s">
        <v>49</v>
      </c>
      <c r="E10" s="4">
        <v>65841.84</v>
      </c>
      <c r="F10" s="6">
        <f t="shared" si="0"/>
        <v>2715.9956525519997</v>
      </c>
    </row>
    <row r="11" spans="1:7" ht="18.75">
      <c r="A11" s="23">
        <v>7</v>
      </c>
      <c r="B11" s="10" t="s">
        <v>21</v>
      </c>
      <c r="C11" s="6"/>
      <c r="D11" s="4"/>
      <c r="E11" s="4"/>
      <c r="F11" s="6"/>
    </row>
    <row r="12" spans="1:7" ht="15.75" customHeight="1">
      <c r="A12" s="23">
        <v>8</v>
      </c>
      <c r="B12" s="5" t="s">
        <v>22</v>
      </c>
      <c r="C12" s="6">
        <v>25.767506999999998</v>
      </c>
      <c r="D12" s="4" t="s">
        <v>13</v>
      </c>
      <c r="E12" s="4">
        <v>482.08</v>
      </c>
      <c r="F12" s="6">
        <f t="shared" si="0"/>
        <v>12421.999774559999</v>
      </c>
    </row>
    <row r="13" spans="1:7">
      <c r="A13" s="23">
        <v>9</v>
      </c>
      <c r="B13" s="5" t="s">
        <v>67</v>
      </c>
      <c r="C13" s="6">
        <v>22.160765999999999</v>
      </c>
      <c r="D13" s="4" t="s">
        <v>13</v>
      </c>
      <c r="E13" s="4">
        <v>813.82</v>
      </c>
      <c r="F13" s="6">
        <f t="shared" si="0"/>
        <v>18034.87458612</v>
      </c>
    </row>
    <row r="14" spans="1:7">
      <c r="A14" s="23">
        <v>10</v>
      </c>
      <c r="B14" s="5" t="s">
        <v>68</v>
      </c>
      <c r="C14" s="6">
        <v>42.946899999999999</v>
      </c>
      <c r="D14" s="4" t="s">
        <v>13</v>
      </c>
      <c r="E14" s="4">
        <v>752.51</v>
      </c>
      <c r="F14" s="6">
        <f>E14*C14</f>
        <v>32317.971718999997</v>
      </c>
    </row>
    <row r="15" spans="1:7">
      <c r="A15" s="23">
        <v>11</v>
      </c>
      <c r="B15" s="5" t="s">
        <v>25</v>
      </c>
      <c r="C15" s="6">
        <v>44.32</v>
      </c>
      <c r="D15" s="4" t="s">
        <v>13</v>
      </c>
      <c r="E15" s="4">
        <v>434.67</v>
      </c>
      <c r="F15" s="6">
        <f t="shared" si="0"/>
        <v>19264.574400000001</v>
      </c>
    </row>
    <row r="16" spans="1:7">
      <c r="A16" s="23">
        <v>12</v>
      </c>
      <c r="B16" s="5" t="s">
        <v>69</v>
      </c>
      <c r="C16" s="6">
        <v>69.06</v>
      </c>
      <c r="D16" s="4" t="s">
        <v>13</v>
      </c>
      <c r="E16" s="4">
        <v>177.16</v>
      </c>
      <c r="F16" s="6">
        <f t="shared" si="0"/>
        <v>12234.669599999999</v>
      </c>
    </row>
    <row r="17" spans="1:6">
      <c r="A17" s="11"/>
      <c r="B17" s="89" t="s">
        <v>221</v>
      </c>
      <c r="C17" s="90"/>
      <c r="D17" s="90"/>
      <c r="E17" s="91"/>
      <c r="F17" s="12">
        <f>SUM(F5:F16)</f>
        <v>461088.99245523202</v>
      </c>
    </row>
    <row r="18" spans="1:6">
      <c r="A18" s="13"/>
      <c r="B18" s="14"/>
      <c r="C18" s="14"/>
      <c r="D18" s="14"/>
      <c r="E18" s="14"/>
      <c r="F18" s="15"/>
    </row>
    <row r="19" spans="1:6">
      <c r="A19" s="13"/>
      <c r="B19" s="14"/>
      <c r="C19" s="14"/>
      <c r="D19" s="14"/>
      <c r="E19" s="14"/>
      <c r="F19" s="15"/>
    </row>
    <row r="20" spans="1:6" ht="52.5" customHeight="1">
      <c r="B20" s="84" t="s">
        <v>222</v>
      </c>
      <c r="C20" s="84"/>
      <c r="D20" s="84"/>
      <c r="E20" s="84"/>
      <c r="F20" s="84"/>
    </row>
  </sheetData>
  <mergeCells count="5">
    <mergeCell ref="A1:F1"/>
    <mergeCell ref="A2:F2"/>
    <mergeCell ref="A3:F3"/>
    <mergeCell ref="B17:E17"/>
    <mergeCell ref="B20:F20"/>
  </mergeCells>
  <pageMargins left="0.7" right="0.7" top="0.75" bottom="0.75" header="0.3" footer="0.3"/>
</worksheet>
</file>

<file path=xl/worksheets/sheet131.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8.25" customHeight="1">
      <c r="A3" s="82" t="s">
        <v>316</v>
      </c>
      <c r="B3" s="82"/>
      <c r="C3" s="82"/>
      <c r="D3" s="82"/>
      <c r="E3" s="82"/>
      <c r="F3" s="82"/>
      <c r="G3" s="2"/>
    </row>
    <row r="4" spans="1:7">
      <c r="A4" s="3" t="s">
        <v>3</v>
      </c>
      <c r="B4" s="3" t="s">
        <v>4</v>
      </c>
      <c r="C4" s="3" t="s">
        <v>5</v>
      </c>
      <c r="D4" s="3" t="s">
        <v>6</v>
      </c>
      <c r="E4" s="3" t="s">
        <v>7</v>
      </c>
      <c r="F4" s="3" t="s">
        <v>8</v>
      </c>
    </row>
    <row r="5" spans="1:7" ht="27.75" customHeight="1">
      <c r="A5" s="4">
        <v>1</v>
      </c>
      <c r="B5" s="22" t="s">
        <v>52</v>
      </c>
      <c r="C5" s="4">
        <v>1</v>
      </c>
      <c r="D5" s="4" t="s">
        <v>10</v>
      </c>
      <c r="E5" s="4">
        <v>261.12</v>
      </c>
      <c r="F5" s="6">
        <f>E5*C5</f>
        <v>261.12</v>
      </c>
    </row>
    <row r="6" spans="1:7" ht="114.75">
      <c r="A6" s="8" t="s">
        <v>159</v>
      </c>
      <c r="B6" s="5" t="s">
        <v>65</v>
      </c>
      <c r="C6" s="6">
        <v>102.45</v>
      </c>
      <c r="D6" s="4" t="s">
        <v>13</v>
      </c>
      <c r="E6" s="4">
        <v>120.53</v>
      </c>
      <c r="F6" s="6">
        <f t="shared" ref="F6:F15" si="0">E6*C6</f>
        <v>12348.298500000001</v>
      </c>
    </row>
    <row r="7" spans="1:7" ht="78" customHeight="1">
      <c r="A7" s="8" t="s">
        <v>160</v>
      </c>
      <c r="B7" s="5" t="s">
        <v>15</v>
      </c>
      <c r="C7" s="6">
        <v>38.229999999999997</v>
      </c>
      <c r="D7" s="4" t="s">
        <v>13</v>
      </c>
      <c r="E7" s="4">
        <v>223.35</v>
      </c>
      <c r="F7" s="6">
        <f t="shared" si="0"/>
        <v>8538.6704999999984</v>
      </c>
    </row>
    <row r="8" spans="1:7" ht="63.75">
      <c r="A8" s="8" t="s">
        <v>161</v>
      </c>
      <c r="B8" s="5" t="s">
        <v>18</v>
      </c>
      <c r="C8" s="6">
        <v>63.713000000000001</v>
      </c>
      <c r="D8" s="4" t="s">
        <v>16</v>
      </c>
      <c r="E8" s="4">
        <v>1149.1199999999999</v>
      </c>
      <c r="F8" s="6">
        <f t="shared" si="0"/>
        <v>73213.882559999998</v>
      </c>
    </row>
    <row r="9" spans="1:7" ht="102">
      <c r="A9" s="8" t="s">
        <v>162</v>
      </c>
      <c r="B9" s="5" t="s">
        <v>46</v>
      </c>
      <c r="C9" s="6">
        <v>76.455500000000001</v>
      </c>
      <c r="D9" s="4" t="s">
        <v>16</v>
      </c>
      <c r="E9" s="4">
        <v>5829</v>
      </c>
      <c r="F9" s="6">
        <f t="shared" si="0"/>
        <v>445659.10950000002</v>
      </c>
    </row>
    <row r="10" spans="1:7" ht="18.75">
      <c r="A10" s="23">
        <v>11</v>
      </c>
      <c r="B10" s="10" t="s">
        <v>21</v>
      </c>
      <c r="C10" s="6"/>
      <c r="D10" s="4"/>
      <c r="E10" s="4"/>
      <c r="F10" s="6"/>
    </row>
    <row r="11" spans="1:7" ht="15.75" customHeight="1">
      <c r="A11" s="23">
        <v>12</v>
      </c>
      <c r="B11" s="5" t="s">
        <v>22</v>
      </c>
      <c r="C11" s="6">
        <v>38.226999999999997</v>
      </c>
      <c r="D11" s="4" t="s">
        <v>13</v>
      </c>
      <c r="E11" s="4">
        <v>482.08</v>
      </c>
      <c r="F11" s="6">
        <f t="shared" si="0"/>
        <v>18428.472159999998</v>
      </c>
    </row>
    <row r="12" spans="1:7">
      <c r="A12" s="23">
        <v>13</v>
      </c>
      <c r="B12" s="5" t="s">
        <v>67</v>
      </c>
      <c r="C12" s="6">
        <v>32.875</v>
      </c>
      <c r="D12" s="4" t="s">
        <v>13</v>
      </c>
      <c r="E12" s="4">
        <v>813.82</v>
      </c>
      <c r="F12" s="6">
        <f t="shared" si="0"/>
        <v>26754.3325</v>
      </c>
    </row>
    <row r="13" spans="1:7">
      <c r="A13" s="23">
        <v>14</v>
      </c>
      <c r="B13" s="5" t="s">
        <v>68</v>
      </c>
      <c r="C13" s="6">
        <v>63.713000000000001</v>
      </c>
      <c r="D13" s="4" t="s">
        <v>13</v>
      </c>
      <c r="E13" s="4">
        <v>752.51</v>
      </c>
      <c r="F13" s="6">
        <f>E13*C13</f>
        <v>47944.669629999997</v>
      </c>
    </row>
    <row r="14" spans="1:7">
      <c r="A14" s="23">
        <v>15</v>
      </c>
      <c r="B14" s="5" t="s">
        <v>25</v>
      </c>
      <c r="C14" s="6">
        <v>65.754000000000005</v>
      </c>
      <c r="D14" s="4" t="s">
        <v>13</v>
      </c>
      <c r="E14" s="4">
        <v>434.67</v>
      </c>
      <c r="F14" s="6">
        <f t="shared" si="0"/>
        <v>28581.291180000004</v>
      </c>
    </row>
    <row r="15" spans="1:7">
      <c r="A15" s="23">
        <v>16</v>
      </c>
      <c r="B15" s="5" t="s">
        <v>69</v>
      </c>
      <c r="C15" s="6">
        <v>102.45</v>
      </c>
      <c r="D15" s="4" t="s">
        <v>13</v>
      </c>
      <c r="E15" s="4">
        <v>177.16</v>
      </c>
      <c r="F15" s="6">
        <f t="shared" si="0"/>
        <v>18150.042000000001</v>
      </c>
    </row>
    <row r="16" spans="1:7">
      <c r="A16" s="11"/>
      <c r="B16" s="83"/>
      <c r="C16" s="83"/>
      <c r="D16" s="83"/>
      <c r="E16" s="83"/>
      <c r="F16" s="12">
        <f>SUM(F5:F15)</f>
        <v>679879.88853000011</v>
      </c>
    </row>
    <row r="17" spans="1:6">
      <c r="A17" s="13"/>
      <c r="B17" s="14"/>
      <c r="C17" s="14"/>
      <c r="D17" s="14"/>
      <c r="E17" s="14"/>
      <c r="F17" s="15"/>
    </row>
    <row r="18" spans="1:6" ht="52.5" customHeight="1">
      <c r="B18" s="84" t="s">
        <v>317</v>
      </c>
      <c r="C18" s="84"/>
      <c r="D18" s="84"/>
      <c r="E18" s="84"/>
      <c r="F18" s="84"/>
    </row>
  </sheetData>
  <mergeCells count="5">
    <mergeCell ref="A1:F1"/>
    <mergeCell ref="A2:F2"/>
    <mergeCell ref="A3:F3"/>
    <mergeCell ref="B16:E16"/>
    <mergeCell ref="B18:F18"/>
  </mergeCells>
  <pageMargins left="0.7" right="0.7" top="0.75" bottom="0.75" header="0.3" footer="0.3"/>
</worksheet>
</file>

<file path=xl/worksheets/sheet132.xml><?xml version="1.0" encoding="utf-8"?>
<worksheet xmlns="http://schemas.openxmlformats.org/spreadsheetml/2006/main" xmlns:r="http://schemas.openxmlformats.org/officeDocument/2006/relationships">
  <dimension ref="A1:G20"/>
  <sheetViews>
    <sheetView workbookViewId="0">
      <selection activeCell="A3" sqref="A3:F3"/>
    </sheetView>
  </sheetViews>
  <sheetFormatPr defaultRowHeight="15"/>
  <cols>
    <col min="1" max="1" width="8.7109375" customWidth="1"/>
    <col min="2" max="2" width="40.28515625" customWidth="1"/>
    <col min="3" max="3" width="6.7109375" customWidth="1"/>
    <col min="4" max="4" width="9" customWidth="1"/>
    <col min="5" max="5" width="9.8554687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3" customHeight="1">
      <c r="A3" s="82" t="s">
        <v>51</v>
      </c>
      <c r="B3" s="82"/>
      <c r="C3" s="82"/>
      <c r="D3" s="82"/>
      <c r="E3" s="82"/>
      <c r="F3" s="82"/>
      <c r="G3" s="2"/>
    </row>
    <row r="4" spans="1:7">
      <c r="A4" s="3" t="s">
        <v>3</v>
      </c>
      <c r="B4" s="3" t="s">
        <v>4</v>
      </c>
      <c r="C4" s="3" t="s">
        <v>5</v>
      </c>
      <c r="D4" s="3" t="s">
        <v>6</v>
      </c>
      <c r="E4" s="3" t="s">
        <v>7</v>
      </c>
      <c r="F4" s="3" t="s">
        <v>8</v>
      </c>
    </row>
    <row r="5" spans="1:7" ht="21">
      <c r="A5" s="4">
        <v>1</v>
      </c>
      <c r="B5" s="21" t="s">
        <v>52</v>
      </c>
      <c r="C5" s="4">
        <v>5</v>
      </c>
      <c r="D5" s="4" t="s">
        <v>10</v>
      </c>
      <c r="E5" s="4">
        <v>243.77</v>
      </c>
      <c r="F5" s="7">
        <f t="shared" ref="F5:F9" si="0">E5*C5</f>
        <v>1218.8500000000001</v>
      </c>
    </row>
    <row r="6" spans="1:7" ht="94.5">
      <c r="A6" s="8" t="s">
        <v>11</v>
      </c>
      <c r="B6" s="16" t="s">
        <v>12</v>
      </c>
      <c r="C6" s="6">
        <v>95.77</v>
      </c>
      <c r="D6" s="4" t="s">
        <v>13</v>
      </c>
      <c r="E6" s="4">
        <v>120.53</v>
      </c>
      <c r="F6" s="7">
        <f t="shared" si="0"/>
        <v>11543.158099999999</v>
      </c>
    </row>
    <row r="7" spans="1:7" ht="73.5">
      <c r="A7" s="8" t="s">
        <v>14</v>
      </c>
      <c r="B7" s="18" t="s">
        <v>15</v>
      </c>
      <c r="C7" s="6">
        <v>34.26</v>
      </c>
      <c r="D7" s="4" t="s">
        <v>16</v>
      </c>
      <c r="E7" s="4">
        <v>223.35</v>
      </c>
      <c r="F7" s="7">
        <f t="shared" si="0"/>
        <v>7651.9709999999995</v>
      </c>
    </row>
    <row r="8" spans="1:7" ht="52.5">
      <c r="A8" s="8" t="s">
        <v>17</v>
      </c>
      <c r="B8" s="16" t="s">
        <v>18</v>
      </c>
      <c r="C8" s="6">
        <v>57.113269000000003</v>
      </c>
      <c r="D8" s="4" t="s">
        <v>16</v>
      </c>
      <c r="E8" s="4">
        <v>1149.1199999999999</v>
      </c>
      <c r="F8" s="7">
        <f>E8*C8</f>
        <v>65629.999673279992</v>
      </c>
    </row>
    <row r="9" spans="1:7" ht="94.5">
      <c r="A9" s="8" t="s">
        <v>19</v>
      </c>
      <c r="B9" s="16" t="s">
        <v>53</v>
      </c>
      <c r="C9" s="6">
        <v>4.6728480000000001</v>
      </c>
      <c r="D9" s="4" t="s">
        <v>16</v>
      </c>
      <c r="E9" s="4">
        <v>5358.83</v>
      </c>
      <c r="F9" s="7">
        <f t="shared" si="0"/>
        <v>25040.998047839999</v>
      </c>
    </row>
    <row r="10" spans="1:7" ht="94.5">
      <c r="A10" s="8" t="s">
        <v>54</v>
      </c>
      <c r="B10" s="16" t="s">
        <v>55</v>
      </c>
      <c r="C10" s="6">
        <v>86.377765999999994</v>
      </c>
      <c r="D10" s="4" t="s">
        <v>16</v>
      </c>
      <c r="E10" s="4">
        <v>5829</v>
      </c>
      <c r="F10" s="7">
        <f>E10*C10</f>
        <v>503495.99801399995</v>
      </c>
    </row>
    <row r="11" spans="1:7" ht="18.75">
      <c r="A11" s="8">
        <v>6</v>
      </c>
      <c r="B11" s="10" t="s">
        <v>21</v>
      </c>
      <c r="C11" s="6"/>
      <c r="D11" s="4"/>
      <c r="E11" s="4"/>
      <c r="F11" s="7"/>
    </row>
    <row r="12" spans="1:7" ht="15.75">
      <c r="A12" s="8">
        <v>7</v>
      </c>
      <c r="B12" s="5" t="s">
        <v>22</v>
      </c>
      <c r="C12" s="6">
        <v>34.26</v>
      </c>
      <c r="D12" s="4" t="s">
        <v>16</v>
      </c>
      <c r="E12" s="4">
        <v>482.08</v>
      </c>
      <c r="F12" s="7">
        <f>E12*C12</f>
        <v>16516.060799999999</v>
      </c>
    </row>
    <row r="13" spans="1:7" ht="15.75">
      <c r="A13" s="8">
        <v>8</v>
      </c>
      <c r="B13" s="5" t="s">
        <v>23</v>
      </c>
      <c r="C13" s="6">
        <v>39.200000000000003</v>
      </c>
      <c r="D13" s="4" t="s">
        <v>16</v>
      </c>
      <c r="E13" s="4">
        <v>813.32</v>
      </c>
      <c r="F13" s="7">
        <f>E13*C13</f>
        <v>31882.144000000004</v>
      </c>
    </row>
    <row r="14" spans="1:7" ht="15.75">
      <c r="A14" s="8">
        <v>9</v>
      </c>
      <c r="B14" s="5" t="s">
        <v>24</v>
      </c>
      <c r="C14" s="6">
        <v>57.11</v>
      </c>
      <c r="D14" s="4" t="s">
        <v>16</v>
      </c>
      <c r="E14" s="4">
        <v>752.51</v>
      </c>
      <c r="F14" s="7">
        <f>E14*C14</f>
        <v>42975.846100000002</v>
      </c>
    </row>
    <row r="15" spans="1:7" ht="15.75">
      <c r="A15" s="8">
        <v>10</v>
      </c>
      <c r="B15" s="5" t="s">
        <v>25</v>
      </c>
      <c r="C15" s="6">
        <v>78.400000000000006</v>
      </c>
      <c r="D15" s="4" t="s">
        <v>16</v>
      </c>
      <c r="E15" s="4">
        <v>434.67</v>
      </c>
      <c r="F15" s="7">
        <f>E15*C15</f>
        <v>34078.128000000004</v>
      </c>
    </row>
    <row r="16" spans="1:7" ht="15.75">
      <c r="A16" s="8">
        <v>11</v>
      </c>
      <c r="B16" s="5" t="s">
        <v>26</v>
      </c>
      <c r="C16" s="6">
        <v>95.77</v>
      </c>
      <c r="D16" s="4" t="s">
        <v>16</v>
      </c>
      <c r="E16" s="4">
        <v>177.16</v>
      </c>
      <c r="F16" s="7">
        <f>E16*C16</f>
        <v>16966.6132</v>
      </c>
    </row>
    <row r="17" spans="1:6">
      <c r="A17" s="11"/>
      <c r="B17" s="83"/>
      <c r="C17" s="83"/>
      <c r="D17" s="83"/>
      <c r="E17" s="83"/>
      <c r="F17" s="12">
        <f>SUM(F5:F16)</f>
        <v>756999.76693511987</v>
      </c>
    </row>
    <row r="18" spans="1:6">
      <c r="A18" s="13"/>
      <c r="B18" s="14"/>
      <c r="C18" s="14"/>
      <c r="D18" s="14"/>
      <c r="E18" s="14"/>
      <c r="F18" s="15"/>
    </row>
    <row r="19" spans="1:6" ht="52.5" customHeight="1">
      <c r="B19" s="84" t="s">
        <v>56</v>
      </c>
      <c r="C19" s="84"/>
      <c r="D19" s="84"/>
      <c r="E19" s="84"/>
      <c r="F19" s="84"/>
    </row>
    <row r="20" spans="1:6" ht="47.25" customHeight="1"/>
  </sheetData>
  <mergeCells count="5">
    <mergeCell ref="A1:F1"/>
    <mergeCell ref="A2:F2"/>
    <mergeCell ref="A3:F3"/>
    <mergeCell ref="B17:E17"/>
    <mergeCell ref="B19:F19"/>
  </mergeCells>
  <pageMargins left="0.7" right="0.7" top="0.75" bottom="0.75" header="0.3" footer="0.3"/>
</worksheet>
</file>

<file path=xl/worksheets/sheet133.xml><?xml version="1.0" encoding="utf-8"?>
<worksheet xmlns="http://schemas.openxmlformats.org/spreadsheetml/2006/main" xmlns:r="http://schemas.openxmlformats.org/officeDocument/2006/relationships">
  <dimension ref="A1:N21"/>
  <sheetViews>
    <sheetView topLeftCell="A16" workbookViewId="0">
      <selection activeCell="C34" sqref="C34"/>
    </sheetView>
  </sheetViews>
  <sheetFormatPr defaultRowHeight="15"/>
  <cols>
    <col min="1" max="1" width="6.140625" customWidth="1"/>
    <col min="2" max="2" width="9.85546875" bestFit="1" customWidth="1"/>
    <col min="3" max="3" width="42.28515625" customWidth="1"/>
    <col min="4" max="4" width="7.42578125" hidden="1" customWidth="1"/>
    <col min="5" max="6" width="7.28515625" hidden="1" customWidth="1"/>
    <col min="7" max="7" width="9" bestFit="1" customWidth="1"/>
    <col min="9" max="12" width="9.42578125" hidden="1" customWidth="1"/>
    <col min="14" max="14" width="11.5703125" customWidth="1"/>
  </cols>
  <sheetData>
    <row r="1" spans="1:14" ht="18.75">
      <c r="A1" s="78" t="s">
        <v>0</v>
      </c>
      <c r="B1" s="79"/>
      <c r="C1" s="79"/>
      <c r="D1" s="79"/>
      <c r="E1" s="79"/>
      <c r="F1" s="79"/>
      <c r="G1" s="79"/>
      <c r="H1" s="79"/>
      <c r="I1" s="79"/>
      <c r="J1" s="79"/>
      <c r="K1" s="79"/>
      <c r="L1" s="79"/>
      <c r="M1" s="79"/>
      <c r="N1" s="79"/>
    </row>
    <row r="2" spans="1:14" ht="18.75">
      <c r="A2" s="96" t="s">
        <v>1</v>
      </c>
      <c r="B2" s="96"/>
      <c r="C2" s="96"/>
      <c r="D2" s="96"/>
      <c r="E2" s="96"/>
      <c r="F2" s="96"/>
      <c r="G2" s="96"/>
      <c r="H2" s="96"/>
      <c r="I2" s="96"/>
      <c r="J2" s="96"/>
      <c r="K2" s="96"/>
      <c r="L2" s="96"/>
      <c r="M2" s="96"/>
      <c r="N2" s="96"/>
    </row>
    <row r="3" spans="1:14" ht="44.25" customHeight="1">
      <c r="A3" s="82" t="s">
        <v>428</v>
      </c>
      <c r="B3" s="82"/>
      <c r="C3" s="82"/>
      <c r="D3" s="82"/>
      <c r="E3" s="82"/>
      <c r="F3" s="82"/>
      <c r="G3" s="82"/>
      <c r="H3" s="82"/>
      <c r="I3" s="82"/>
      <c r="J3" s="82"/>
      <c r="K3" s="82"/>
      <c r="L3" s="82"/>
      <c r="M3" s="82"/>
      <c r="N3" s="82"/>
    </row>
    <row r="4" spans="1:14" ht="24">
      <c r="A4" s="32" t="s">
        <v>3</v>
      </c>
      <c r="B4" s="32" t="s">
        <v>429</v>
      </c>
      <c r="C4" s="32" t="s">
        <v>430</v>
      </c>
      <c r="D4" s="32">
        <v>2</v>
      </c>
      <c r="E4" s="32">
        <v>1</v>
      </c>
      <c r="F4" s="32">
        <v>2</v>
      </c>
      <c r="G4" s="32" t="s">
        <v>5</v>
      </c>
      <c r="H4" s="32" t="s">
        <v>6</v>
      </c>
      <c r="I4" s="32"/>
      <c r="J4" s="32"/>
      <c r="K4" s="32">
        <v>1</v>
      </c>
      <c r="L4" s="32">
        <v>2</v>
      </c>
      <c r="M4" s="32" t="s">
        <v>7</v>
      </c>
      <c r="N4" s="32" t="s">
        <v>8</v>
      </c>
    </row>
    <row r="5" spans="1:14" ht="30">
      <c r="A5" s="11">
        <v>1</v>
      </c>
      <c r="B5" s="11">
        <v>1</v>
      </c>
      <c r="C5" s="65" t="s">
        <v>431</v>
      </c>
      <c r="D5" s="66">
        <v>2</v>
      </c>
      <c r="E5" s="66">
        <f>D5*2</f>
        <v>4</v>
      </c>
      <c r="F5" s="66">
        <v>2</v>
      </c>
      <c r="G5" s="11">
        <f>F5+E5</f>
        <v>6</v>
      </c>
      <c r="H5" s="11" t="s">
        <v>10</v>
      </c>
      <c r="I5" s="11">
        <v>2</v>
      </c>
      <c r="J5" s="11">
        <v>2</v>
      </c>
      <c r="K5" s="11">
        <v>4</v>
      </c>
      <c r="L5" s="11">
        <v>2</v>
      </c>
      <c r="M5" s="11">
        <v>261.12</v>
      </c>
      <c r="N5" s="29">
        <f>M5*G5</f>
        <v>1566.72</v>
      </c>
    </row>
    <row r="6" spans="1:14" ht="153.75" customHeight="1">
      <c r="A6" s="11">
        <v>2</v>
      </c>
      <c r="B6" s="66" t="s">
        <v>432</v>
      </c>
      <c r="C6" s="65" t="s">
        <v>12</v>
      </c>
      <c r="D6" s="66">
        <v>0.97199999999999998</v>
      </c>
      <c r="E6" s="66">
        <f t="shared" ref="E6:E17" si="0">D6*2</f>
        <v>1.944</v>
      </c>
      <c r="F6" s="66">
        <v>0.97199999999999998</v>
      </c>
      <c r="G6" s="11">
        <f t="shared" ref="G6:G16" si="1">F6+E6</f>
        <v>2.9159999999999999</v>
      </c>
      <c r="H6" s="11" t="s">
        <v>44</v>
      </c>
      <c r="I6" s="11">
        <v>0.97199999999999998</v>
      </c>
      <c r="J6" s="11">
        <v>2</v>
      </c>
      <c r="K6" s="11">
        <v>1.944</v>
      </c>
      <c r="L6" s="11">
        <v>0.97199999999999998</v>
      </c>
      <c r="M6" s="11">
        <v>120.53</v>
      </c>
      <c r="N6" s="29">
        <f t="shared" ref="N6:N17" si="2">M6*G6</f>
        <v>351.46548000000001</v>
      </c>
    </row>
    <row r="7" spans="1:14" ht="63" customHeight="1">
      <c r="A7" s="11">
        <v>3</v>
      </c>
      <c r="B7" s="11" t="s">
        <v>433</v>
      </c>
      <c r="C7" s="65" t="s">
        <v>434</v>
      </c>
      <c r="D7" s="66">
        <v>10.5</v>
      </c>
      <c r="E7" s="66">
        <f t="shared" si="0"/>
        <v>21</v>
      </c>
      <c r="F7" s="66">
        <v>9</v>
      </c>
      <c r="G7" s="11">
        <f t="shared" si="1"/>
        <v>30</v>
      </c>
      <c r="H7" s="11" t="s">
        <v>44</v>
      </c>
      <c r="I7" s="11">
        <v>10.5</v>
      </c>
      <c r="J7" s="11">
        <v>2</v>
      </c>
      <c r="K7" s="11">
        <v>21</v>
      </c>
      <c r="L7" s="11">
        <v>9</v>
      </c>
      <c r="M7" s="11">
        <v>238.38</v>
      </c>
      <c r="N7" s="29">
        <f t="shared" si="2"/>
        <v>7151.4</v>
      </c>
    </row>
    <row r="8" spans="1:14" ht="132.75" customHeight="1">
      <c r="A8" s="11">
        <v>4</v>
      </c>
      <c r="B8" s="11" t="s">
        <v>435</v>
      </c>
      <c r="C8" s="67" t="s">
        <v>436</v>
      </c>
      <c r="D8" s="68">
        <v>1.4145000000000001</v>
      </c>
      <c r="E8" s="66">
        <f t="shared" si="0"/>
        <v>2.8290000000000002</v>
      </c>
      <c r="F8" s="66">
        <v>1.2645</v>
      </c>
      <c r="G8" s="11">
        <f t="shared" si="1"/>
        <v>4.0935000000000006</v>
      </c>
      <c r="H8" s="11" t="s">
        <v>13</v>
      </c>
      <c r="I8" s="11">
        <v>1.4145000000000001</v>
      </c>
      <c r="J8" s="11">
        <v>2</v>
      </c>
      <c r="K8" s="11">
        <v>2.8290000000000002</v>
      </c>
      <c r="L8" s="11">
        <v>1.2645</v>
      </c>
      <c r="M8" s="11">
        <v>5358.83</v>
      </c>
      <c r="N8" s="29">
        <f t="shared" si="2"/>
        <v>21936.370605000004</v>
      </c>
    </row>
    <row r="9" spans="1:14" ht="127.5">
      <c r="A9" s="11">
        <v>5</v>
      </c>
      <c r="B9" s="66" t="s">
        <v>437</v>
      </c>
      <c r="C9" s="67" t="s">
        <v>438</v>
      </c>
      <c r="D9" s="68">
        <v>0.12648400000000001</v>
      </c>
      <c r="E9" s="66">
        <f t="shared" si="0"/>
        <v>0.25296800000000003</v>
      </c>
      <c r="F9" s="66">
        <v>0.12</v>
      </c>
      <c r="G9" s="11">
        <f t="shared" si="1"/>
        <v>0.37296800000000002</v>
      </c>
      <c r="H9" s="66" t="s">
        <v>49</v>
      </c>
      <c r="I9" s="11">
        <v>0.12648400000000001</v>
      </c>
      <c r="J9" s="11">
        <v>2</v>
      </c>
      <c r="K9" s="11">
        <v>0.25296800000000003</v>
      </c>
      <c r="L9" s="11">
        <v>0.12</v>
      </c>
      <c r="M9" s="11">
        <v>19141.560000000001</v>
      </c>
      <c r="N9" s="29">
        <f t="shared" si="2"/>
        <v>7139.1893500800006</v>
      </c>
    </row>
    <row r="10" spans="1:14" ht="56.25" customHeight="1">
      <c r="A10" s="11">
        <v>6</v>
      </c>
      <c r="B10" s="66" t="s">
        <v>439</v>
      </c>
      <c r="C10" s="65" t="s">
        <v>440</v>
      </c>
      <c r="D10" s="66">
        <v>39.82</v>
      </c>
      <c r="E10" s="66">
        <f t="shared" si="0"/>
        <v>79.64</v>
      </c>
      <c r="F10" s="66">
        <v>38.32</v>
      </c>
      <c r="G10" s="11">
        <f t="shared" si="1"/>
        <v>117.96000000000001</v>
      </c>
      <c r="H10" s="11" t="s">
        <v>416</v>
      </c>
      <c r="I10" s="11">
        <v>39.82</v>
      </c>
      <c r="J10" s="11">
        <v>2</v>
      </c>
      <c r="K10" s="11">
        <v>79.64</v>
      </c>
      <c r="L10" s="11">
        <v>38.32</v>
      </c>
      <c r="M10" s="29">
        <v>242</v>
      </c>
      <c r="N10" s="29">
        <f t="shared" si="2"/>
        <v>28546.320000000003</v>
      </c>
    </row>
    <row r="11" spans="1:14" ht="105">
      <c r="A11" s="11">
        <v>7</v>
      </c>
      <c r="B11" s="66" t="s">
        <v>441</v>
      </c>
      <c r="C11" s="69" t="s">
        <v>442</v>
      </c>
      <c r="D11" s="66">
        <v>13</v>
      </c>
      <c r="E11" s="66">
        <f t="shared" si="0"/>
        <v>26</v>
      </c>
      <c r="F11" s="66">
        <v>12</v>
      </c>
      <c r="G11" s="11">
        <f t="shared" si="1"/>
        <v>38</v>
      </c>
      <c r="H11" s="11" t="s">
        <v>443</v>
      </c>
      <c r="I11" s="70">
        <v>13</v>
      </c>
      <c r="J11" s="11">
        <v>2</v>
      </c>
      <c r="K11" s="11">
        <v>26</v>
      </c>
      <c r="L11" s="11">
        <v>12</v>
      </c>
      <c r="M11" s="29">
        <v>539.1</v>
      </c>
      <c r="N11" s="29">
        <f t="shared" si="2"/>
        <v>20485.8</v>
      </c>
    </row>
    <row r="12" spans="1:14" ht="90">
      <c r="A12" s="11">
        <v>8</v>
      </c>
      <c r="B12" s="11">
        <v>12.1</v>
      </c>
      <c r="C12" s="65" t="s">
        <v>444</v>
      </c>
      <c r="D12" s="66">
        <v>12.54</v>
      </c>
      <c r="E12" s="66">
        <f t="shared" si="0"/>
        <v>25.08</v>
      </c>
      <c r="F12" s="66">
        <v>10.89</v>
      </c>
      <c r="G12" s="11">
        <f t="shared" si="1"/>
        <v>35.97</v>
      </c>
      <c r="H12" s="11" t="s">
        <v>445</v>
      </c>
      <c r="I12" s="11">
        <v>12.54</v>
      </c>
      <c r="J12" s="11">
        <v>2</v>
      </c>
      <c r="K12" s="11">
        <v>25.08</v>
      </c>
      <c r="L12" s="11">
        <v>10.89</v>
      </c>
      <c r="M12" s="11">
        <v>957.95</v>
      </c>
      <c r="N12" s="29">
        <f t="shared" si="2"/>
        <v>34457.461499999998</v>
      </c>
    </row>
    <row r="13" spans="1:14">
      <c r="A13" s="123" t="s">
        <v>446</v>
      </c>
      <c r="B13" s="123"/>
      <c r="C13" s="123"/>
      <c r="D13" s="63"/>
      <c r="E13" s="66"/>
      <c r="F13" s="66"/>
      <c r="G13" s="11"/>
      <c r="H13" s="71"/>
      <c r="I13" s="71"/>
      <c r="J13" s="71"/>
      <c r="K13" s="11"/>
      <c r="L13" s="11"/>
      <c r="M13" s="71"/>
      <c r="N13" s="29"/>
    </row>
    <row r="14" spans="1:14">
      <c r="A14" s="11" t="s">
        <v>447</v>
      </c>
      <c r="B14" s="121" t="s">
        <v>448</v>
      </c>
      <c r="C14" s="121"/>
      <c r="D14" s="11">
        <v>0.16300000000000001</v>
      </c>
      <c r="E14" s="66">
        <f t="shared" si="0"/>
        <v>0.32600000000000001</v>
      </c>
      <c r="F14" s="66">
        <v>0.13950000000000001</v>
      </c>
      <c r="G14" s="11">
        <f t="shared" si="1"/>
        <v>0.46550000000000002</v>
      </c>
      <c r="H14" s="72" t="s">
        <v>13</v>
      </c>
      <c r="I14" s="11">
        <v>0.16300000000000001</v>
      </c>
      <c r="J14" s="11">
        <v>2</v>
      </c>
      <c r="K14" s="11">
        <v>0.36</v>
      </c>
      <c r="L14" s="11">
        <v>0.13950000000000001</v>
      </c>
      <c r="M14" s="72">
        <v>400.7</v>
      </c>
      <c r="N14" s="29">
        <f t="shared" si="2"/>
        <v>186.52584999999999</v>
      </c>
    </row>
    <row r="15" spans="1:14">
      <c r="A15" s="11" t="s">
        <v>449</v>
      </c>
      <c r="B15" s="121" t="s">
        <v>450</v>
      </c>
      <c r="C15" s="121"/>
      <c r="D15" s="11">
        <v>0.63600000000000001</v>
      </c>
      <c r="E15" s="66">
        <f t="shared" si="0"/>
        <v>1.272</v>
      </c>
      <c r="F15" s="66">
        <v>0.56899999999999995</v>
      </c>
      <c r="G15" s="11">
        <f t="shared" si="1"/>
        <v>1.841</v>
      </c>
      <c r="H15" s="72" t="s">
        <v>13</v>
      </c>
      <c r="I15" s="11">
        <v>0.63600000000000001</v>
      </c>
      <c r="J15" s="11">
        <v>2</v>
      </c>
      <c r="K15" s="11">
        <v>1.272</v>
      </c>
      <c r="L15" s="11">
        <v>0.56899999999999995</v>
      </c>
      <c r="M15" s="72">
        <v>867.97</v>
      </c>
      <c r="N15" s="29">
        <f t="shared" si="2"/>
        <v>1597.9327700000001</v>
      </c>
    </row>
    <row r="16" spans="1:14">
      <c r="A16" s="11" t="s">
        <v>451</v>
      </c>
      <c r="B16" s="121" t="s">
        <v>452</v>
      </c>
      <c r="C16" s="121"/>
      <c r="D16" s="11">
        <v>1.2729999999999999</v>
      </c>
      <c r="E16" s="66">
        <f t="shared" si="0"/>
        <v>2.5459999999999998</v>
      </c>
      <c r="F16" s="66">
        <v>1.1379999999999999</v>
      </c>
      <c r="G16" s="11">
        <f t="shared" si="1"/>
        <v>3.6839999999999997</v>
      </c>
      <c r="H16" s="11" t="s">
        <v>13</v>
      </c>
      <c r="I16" s="11">
        <v>1.2729999999999999</v>
      </c>
      <c r="J16" s="11">
        <v>2</v>
      </c>
      <c r="K16" s="11">
        <v>2.5459999999999998</v>
      </c>
      <c r="L16" s="11">
        <v>1.1379999999999999</v>
      </c>
      <c r="M16" s="72">
        <v>518.23</v>
      </c>
      <c r="N16" s="29">
        <f t="shared" si="2"/>
        <v>1909.15932</v>
      </c>
    </row>
    <row r="17" spans="1:14">
      <c r="A17" s="11" t="s">
        <v>453</v>
      </c>
      <c r="B17" s="121" t="s">
        <v>454</v>
      </c>
      <c r="C17" s="121"/>
      <c r="D17" s="11">
        <v>0.3387</v>
      </c>
      <c r="E17" s="66">
        <f t="shared" si="0"/>
        <v>0.6774</v>
      </c>
      <c r="F17" s="66">
        <v>0.29249999999999998</v>
      </c>
      <c r="G17" s="11">
        <f>F17+E17</f>
        <v>0.96989999999999998</v>
      </c>
      <c r="H17" s="11" t="s">
        <v>49</v>
      </c>
      <c r="I17" s="11">
        <v>0.3387</v>
      </c>
      <c r="J17" s="11">
        <v>2</v>
      </c>
      <c r="K17" s="11">
        <v>0.6774</v>
      </c>
      <c r="L17" s="11">
        <v>292.5</v>
      </c>
      <c r="M17" s="72">
        <v>813.48</v>
      </c>
      <c r="N17" s="29">
        <f t="shared" si="2"/>
        <v>788.99425199999996</v>
      </c>
    </row>
    <row r="18" spans="1:14">
      <c r="A18" s="51"/>
      <c r="B18" s="121"/>
      <c r="C18" s="121"/>
      <c r="D18" s="73"/>
      <c r="E18" s="73"/>
      <c r="F18" s="73"/>
      <c r="G18" s="73"/>
      <c r="H18" s="124" t="s">
        <v>455</v>
      </c>
      <c r="I18" s="124"/>
      <c r="J18" s="124"/>
      <c r="K18" s="124"/>
      <c r="L18" s="124"/>
      <c r="M18" s="124"/>
      <c r="N18" s="12">
        <f>SUM(N5:N17)</f>
        <v>126117.33912708003</v>
      </c>
    </row>
    <row r="19" spans="1:14" ht="22.5" customHeight="1">
      <c r="G19" s="122" t="s">
        <v>456</v>
      </c>
      <c r="H19" s="122"/>
      <c r="I19" s="122"/>
      <c r="J19" s="122"/>
      <c r="K19" s="122"/>
      <c r="L19" s="122"/>
      <c r="M19" s="122"/>
      <c r="N19" s="122"/>
    </row>
    <row r="20" spans="1:14" ht="22.5" customHeight="1">
      <c r="G20" s="122"/>
      <c r="H20" s="122"/>
      <c r="I20" s="122"/>
      <c r="J20" s="122"/>
      <c r="K20" s="122"/>
      <c r="L20" s="122"/>
      <c r="M20" s="122"/>
      <c r="N20" s="122"/>
    </row>
    <row r="21" spans="1:14" ht="29.25" customHeight="1">
      <c r="G21" s="122"/>
      <c r="H21" s="122"/>
      <c r="I21" s="122"/>
      <c r="J21" s="122"/>
      <c r="K21" s="122"/>
      <c r="L21" s="122"/>
      <c r="M21" s="122"/>
      <c r="N21" s="122"/>
    </row>
  </sheetData>
  <mergeCells count="11">
    <mergeCell ref="B15:C15"/>
    <mergeCell ref="G19:N21"/>
    <mergeCell ref="A1:N1"/>
    <mergeCell ref="A2:N2"/>
    <mergeCell ref="A3:N3"/>
    <mergeCell ref="A13:C13"/>
    <mergeCell ref="B14:C14"/>
    <mergeCell ref="B16:C16"/>
    <mergeCell ref="B17:C17"/>
    <mergeCell ref="B18:C18"/>
    <mergeCell ref="H18:M18"/>
  </mergeCells>
  <pageMargins left="0.7" right="0.7" top="0.75" bottom="0.75" header="0.3" footer="0.3"/>
</worksheet>
</file>

<file path=xl/worksheets/sheet134.xml><?xml version="1.0" encoding="utf-8"?>
<worksheet xmlns="http://schemas.openxmlformats.org/spreadsheetml/2006/main" xmlns:r="http://schemas.openxmlformats.org/officeDocument/2006/relationships">
  <dimension ref="A1:I18"/>
  <sheetViews>
    <sheetView workbookViewId="0">
      <selection activeCell="H16" sqref="H1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488</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185.22</v>
      </c>
      <c r="F5" s="4" t="s">
        <v>13</v>
      </c>
      <c r="G5" s="4">
        <v>120.53</v>
      </c>
      <c r="H5" s="6">
        <f t="shared" ref="H5:H14" si="0">G5*E5</f>
        <v>22324.566599999998</v>
      </c>
    </row>
    <row r="6" spans="1:9" ht="89.25">
      <c r="A6" s="8" t="s">
        <v>31</v>
      </c>
      <c r="B6" s="9" t="s">
        <v>15</v>
      </c>
      <c r="C6" s="6">
        <v>2.48</v>
      </c>
      <c r="D6" s="8">
        <v>5.25</v>
      </c>
      <c r="E6" s="8">
        <v>61.74</v>
      </c>
      <c r="F6" s="4" t="s">
        <v>16</v>
      </c>
      <c r="G6" s="4">
        <v>223.35</v>
      </c>
      <c r="H6" s="6">
        <f t="shared" si="0"/>
        <v>13789.629000000001</v>
      </c>
    </row>
    <row r="7" spans="1:9" ht="63.75">
      <c r="A7" s="8" t="s">
        <v>32</v>
      </c>
      <c r="B7" s="5" t="s">
        <v>18</v>
      </c>
      <c r="C7" s="6">
        <v>4.13</v>
      </c>
      <c r="D7" s="8">
        <v>5.25</v>
      </c>
      <c r="E7" s="8">
        <v>77.17</v>
      </c>
      <c r="F7" s="4" t="s">
        <v>16</v>
      </c>
      <c r="G7" s="4">
        <v>1149.1199999999999</v>
      </c>
      <c r="H7" s="6">
        <f t="shared" si="0"/>
        <v>88677.590399999986</v>
      </c>
    </row>
    <row r="8" spans="1:9" ht="102">
      <c r="A8" s="8" t="s">
        <v>33</v>
      </c>
      <c r="B8" s="5" t="s">
        <v>34</v>
      </c>
      <c r="C8" s="6">
        <v>3.26</v>
      </c>
      <c r="D8" s="8">
        <v>5.25</v>
      </c>
      <c r="E8" s="8">
        <v>92.575599999999994</v>
      </c>
      <c r="F8" s="4" t="s">
        <v>16</v>
      </c>
      <c r="G8" s="4">
        <v>5829</v>
      </c>
      <c r="H8" s="6">
        <f t="shared" si="0"/>
        <v>539623.17239999992</v>
      </c>
    </row>
    <row r="9" spans="1:9" ht="18.75">
      <c r="A9" s="8">
        <v>5</v>
      </c>
      <c r="B9" s="10" t="s">
        <v>21</v>
      </c>
      <c r="C9" s="6"/>
      <c r="D9" s="8"/>
      <c r="E9" s="8"/>
      <c r="F9" s="4"/>
      <c r="G9" s="4"/>
      <c r="H9" s="6"/>
    </row>
    <row r="10" spans="1:9" ht="15.75">
      <c r="A10" s="8">
        <v>6</v>
      </c>
      <c r="B10" s="5" t="s">
        <v>71</v>
      </c>
      <c r="C10" s="6">
        <v>2.48</v>
      </c>
      <c r="D10" s="8">
        <v>5.25</v>
      </c>
      <c r="E10" s="8">
        <v>61.74</v>
      </c>
      <c r="F10" s="4" t="s">
        <v>16</v>
      </c>
      <c r="G10" s="4">
        <v>403.07</v>
      </c>
      <c r="H10" s="6">
        <f t="shared" si="0"/>
        <v>24885.541799999999</v>
      </c>
    </row>
    <row r="11" spans="1:9" ht="15.75">
      <c r="A11" s="8">
        <v>7</v>
      </c>
      <c r="B11" s="5" t="s">
        <v>60</v>
      </c>
      <c r="C11" s="6">
        <v>7.16</v>
      </c>
      <c r="D11" s="8">
        <v>5.25</v>
      </c>
      <c r="E11" s="8">
        <v>39.82</v>
      </c>
      <c r="F11" s="4" t="s">
        <v>16</v>
      </c>
      <c r="G11" s="4">
        <v>907.31</v>
      </c>
      <c r="H11" s="6">
        <f t="shared" si="0"/>
        <v>36129.084199999998</v>
      </c>
    </row>
    <row r="12" spans="1:9" ht="15.75">
      <c r="A12" s="8">
        <v>8</v>
      </c>
      <c r="B12" s="5" t="s">
        <v>61</v>
      </c>
      <c r="C12" s="6">
        <v>12.78</v>
      </c>
      <c r="D12" s="8">
        <v>5.25</v>
      </c>
      <c r="E12" s="8">
        <v>77.17</v>
      </c>
      <c r="F12" s="4" t="s">
        <v>16</v>
      </c>
      <c r="G12" s="4">
        <v>863.23</v>
      </c>
      <c r="H12" s="6">
        <f t="shared" si="0"/>
        <v>66615.459100000007</v>
      </c>
    </row>
    <row r="13" spans="1:9" ht="15.75">
      <c r="A13" s="8">
        <v>9</v>
      </c>
      <c r="B13" s="5" t="s">
        <v>62</v>
      </c>
      <c r="C13" s="6">
        <v>3.61</v>
      </c>
      <c r="D13" s="8">
        <v>5.25</v>
      </c>
      <c r="E13" s="8">
        <v>79.64</v>
      </c>
      <c r="F13" s="4" t="s">
        <v>16</v>
      </c>
      <c r="G13" s="4">
        <v>541.66999999999996</v>
      </c>
      <c r="H13" s="6">
        <f t="shared" si="0"/>
        <v>43138.5988</v>
      </c>
    </row>
    <row r="14" spans="1:9" ht="15.75">
      <c r="A14" s="8">
        <v>10</v>
      </c>
      <c r="B14" s="5" t="s">
        <v>26</v>
      </c>
      <c r="C14" s="6">
        <v>29.73</v>
      </c>
      <c r="D14" s="8">
        <v>5.25</v>
      </c>
      <c r="E14" s="8">
        <v>185.22</v>
      </c>
      <c r="F14" s="4" t="s">
        <v>16</v>
      </c>
      <c r="G14" s="4">
        <v>177.17</v>
      </c>
      <c r="H14" s="6">
        <f t="shared" si="0"/>
        <v>32815.4274</v>
      </c>
    </row>
    <row r="15" spans="1:9">
      <c r="A15" s="11"/>
      <c r="B15" s="83"/>
      <c r="C15" s="83"/>
      <c r="D15" s="83"/>
      <c r="E15" s="83"/>
      <c r="F15" s="83"/>
      <c r="G15" s="83"/>
      <c r="H15" s="12">
        <f>SUM(H5:H14)</f>
        <v>867999.06969999999</v>
      </c>
    </row>
    <row r="16" spans="1:9">
      <c r="A16" s="13"/>
      <c r="B16" s="14"/>
      <c r="C16" s="14"/>
      <c r="D16" s="14"/>
      <c r="E16" s="14"/>
      <c r="F16" s="14"/>
      <c r="G16" s="14"/>
      <c r="H16" s="15"/>
    </row>
    <row r="17" spans="1:8">
      <c r="A17" s="13"/>
      <c r="B17" s="14"/>
      <c r="C17" s="14"/>
      <c r="D17" s="14"/>
      <c r="E17" s="14"/>
      <c r="F17" s="14"/>
      <c r="G17" s="14"/>
      <c r="H17" s="15"/>
    </row>
    <row r="18" spans="1:8" ht="63.75" customHeight="1">
      <c r="B18" s="84" t="s">
        <v>74</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135.xml><?xml version="1.0" encoding="utf-8"?>
<worksheet xmlns="http://schemas.openxmlformats.org/spreadsheetml/2006/main" xmlns:r="http://schemas.openxmlformats.org/officeDocument/2006/relationships">
  <dimension ref="A1:I19"/>
  <sheetViews>
    <sheetView workbookViewId="0">
      <selection activeCell="H16" sqref="H1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528</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77.88</v>
      </c>
      <c r="F5" s="4" t="s">
        <v>13</v>
      </c>
      <c r="G5" s="4">
        <v>120.53</v>
      </c>
      <c r="H5" s="6">
        <f t="shared" ref="H5:H15" si="0">G5*E5</f>
        <v>9386.8763999999992</v>
      </c>
    </row>
    <row r="6" spans="1:9" ht="76.5">
      <c r="A6" s="8">
        <v>2</v>
      </c>
      <c r="B6" s="9" t="s">
        <v>329</v>
      </c>
      <c r="C6" s="6">
        <v>2.48</v>
      </c>
      <c r="D6" s="8">
        <v>5.25</v>
      </c>
      <c r="E6" s="8">
        <v>7.78</v>
      </c>
      <c r="F6" s="4" t="s">
        <v>16</v>
      </c>
      <c r="G6" s="4">
        <v>351.48</v>
      </c>
      <c r="H6" s="6">
        <f t="shared" si="0"/>
        <v>2734.5144</v>
      </c>
    </row>
    <row r="7" spans="1:9" ht="63.75">
      <c r="A7" s="8" t="s">
        <v>32</v>
      </c>
      <c r="B7" s="5" t="s">
        <v>18</v>
      </c>
      <c r="C7" s="6">
        <v>4.13</v>
      </c>
      <c r="D7" s="8">
        <v>5.25</v>
      </c>
      <c r="E7" s="8">
        <v>12.77</v>
      </c>
      <c r="F7" s="4" t="s">
        <v>16</v>
      </c>
      <c r="G7" s="4">
        <v>1149.1199999999999</v>
      </c>
      <c r="H7" s="6">
        <f t="shared" si="0"/>
        <v>14674.262399999998</v>
      </c>
    </row>
    <row r="8" spans="1:9" ht="102">
      <c r="A8" s="8" t="s">
        <v>33</v>
      </c>
      <c r="B8" s="5" t="s">
        <v>46</v>
      </c>
      <c r="C8" s="6">
        <v>3.26</v>
      </c>
      <c r="D8" s="8">
        <v>5.25</v>
      </c>
      <c r="E8" s="8">
        <v>33.64</v>
      </c>
      <c r="F8" s="4" t="s">
        <v>16</v>
      </c>
      <c r="G8" s="4">
        <v>5829</v>
      </c>
      <c r="H8" s="6">
        <f t="shared" si="0"/>
        <v>196087.56</v>
      </c>
    </row>
    <row r="9" spans="1:9" ht="102">
      <c r="A9" s="8" t="s">
        <v>93</v>
      </c>
      <c r="B9" s="5" t="s">
        <v>46</v>
      </c>
      <c r="C9" s="6"/>
      <c r="D9" s="8"/>
      <c r="E9" s="8">
        <v>15.57</v>
      </c>
      <c r="F9" s="4" t="s">
        <v>13</v>
      </c>
      <c r="G9" s="4">
        <v>5489.86</v>
      </c>
      <c r="H9" s="6">
        <f t="shared" si="0"/>
        <v>85477.12019999999</v>
      </c>
    </row>
    <row r="10" spans="1:9" ht="89.25">
      <c r="A10" s="19" t="s">
        <v>94</v>
      </c>
      <c r="B10" s="5" t="s">
        <v>529</v>
      </c>
      <c r="C10" s="6"/>
      <c r="D10" s="8"/>
      <c r="E10" s="8">
        <f>2.287+2.285</f>
        <v>4.5720000000000001</v>
      </c>
      <c r="F10" s="4" t="s">
        <v>49</v>
      </c>
      <c r="G10" s="4">
        <v>65841.84</v>
      </c>
      <c r="H10" s="6">
        <f t="shared" si="0"/>
        <v>301028.89247999998</v>
      </c>
    </row>
    <row r="11" spans="1:9" ht="18.75">
      <c r="A11" s="8">
        <v>7</v>
      </c>
      <c r="B11" s="10" t="s">
        <v>21</v>
      </c>
      <c r="C11" s="6"/>
      <c r="D11" s="8"/>
      <c r="E11" s="8"/>
      <c r="F11" s="4"/>
      <c r="G11" s="4"/>
      <c r="H11" s="6"/>
    </row>
    <row r="12" spans="1:9" ht="15.75">
      <c r="A12" s="8">
        <v>8</v>
      </c>
      <c r="B12" s="5" t="s">
        <v>23</v>
      </c>
      <c r="C12" s="6">
        <v>7.16</v>
      </c>
      <c r="D12" s="8">
        <v>5.25</v>
      </c>
      <c r="E12" s="8">
        <v>21.15</v>
      </c>
      <c r="F12" s="4" t="s">
        <v>16</v>
      </c>
      <c r="G12" s="4">
        <v>778.47</v>
      </c>
      <c r="H12" s="6">
        <f t="shared" si="0"/>
        <v>16464.640499999998</v>
      </c>
    </row>
    <row r="13" spans="1:9" ht="15.75">
      <c r="A13" s="8">
        <v>9</v>
      </c>
      <c r="B13" s="5" t="s">
        <v>24</v>
      </c>
      <c r="C13" s="6">
        <v>12.78</v>
      </c>
      <c r="D13" s="8">
        <v>5.25</v>
      </c>
      <c r="E13" s="8">
        <v>12.77</v>
      </c>
      <c r="F13" s="4" t="s">
        <v>16</v>
      </c>
      <c r="G13" s="4">
        <v>719.8</v>
      </c>
      <c r="H13" s="6">
        <f t="shared" si="0"/>
        <v>9191.8459999999995</v>
      </c>
    </row>
    <row r="14" spans="1:9" ht="15.75">
      <c r="A14" s="8">
        <v>10</v>
      </c>
      <c r="B14" s="5" t="s">
        <v>530</v>
      </c>
      <c r="C14" s="6">
        <v>3.61</v>
      </c>
      <c r="D14" s="8">
        <v>5.25</v>
      </c>
      <c r="E14" s="8">
        <f>7.78+42.32</f>
        <v>50.1</v>
      </c>
      <c r="F14" s="4" t="s">
        <v>16</v>
      </c>
      <c r="G14" s="4">
        <v>415.78</v>
      </c>
      <c r="H14" s="6">
        <f t="shared" si="0"/>
        <v>20830.577999999998</v>
      </c>
    </row>
    <row r="15" spans="1:9" ht="15.75">
      <c r="A15" s="8">
        <v>11</v>
      </c>
      <c r="B15" s="5" t="s">
        <v>26</v>
      </c>
      <c r="C15" s="6">
        <v>29.73</v>
      </c>
      <c r="D15" s="8">
        <v>5.25</v>
      </c>
      <c r="E15" s="8">
        <v>77.88</v>
      </c>
      <c r="F15" s="4" t="s">
        <v>16</v>
      </c>
      <c r="G15" s="4">
        <v>169.47</v>
      </c>
      <c r="H15" s="6">
        <f t="shared" si="0"/>
        <v>13198.3236</v>
      </c>
    </row>
    <row r="16" spans="1:9">
      <c r="A16" s="11"/>
      <c r="B16" s="83"/>
      <c r="C16" s="83"/>
      <c r="D16" s="83"/>
      <c r="E16" s="83"/>
      <c r="F16" s="83"/>
      <c r="G16" s="83"/>
      <c r="H16" s="12">
        <f>SUM(H5:H15)</f>
        <v>669074.61398000002</v>
      </c>
    </row>
    <row r="17" spans="1:8">
      <c r="A17" s="13"/>
      <c r="B17" s="14"/>
      <c r="C17" s="14"/>
      <c r="D17" s="14"/>
      <c r="E17" s="14"/>
      <c r="F17" s="14"/>
      <c r="G17" s="14"/>
      <c r="H17" s="15"/>
    </row>
    <row r="18" spans="1:8">
      <c r="A18" s="13"/>
      <c r="B18" s="14"/>
      <c r="C18" s="14"/>
      <c r="D18" s="14"/>
      <c r="E18" s="14"/>
      <c r="F18" s="14"/>
      <c r="G18" s="14"/>
      <c r="H18" s="15"/>
    </row>
    <row r="19" spans="1:8" ht="63.75" customHeight="1">
      <c r="B19" s="84" t="s">
        <v>498</v>
      </c>
      <c r="C19" s="84"/>
      <c r="D19" s="84"/>
      <c r="E19" s="84"/>
      <c r="F19" s="84"/>
      <c r="G19" s="84"/>
      <c r="H19" s="84"/>
    </row>
  </sheetData>
  <mergeCells count="5">
    <mergeCell ref="A1:H1"/>
    <mergeCell ref="A2:H2"/>
    <mergeCell ref="A3:H3"/>
    <mergeCell ref="B16:G16"/>
    <mergeCell ref="B19:H19"/>
  </mergeCells>
  <pageMargins left="0.7" right="0.7" top="0.75" bottom="0.75" header="0.3" footer="0.3"/>
</worksheet>
</file>

<file path=xl/worksheets/sheet136.xml><?xml version="1.0" encoding="utf-8"?>
<worksheet xmlns="http://schemas.openxmlformats.org/spreadsheetml/2006/main" xmlns:r="http://schemas.openxmlformats.org/officeDocument/2006/relationships">
  <dimension ref="A1:I17"/>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497</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93.45</v>
      </c>
      <c r="F5" s="4" t="s">
        <v>13</v>
      </c>
      <c r="G5" s="4">
        <v>120.53</v>
      </c>
      <c r="H5" s="6">
        <f t="shared" ref="H5:H13" si="0">G5*E5</f>
        <v>11263.5285</v>
      </c>
    </row>
    <row r="6" spans="1:9" ht="76.5">
      <c r="A6" s="8">
        <v>2</v>
      </c>
      <c r="B6" s="9" t="s">
        <v>329</v>
      </c>
      <c r="C6" s="6">
        <v>2.48</v>
      </c>
      <c r="D6" s="8">
        <v>5.25</v>
      </c>
      <c r="E6" s="8">
        <v>46.72</v>
      </c>
      <c r="F6" s="4" t="s">
        <v>16</v>
      </c>
      <c r="G6" s="4">
        <v>351.48</v>
      </c>
      <c r="H6" s="6">
        <f t="shared" si="0"/>
        <v>16421.1456</v>
      </c>
    </row>
    <row r="7" spans="1:9" ht="63.75">
      <c r="A7" s="8" t="s">
        <v>32</v>
      </c>
      <c r="B7" s="5" t="s">
        <v>18</v>
      </c>
      <c r="C7" s="6">
        <v>4.13</v>
      </c>
      <c r="D7" s="8">
        <v>5.25</v>
      </c>
      <c r="E7" s="8">
        <v>76.63</v>
      </c>
      <c r="F7" s="4" t="s">
        <v>16</v>
      </c>
      <c r="G7" s="4">
        <v>1149.1199999999999</v>
      </c>
      <c r="H7" s="6">
        <f t="shared" si="0"/>
        <v>88057.065599999987</v>
      </c>
    </row>
    <row r="8" spans="1:9" ht="102">
      <c r="A8" s="8" t="s">
        <v>33</v>
      </c>
      <c r="B8" s="5" t="s">
        <v>46</v>
      </c>
      <c r="C8" s="6">
        <v>3.26</v>
      </c>
      <c r="D8" s="8">
        <v>5.25</v>
      </c>
      <c r="E8" s="8">
        <v>93.45</v>
      </c>
      <c r="F8" s="4" t="s">
        <v>16</v>
      </c>
      <c r="G8" s="4">
        <v>5829</v>
      </c>
      <c r="H8" s="6">
        <f t="shared" si="0"/>
        <v>544720.05000000005</v>
      </c>
    </row>
    <row r="9" spans="1:9" ht="18.75">
      <c r="A9" s="8">
        <v>5</v>
      </c>
      <c r="B9" s="10" t="s">
        <v>21</v>
      </c>
      <c r="C9" s="6"/>
      <c r="D9" s="8"/>
      <c r="E9" s="8"/>
      <c r="F9" s="4"/>
      <c r="G9" s="4"/>
      <c r="H9" s="6"/>
    </row>
    <row r="10" spans="1:9" ht="15.75">
      <c r="A10" s="8">
        <v>6</v>
      </c>
      <c r="B10" s="5" t="s">
        <v>60</v>
      </c>
      <c r="C10" s="6">
        <v>7.16</v>
      </c>
      <c r="D10" s="8">
        <v>5.25</v>
      </c>
      <c r="E10" s="8">
        <v>40.18</v>
      </c>
      <c r="F10" s="4" t="s">
        <v>16</v>
      </c>
      <c r="G10" s="4">
        <v>778.47</v>
      </c>
      <c r="H10" s="6">
        <f t="shared" si="0"/>
        <v>31278.924600000002</v>
      </c>
    </row>
    <row r="11" spans="1:9" ht="15.75">
      <c r="A11" s="8">
        <v>7</v>
      </c>
      <c r="B11" s="5" t="s">
        <v>61</v>
      </c>
      <c r="C11" s="6">
        <v>12.78</v>
      </c>
      <c r="D11" s="8">
        <v>5.25</v>
      </c>
      <c r="E11" s="8">
        <v>76.63</v>
      </c>
      <c r="F11" s="4" t="s">
        <v>16</v>
      </c>
      <c r="G11" s="4">
        <v>719.8</v>
      </c>
      <c r="H11" s="6">
        <f t="shared" si="0"/>
        <v>55158.27399999999</v>
      </c>
    </row>
    <row r="12" spans="1:9" ht="15.75">
      <c r="A12" s="8">
        <v>8</v>
      </c>
      <c r="B12" s="5" t="s">
        <v>330</v>
      </c>
      <c r="C12" s="6">
        <v>3.61</v>
      </c>
      <c r="D12" s="8">
        <v>5.25</v>
      </c>
      <c r="E12" s="8">
        <f>80.36+46.72</f>
        <v>127.08</v>
      </c>
      <c r="F12" s="4" t="s">
        <v>16</v>
      </c>
      <c r="G12" s="4">
        <v>415.78</v>
      </c>
      <c r="H12" s="6">
        <f t="shared" si="0"/>
        <v>52837.322399999997</v>
      </c>
    </row>
    <row r="13" spans="1:9" ht="15.75">
      <c r="A13" s="8">
        <v>9</v>
      </c>
      <c r="B13" s="5" t="s">
        <v>26</v>
      </c>
      <c r="C13" s="6">
        <v>29.73</v>
      </c>
      <c r="D13" s="8">
        <v>5.25</v>
      </c>
      <c r="E13" s="8">
        <v>93.45</v>
      </c>
      <c r="F13" s="4" t="s">
        <v>16</v>
      </c>
      <c r="G13" s="4">
        <v>169.47</v>
      </c>
      <c r="H13" s="6">
        <f t="shared" si="0"/>
        <v>15836.9715</v>
      </c>
    </row>
    <row r="14" spans="1:9">
      <c r="A14" s="11"/>
      <c r="B14" s="83"/>
      <c r="C14" s="83"/>
      <c r="D14" s="83"/>
      <c r="E14" s="83"/>
      <c r="F14" s="83"/>
      <c r="G14" s="83"/>
      <c r="H14" s="12">
        <f>SUM(H5:H13)</f>
        <v>815573.28220000002</v>
      </c>
    </row>
    <row r="15" spans="1:9">
      <c r="A15" s="13"/>
      <c r="B15" s="14"/>
      <c r="C15" s="14"/>
      <c r="D15" s="14"/>
      <c r="E15" s="14"/>
      <c r="F15" s="14"/>
      <c r="G15" s="14"/>
      <c r="H15" s="15"/>
    </row>
    <row r="16" spans="1:9">
      <c r="A16" s="13"/>
      <c r="B16" s="14"/>
      <c r="C16" s="14"/>
      <c r="D16" s="14"/>
      <c r="E16" s="14"/>
      <c r="F16" s="14"/>
      <c r="G16" s="14"/>
      <c r="H16" s="15"/>
    </row>
    <row r="17" spans="2:8" ht="63.75" customHeight="1">
      <c r="B17" s="84" t="s">
        <v>498</v>
      </c>
      <c r="C17" s="84"/>
      <c r="D17" s="84"/>
      <c r="E17" s="84"/>
      <c r="F17" s="84"/>
      <c r="G17" s="84"/>
      <c r="H17" s="84"/>
    </row>
  </sheetData>
  <mergeCells count="5">
    <mergeCell ref="A1:H1"/>
    <mergeCell ref="A2:H2"/>
    <mergeCell ref="A3:H3"/>
    <mergeCell ref="B14:G14"/>
    <mergeCell ref="B17:H17"/>
  </mergeCells>
  <pageMargins left="0.7" right="0.7" top="0.75" bottom="0.75" header="0.3" footer="0.3"/>
</worksheet>
</file>

<file path=xl/worksheets/sheet137.xml><?xml version="1.0" encoding="utf-8"?>
<worksheet xmlns="http://schemas.openxmlformats.org/spreadsheetml/2006/main" xmlns:r="http://schemas.openxmlformats.org/officeDocument/2006/relationships">
  <dimension ref="A1:I21"/>
  <sheetViews>
    <sheetView workbookViewId="0">
      <selection activeCell="H18" sqref="H18"/>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9" customHeight="1">
      <c r="A3" s="82" t="s">
        <v>492</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5</v>
      </c>
      <c r="F5" s="8" t="s">
        <v>10</v>
      </c>
      <c r="G5" s="8">
        <v>120.53</v>
      </c>
      <c r="H5" s="6">
        <f>G5*E5</f>
        <v>602.65</v>
      </c>
    </row>
    <row r="6" spans="1:9" ht="114.75">
      <c r="A6" s="8" t="s">
        <v>11</v>
      </c>
      <c r="B6" s="5" t="s">
        <v>65</v>
      </c>
      <c r="C6" s="6">
        <v>29.73</v>
      </c>
      <c r="D6" s="8">
        <v>5.25</v>
      </c>
      <c r="E6" s="8">
        <v>88.42</v>
      </c>
      <c r="F6" s="4" t="s">
        <v>13</v>
      </c>
      <c r="G6" s="4">
        <v>120.53</v>
      </c>
      <c r="H6" s="6">
        <f t="shared" ref="H6:H17" si="0">G6*E6</f>
        <v>10657.2626</v>
      </c>
    </row>
    <row r="7" spans="1:9" ht="89.25">
      <c r="A7" s="8" t="s">
        <v>14</v>
      </c>
      <c r="B7" s="9" t="s">
        <v>15</v>
      </c>
      <c r="C7" s="6">
        <v>2.48</v>
      </c>
      <c r="D7" s="8">
        <v>5.25</v>
      </c>
      <c r="E7" s="8">
        <v>32.979599999999998</v>
      </c>
      <c r="F7" s="4" t="s">
        <v>16</v>
      </c>
      <c r="G7" s="4">
        <v>223.35</v>
      </c>
      <c r="H7" s="6">
        <f t="shared" si="0"/>
        <v>7365.9936599999992</v>
      </c>
    </row>
    <row r="8" spans="1:9" ht="63.75">
      <c r="A8" s="8" t="s">
        <v>17</v>
      </c>
      <c r="B8" s="5" t="s">
        <v>18</v>
      </c>
      <c r="C8" s="6">
        <v>4.13</v>
      </c>
      <c r="D8" s="8">
        <v>5.25</v>
      </c>
      <c r="E8" s="8">
        <v>55.42</v>
      </c>
      <c r="F8" s="4" t="s">
        <v>16</v>
      </c>
      <c r="G8" s="4">
        <v>1149.1199999999999</v>
      </c>
      <c r="H8" s="6">
        <f t="shared" si="0"/>
        <v>63684.230399999993</v>
      </c>
    </row>
    <row r="9" spans="1:9" ht="102">
      <c r="A9" s="8" t="s">
        <v>54</v>
      </c>
      <c r="B9" s="5" t="s">
        <v>34</v>
      </c>
      <c r="C9" s="6">
        <v>3.26</v>
      </c>
      <c r="D9" s="8">
        <v>5.25</v>
      </c>
      <c r="E9" s="8">
        <v>65.98</v>
      </c>
      <c r="F9" s="4" t="s">
        <v>16</v>
      </c>
      <c r="G9" s="4">
        <v>5829</v>
      </c>
      <c r="H9" s="6">
        <f t="shared" si="0"/>
        <v>384597.42000000004</v>
      </c>
    </row>
    <row r="10" spans="1:9" ht="38.25">
      <c r="A10" s="8">
        <v>6</v>
      </c>
      <c r="B10" s="5" t="s">
        <v>493</v>
      </c>
      <c r="C10" s="6"/>
      <c r="D10" s="8"/>
      <c r="E10" s="8">
        <v>5.35</v>
      </c>
      <c r="F10" s="4" t="s">
        <v>13</v>
      </c>
      <c r="G10" s="4">
        <v>216.18</v>
      </c>
      <c r="H10" s="6">
        <f t="shared" si="0"/>
        <v>1156.5629999999999</v>
      </c>
    </row>
    <row r="11" spans="1:9" ht="18.75">
      <c r="A11" s="8">
        <v>7</v>
      </c>
      <c r="B11" s="10" t="s">
        <v>21</v>
      </c>
      <c r="C11" s="6"/>
      <c r="D11" s="8"/>
      <c r="E11" s="8"/>
      <c r="F11" s="4"/>
      <c r="G11" s="4"/>
      <c r="H11" s="6"/>
    </row>
    <row r="12" spans="1:9" ht="15.75">
      <c r="A12" s="8">
        <v>8</v>
      </c>
      <c r="B12" s="5" t="s">
        <v>59</v>
      </c>
      <c r="C12" s="6">
        <v>2.48</v>
      </c>
      <c r="D12" s="8">
        <v>5.25</v>
      </c>
      <c r="E12" s="8">
        <v>32.99</v>
      </c>
      <c r="F12" s="4" t="s">
        <v>16</v>
      </c>
      <c r="G12" s="4">
        <v>403.07</v>
      </c>
      <c r="H12" s="6">
        <f t="shared" si="0"/>
        <v>13297.2793</v>
      </c>
    </row>
    <row r="13" spans="1:9" ht="15.75">
      <c r="A13" s="8">
        <v>9</v>
      </c>
      <c r="B13" s="5" t="s">
        <v>60</v>
      </c>
      <c r="C13" s="6">
        <v>7.16</v>
      </c>
      <c r="D13" s="8">
        <v>5.25</v>
      </c>
      <c r="E13" s="8">
        <v>28.37</v>
      </c>
      <c r="F13" s="4" t="s">
        <v>16</v>
      </c>
      <c r="G13" s="4">
        <v>907.31</v>
      </c>
      <c r="H13" s="6">
        <f t="shared" si="0"/>
        <v>25740.384699999999</v>
      </c>
    </row>
    <row r="14" spans="1:9" ht="15.75">
      <c r="A14" s="8">
        <v>10</v>
      </c>
      <c r="B14" s="5" t="s">
        <v>61</v>
      </c>
      <c r="C14" s="6">
        <v>12.78</v>
      </c>
      <c r="D14" s="8">
        <v>5.25</v>
      </c>
      <c r="E14" s="8">
        <v>56.739989999999999</v>
      </c>
      <c r="F14" s="4" t="s">
        <v>16</v>
      </c>
      <c r="G14" s="4">
        <v>863.23</v>
      </c>
      <c r="H14" s="6">
        <f t="shared" si="0"/>
        <v>48979.661567700001</v>
      </c>
    </row>
    <row r="15" spans="1:9" ht="15.75">
      <c r="A15" s="8">
        <v>11</v>
      </c>
      <c r="B15" s="5" t="s">
        <v>62</v>
      </c>
      <c r="C15" s="6">
        <v>3.61</v>
      </c>
      <c r="D15" s="8">
        <v>5.25</v>
      </c>
      <c r="E15" s="8">
        <v>56.739989999999999</v>
      </c>
      <c r="F15" s="4" t="s">
        <v>16</v>
      </c>
      <c r="G15" s="4">
        <v>541.66999999999996</v>
      </c>
      <c r="H15" s="6">
        <f t="shared" si="0"/>
        <v>30734.350383299996</v>
      </c>
    </row>
    <row r="16" spans="1:9" ht="15.75">
      <c r="A16" s="8">
        <v>12</v>
      </c>
      <c r="B16" s="5" t="s">
        <v>26</v>
      </c>
      <c r="C16" s="6">
        <v>29.73</v>
      </c>
      <c r="D16" s="8">
        <v>5.25</v>
      </c>
      <c r="E16" s="8">
        <v>88.42</v>
      </c>
      <c r="F16" s="4" t="s">
        <v>16</v>
      </c>
      <c r="G16" s="4">
        <v>177.16</v>
      </c>
      <c r="H16" s="6">
        <f t="shared" si="0"/>
        <v>15664.4872</v>
      </c>
    </row>
    <row r="17" spans="1:8">
      <c r="A17" s="8">
        <v>13</v>
      </c>
      <c r="B17" s="5" t="s">
        <v>494</v>
      </c>
      <c r="C17" s="6"/>
      <c r="D17" s="8"/>
      <c r="E17" s="8">
        <v>5.35</v>
      </c>
      <c r="F17" s="4" t="s">
        <v>13</v>
      </c>
      <c r="G17" s="4">
        <v>375.4</v>
      </c>
      <c r="H17" s="6">
        <f t="shared" si="0"/>
        <v>2008.3899999999996</v>
      </c>
    </row>
    <row r="18" spans="1:8">
      <c r="A18" s="11"/>
      <c r="B18" s="83"/>
      <c r="C18" s="83"/>
      <c r="D18" s="83"/>
      <c r="E18" s="83"/>
      <c r="F18" s="83"/>
      <c r="G18" s="83"/>
      <c r="H18" s="12">
        <f>SUM(H5:H17)</f>
        <v>604488.67281100003</v>
      </c>
    </row>
    <row r="19" spans="1:8">
      <c r="A19" s="13"/>
      <c r="B19" s="14"/>
      <c r="C19" s="14"/>
      <c r="D19" s="14"/>
      <c r="E19" s="14"/>
      <c r="F19" s="14"/>
      <c r="G19" s="14"/>
      <c r="H19" s="15"/>
    </row>
    <row r="20" spans="1:8">
      <c r="A20" s="13"/>
      <c r="B20" s="14"/>
      <c r="C20" s="14"/>
      <c r="D20" s="14"/>
      <c r="E20" s="14"/>
      <c r="F20" s="14"/>
      <c r="G20" s="14"/>
      <c r="H20" s="15"/>
    </row>
    <row r="21" spans="1:8" ht="63.75" customHeight="1">
      <c r="B21" s="84" t="s">
        <v>74</v>
      </c>
      <c r="C21" s="84"/>
      <c r="D21" s="84"/>
      <c r="E21" s="84"/>
      <c r="F21" s="84"/>
      <c r="G21" s="84"/>
      <c r="H21" s="84"/>
    </row>
  </sheetData>
  <mergeCells count="5">
    <mergeCell ref="A1:H1"/>
    <mergeCell ref="A2:H2"/>
    <mergeCell ref="A3:H3"/>
    <mergeCell ref="B18:G18"/>
    <mergeCell ref="B21:H21"/>
  </mergeCells>
  <pageMargins left="0.7" right="0.7" top="0.75" bottom="0.75" header="0.3" footer="0.3"/>
</worksheet>
</file>

<file path=xl/worksheets/sheet138.xml><?xml version="1.0" encoding="utf-8"?>
<worksheet xmlns="http://schemas.openxmlformats.org/spreadsheetml/2006/main" xmlns:r="http://schemas.openxmlformats.org/officeDocument/2006/relationships">
  <dimension ref="A1:J18"/>
  <sheetViews>
    <sheetView workbookViewId="0">
      <selection activeCell="A3" sqref="A3:I3"/>
    </sheetView>
  </sheetViews>
  <sheetFormatPr defaultRowHeight="15"/>
  <cols>
    <col min="1" max="1" width="8.7109375" customWidth="1"/>
    <col min="2" max="2" width="44.140625" customWidth="1"/>
    <col min="3" max="5" width="12.5703125" hidden="1" customWidth="1"/>
    <col min="6" max="6" width="10.28515625" customWidth="1"/>
    <col min="7" max="8" width="11.5703125" customWidth="1"/>
    <col min="9" max="9" width="12.140625" customWidth="1"/>
  </cols>
  <sheetData>
    <row r="1" spans="1:10" ht="18.75">
      <c r="A1" s="78" t="s">
        <v>0</v>
      </c>
      <c r="B1" s="79"/>
      <c r="C1" s="79"/>
      <c r="D1" s="79"/>
      <c r="E1" s="79"/>
      <c r="F1" s="79"/>
      <c r="G1" s="79"/>
      <c r="H1" s="79"/>
      <c r="I1" s="79"/>
      <c r="J1" s="1"/>
    </row>
    <row r="2" spans="1:10" ht="18.75">
      <c r="A2" s="80" t="s">
        <v>1</v>
      </c>
      <c r="B2" s="81"/>
      <c r="C2" s="81"/>
      <c r="D2" s="81"/>
      <c r="E2" s="81"/>
      <c r="F2" s="81"/>
      <c r="G2" s="81"/>
      <c r="H2" s="81"/>
      <c r="I2" s="81"/>
      <c r="J2" s="1"/>
    </row>
    <row r="3" spans="1:10" ht="62.25" customHeight="1">
      <c r="A3" s="82" t="s">
        <v>495</v>
      </c>
      <c r="B3" s="82"/>
      <c r="C3" s="82"/>
      <c r="D3" s="82"/>
      <c r="E3" s="82"/>
      <c r="F3" s="82"/>
      <c r="G3" s="82"/>
      <c r="H3" s="82"/>
      <c r="I3" s="82"/>
      <c r="J3" s="2"/>
    </row>
    <row r="4" spans="1:10">
      <c r="A4" s="3" t="s">
        <v>3</v>
      </c>
      <c r="B4" s="3" t="s">
        <v>4</v>
      </c>
      <c r="C4" s="3">
        <v>1</v>
      </c>
      <c r="D4" s="3">
        <v>2</v>
      </c>
      <c r="E4" s="3">
        <v>3</v>
      </c>
      <c r="F4" s="3" t="s">
        <v>5</v>
      </c>
      <c r="G4" s="3" t="s">
        <v>6</v>
      </c>
      <c r="H4" s="3" t="s">
        <v>7</v>
      </c>
      <c r="I4" s="3" t="s">
        <v>8</v>
      </c>
    </row>
    <row r="5" spans="1:10" ht="114.75">
      <c r="A5" s="8" t="s">
        <v>30</v>
      </c>
      <c r="B5" s="5" t="s">
        <v>12</v>
      </c>
      <c r="C5" s="6">
        <v>15.93</v>
      </c>
      <c r="D5" s="8">
        <v>19.82</v>
      </c>
      <c r="E5" s="8"/>
      <c r="F5" s="17">
        <f>C5+D5+E5</f>
        <v>35.75</v>
      </c>
      <c r="G5" s="4" t="s">
        <v>13</v>
      </c>
      <c r="H5" s="4">
        <v>120.53</v>
      </c>
      <c r="I5" s="6">
        <f>H5*F5</f>
        <v>4308.9475000000002</v>
      </c>
    </row>
    <row r="6" spans="1:10" ht="89.25">
      <c r="A6" s="8">
        <v>2</v>
      </c>
      <c r="B6" s="9" t="s">
        <v>478</v>
      </c>
      <c r="C6" s="6">
        <v>7.96</v>
      </c>
      <c r="D6" s="8">
        <v>9.91</v>
      </c>
      <c r="E6" s="8"/>
      <c r="F6" s="17">
        <f t="shared" ref="F6:F14" si="0">C6+D6+E6</f>
        <v>17.87</v>
      </c>
      <c r="G6" s="4" t="s">
        <v>16</v>
      </c>
      <c r="H6" s="4">
        <v>351.48</v>
      </c>
      <c r="I6" s="6">
        <f t="shared" ref="I6:I14" si="1">H6*F6</f>
        <v>6280.9476000000004</v>
      </c>
    </row>
    <row r="7" spans="1:10" ht="63.75">
      <c r="A7" s="8" t="s">
        <v>32</v>
      </c>
      <c r="B7" s="5" t="s">
        <v>18</v>
      </c>
      <c r="C7" s="6">
        <v>13.06</v>
      </c>
      <c r="D7" s="8">
        <v>16.25</v>
      </c>
      <c r="E7" s="8"/>
      <c r="F7" s="17">
        <f t="shared" si="0"/>
        <v>29.310000000000002</v>
      </c>
      <c r="G7" s="4" t="s">
        <v>16</v>
      </c>
      <c r="H7" s="4">
        <v>1149.1199999999999</v>
      </c>
      <c r="I7" s="6">
        <f t="shared" si="1"/>
        <v>33680.707199999997</v>
      </c>
    </row>
    <row r="8" spans="1:10" ht="102">
      <c r="A8" s="8" t="s">
        <v>33</v>
      </c>
      <c r="B8" s="5" t="s">
        <v>34</v>
      </c>
      <c r="C8" s="6">
        <v>15.93</v>
      </c>
      <c r="D8" s="8">
        <v>19.82</v>
      </c>
      <c r="E8" s="8">
        <v>22.65</v>
      </c>
      <c r="F8" s="17">
        <f t="shared" si="0"/>
        <v>58.4</v>
      </c>
      <c r="G8" s="4" t="s">
        <v>16</v>
      </c>
      <c r="H8" s="4">
        <v>5829</v>
      </c>
      <c r="I8" s="6">
        <f t="shared" si="1"/>
        <v>340413.6</v>
      </c>
    </row>
    <row r="9" spans="1:10" ht="38.25">
      <c r="A9" s="8">
        <v>5</v>
      </c>
      <c r="B9" s="5" t="s">
        <v>496</v>
      </c>
      <c r="C9" s="6"/>
      <c r="D9" s="8"/>
      <c r="E9" s="8">
        <v>4.24</v>
      </c>
      <c r="F9" s="17">
        <f t="shared" si="0"/>
        <v>4.24</v>
      </c>
      <c r="G9" s="4" t="s">
        <v>13</v>
      </c>
      <c r="H9" s="4">
        <v>223.97</v>
      </c>
      <c r="I9" s="6">
        <f t="shared" si="1"/>
        <v>949.63280000000009</v>
      </c>
    </row>
    <row r="10" spans="1:10" ht="18.75">
      <c r="A10" s="8">
        <v>6</v>
      </c>
      <c r="B10" s="10" t="s">
        <v>21</v>
      </c>
      <c r="C10" s="6"/>
      <c r="D10" s="8"/>
      <c r="E10" s="8"/>
      <c r="F10" s="17"/>
      <c r="G10" s="4"/>
      <c r="H10" s="4"/>
      <c r="I10" s="6"/>
    </row>
    <row r="11" spans="1:10" ht="15.75">
      <c r="A11" s="8">
        <v>7</v>
      </c>
      <c r="B11" s="5" t="s">
        <v>23</v>
      </c>
      <c r="C11" s="6">
        <v>6.84</v>
      </c>
      <c r="D11" s="8">
        <v>8.52</v>
      </c>
      <c r="E11" s="8">
        <v>9.73</v>
      </c>
      <c r="F11" s="17">
        <f t="shared" si="0"/>
        <v>25.09</v>
      </c>
      <c r="G11" s="4" t="s">
        <v>16</v>
      </c>
      <c r="H11" s="4">
        <v>778.47</v>
      </c>
      <c r="I11" s="6">
        <f t="shared" si="1"/>
        <v>19531.812300000001</v>
      </c>
    </row>
    <row r="12" spans="1:10" ht="15.75">
      <c r="A12" s="8">
        <v>8</v>
      </c>
      <c r="B12" s="5" t="s">
        <v>24</v>
      </c>
      <c r="C12" s="6">
        <v>13.06</v>
      </c>
      <c r="D12" s="8">
        <v>16.25</v>
      </c>
      <c r="E12" s="8"/>
      <c r="F12" s="17">
        <f t="shared" si="0"/>
        <v>29.310000000000002</v>
      </c>
      <c r="G12" s="4" t="s">
        <v>16</v>
      </c>
      <c r="H12" s="4">
        <v>719.8</v>
      </c>
      <c r="I12" s="6">
        <f t="shared" si="1"/>
        <v>21097.338</v>
      </c>
    </row>
    <row r="13" spans="1:10" ht="15.75">
      <c r="A13" s="8">
        <v>9</v>
      </c>
      <c r="B13" s="5" t="s">
        <v>205</v>
      </c>
      <c r="C13" s="6">
        <f>7.96+13.69</f>
        <v>21.65</v>
      </c>
      <c r="D13" s="8">
        <f>9.91+17.04</f>
        <v>26.95</v>
      </c>
      <c r="E13" s="8">
        <v>19.47</v>
      </c>
      <c r="F13" s="17">
        <f t="shared" si="0"/>
        <v>68.069999999999993</v>
      </c>
      <c r="G13" s="4" t="s">
        <v>16</v>
      </c>
      <c r="H13" s="4">
        <v>415.78</v>
      </c>
      <c r="I13" s="6">
        <f t="shared" si="1"/>
        <v>28302.144599999996</v>
      </c>
    </row>
    <row r="14" spans="1:10" ht="15.75">
      <c r="A14" s="8">
        <v>10</v>
      </c>
      <c r="B14" s="5" t="s">
        <v>26</v>
      </c>
      <c r="C14" s="6">
        <v>15.93</v>
      </c>
      <c r="D14" s="8">
        <v>19.82</v>
      </c>
      <c r="E14" s="8">
        <v>4.24</v>
      </c>
      <c r="F14" s="17">
        <f t="shared" si="0"/>
        <v>39.99</v>
      </c>
      <c r="G14" s="4" t="s">
        <v>16</v>
      </c>
      <c r="H14" s="4">
        <v>169.47</v>
      </c>
      <c r="I14" s="6">
        <f t="shared" si="1"/>
        <v>6777.1053000000002</v>
      </c>
    </row>
    <row r="15" spans="1:10">
      <c r="A15" s="11"/>
      <c r="B15" s="89" t="s">
        <v>35</v>
      </c>
      <c r="C15" s="90"/>
      <c r="D15" s="90"/>
      <c r="E15" s="90"/>
      <c r="F15" s="90"/>
      <c r="G15" s="90"/>
      <c r="H15" s="91"/>
      <c r="I15" s="12">
        <f>SUM(I5:I14)</f>
        <v>461342.2353</v>
      </c>
    </row>
    <row r="16" spans="1:10">
      <c r="A16" s="13"/>
      <c r="B16" s="14"/>
      <c r="C16" s="14"/>
      <c r="D16" s="14"/>
      <c r="E16" s="14"/>
      <c r="F16" s="14"/>
      <c r="G16" s="14"/>
      <c r="H16" s="14"/>
      <c r="I16" s="15"/>
    </row>
    <row r="17" spans="1:9">
      <c r="A17" s="13"/>
      <c r="B17" s="14"/>
      <c r="C17" s="14"/>
      <c r="D17" s="14"/>
      <c r="E17" s="14"/>
      <c r="F17" s="14"/>
      <c r="G17" s="14"/>
      <c r="H17" s="14"/>
      <c r="I17" s="15"/>
    </row>
    <row r="18" spans="1:9" ht="63.75" customHeight="1">
      <c r="B18" s="84" t="s">
        <v>331</v>
      </c>
      <c r="C18" s="84"/>
      <c r="D18" s="84"/>
      <c r="E18" s="84"/>
      <c r="F18" s="84"/>
      <c r="G18" s="84"/>
      <c r="H18" s="84"/>
      <c r="I18" s="84"/>
    </row>
  </sheetData>
  <mergeCells count="5">
    <mergeCell ref="A1:I1"/>
    <mergeCell ref="A2:I2"/>
    <mergeCell ref="A3:I3"/>
    <mergeCell ref="B15:H15"/>
    <mergeCell ref="B18:I18"/>
  </mergeCells>
  <pageMargins left="0.7" right="0.7" top="0.75" bottom="0.75" header="0.3" footer="0.3"/>
</worksheet>
</file>

<file path=xl/worksheets/sheet139.xml><?xml version="1.0" encoding="utf-8"?>
<worksheet xmlns="http://schemas.openxmlformats.org/spreadsheetml/2006/main" xmlns:r="http://schemas.openxmlformats.org/officeDocument/2006/relationships">
  <dimension ref="A1:I24"/>
  <sheetViews>
    <sheetView workbookViewId="0">
      <selection activeCell="H21" sqref="H21"/>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0" customHeight="1">
      <c r="A3" s="82" t="s">
        <v>522</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4</v>
      </c>
      <c r="F5" s="8" t="s">
        <v>10</v>
      </c>
      <c r="G5" s="8">
        <v>261.12</v>
      </c>
      <c r="H5" s="6">
        <f>G5*E5</f>
        <v>1044.48</v>
      </c>
    </row>
    <row r="6" spans="1:9" ht="114.75">
      <c r="A6" s="8" t="s">
        <v>11</v>
      </c>
      <c r="B6" s="5" t="s">
        <v>12</v>
      </c>
      <c r="C6" s="6">
        <v>29.73</v>
      </c>
      <c r="D6" s="8">
        <v>5.25</v>
      </c>
      <c r="E6" s="8">
        <v>138.27000000000001</v>
      </c>
      <c r="F6" s="4" t="s">
        <v>13</v>
      </c>
      <c r="G6" s="4">
        <v>120.53</v>
      </c>
      <c r="H6" s="6">
        <f t="shared" ref="H6:H20" si="0">G6*E6</f>
        <v>16665.683100000002</v>
      </c>
    </row>
    <row r="7" spans="1:9" ht="89.25">
      <c r="A7" s="8" t="s">
        <v>14</v>
      </c>
      <c r="B7" s="9" t="s">
        <v>15</v>
      </c>
      <c r="C7" s="6">
        <v>2.48</v>
      </c>
      <c r="D7" s="8">
        <v>5.25</v>
      </c>
      <c r="E7" s="8">
        <v>10.029999999999999</v>
      </c>
      <c r="F7" s="4" t="s">
        <v>16</v>
      </c>
      <c r="G7" s="4">
        <v>223.35</v>
      </c>
      <c r="H7" s="6">
        <f t="shared" si="0"/>
        <v>2240.2004999999999</v>
      </c>
    </row>
    <row r="8" spans="1:9" ht="63.75">
      <c r="A8" s="8" t="s">
        <v>17</v>
      </c>
      <c r="B8" s="5" t="s">
        <v>18</v>
      </c>
      <c r="C8" s="6">
        <v>4.13</v>
      </c>
      <c r="D8" s="8">
        <v>5.25</v>
      </c>
      <c r="E8" s="8">
        <v>16.73</v>
      </c>
      <c r="F8" s="4" t="s">
        <v>16</v>
      </c>
      <c r="G8" s="4">
        <v>1149.1199999999999</v>
      </c>
      <c r="H8" s="6">
        <f t="shared" si="0"/>
        <v>19224.777599999998</v>
      </c>
    </row>
    <row r="9" spans="1:9" ht="102">
      <c r="A9" s="8" t="s">
        <v>19</v>
      </c>
      <c r="B9" s="5" t="s">
        <v>39</v>
      </c>
      <c r="C9" s="6">
        <v>3.26</v>
      </c>
      <c r="D9" s="8">
        <v>5.25</v>
      </c>
      <c r="E9" s="8">
        <v>10.029999999999999</v>
      </c>
      <c r="F9" s="4" t="s">
        <v>16</v>
      </c>
      <c r="G9" s="4">
        <v>5358.83</v>
      </c>
      <c r="H9" s="6">
        <f t="shared" si="0"/>
        <v>53749.064899999998</v>
      </c>
    </row>
    <row r="10" spans="1:9" ht="102">
      <c r="A10" s="8" t="s">
        <v>66</v>
      </c>
      <c r="B10" s="5" t="s">
        <v>46</v>
      </c>
      <c r="C10" s="6">
        <v>3.26</v>
      </c>
      <c r="D10" s="8">
        <v>5.25</v>
      </c>
      <c r="E10" s="8">
        <v>41.1</v>
      </c>
      <c r="F10" s="4" t="s">
        <v>16</v>
      </c>
      <c r="G10" s="4">
        <v>5829</v>
      </c>
      <c r="H10" s="6">
        <f t="shared" si="0"/>
        <v>239571.9</v>
      </c>
    </row>
    <row r="11" spans="1:9" ht="102">
      <c r="A11" s="8" t="s">
        <v>146</v>
      </c>
      <c r="B11" s="5" t="s">
        <v>46</v>
      </c>
      <c r="C11" s="6">
        <v>0.79200000000000004</v>
      </c>
      <c r="D11" s="8">
        <v>5.25</v>
      </c>
      <c r="E11" s="8">
        <v>20.67</v>
      </c>
      <c r="F11" s="4" t="s">
        <v>16</v>
      </c>
      <c r="G11" s="4">
        <v>5489.86</v>
      </c>
      <c r="H11" s="6">
        <f>G11*E11</f>
        <v>113475.4062</v>
      </c>
    </row>
    <row r="12" spans="1:9" ht="89.25">
      <c r="A12" s="125" t="s">
        <v>147</v>
      </c>
      <c r="B12" s="5" t="s">
        <v>523</v>
      </c>
      <c r="C12" s="20">
        <v>8.6800000000000002E-2</v>
      </c>
      <c r="D12" s="8">
        <v>5.25</v>
      </c>
      <c r="E12" s="4">
        <v>2.1263999999999998</v>
      </c>
      <c r="F12" s="6" t="s">
        <v>49</v>
      </c>
      <c r="G12" s="4">
        <v>65841.84</v>
      </c>
      <c r="H12" s="6">
        <f>G12*E12</f>
        <v>140006.08857599998</v>
      </c>
    </row>
    <row r="13" spans="1:9">
      <c r="A13" s="126"/>
      <c r="B13" s="5" t="s">
        <v>524</v>
      </c>
      <c r="C13" s="20"/>
      <c r="D13" s="8"/>
      <c r="E13" s="8">
        <v>3.6564999999999999</v>
      </c>
      <c r="F13" s="4" t="s">
        <v>49</v>
      </c>
      <c r="G13" s="4">
        <v>65841.84</v>
      </c>
      <c r="H13" s="6">
        <f t="shared" si="0"/>
        <v>240750.68795999998</v>
      </c>
    </row>
    <row r="14" spans="1:9">
      <c r="A14" s="127"/>
      <c r="B14" s="5" t="s">
        <v>525</v>
      </c>
      <c r="C14" s="20"/>
      <c r="D14" s="8"/>
      <c r="E14" s="8">
        <v>1.2500000000000001E-2</v>
      </c>
      <c r="F14" s="4" t="s">
        <v>49</v>
      </c>
      <c r="G14" s="4">
        <v>63762.52</v>
      </c>
      <c r="H14" s="6">
        <f t="shared" si="0"/>
        <v>797.03150000000005</v>
      </c>
    </row>
    <row r="15" spans="1:9" ht="18.75">
      <c r="A15" s="8">
        <v>8</v>
      </c>
      <c r="B15" s="10" t="s">
        <v>21</v>
      </c>
      <c r="C15" s="6"/>
      <c r="D15" s="8"/>
      <c r="E15" s="8"/>
      <c r="F15" s="4"/>
      <c r="G15" s="4"/>
      <c r="H15" s="6"/>
    </row>
    <row r="16" spans="1:9" ht="15.75">
      <c r="A16" s="8">
        <v>9</v>
      </c>
      <c r="B16" s="5" t="s">
        <v>71</v>
      </c>
      <c r="C16" s="6">
        <v>2.48</v>
      </c>
      <c r="D16" s="8">
        <v>5.25</v>
      </c>
      <c r="E16" s="8">
        <v>10.029999999999999</v>
      </c>
      <c r="F16" s="4" t="s">
        <v>16</v>
      </c>
      <c r="G16" s="4">
        <v>403.07</v>
      </c>
      <c r="H16" s="6">
        <f t="shared" si="0"/>
        <v>4042.7920999999997</v>
      </c>
    </row>
    <row r="17" spans="1:8" ht="15.75">
      <c r="A17" s="8">
        <v>10</v>
      </c>
      <c r="B17" s="5" t="s">
        <v>60</v>
      </c>
      <c r="C17" s="6">
        <v>7.16</v>
      </c>
      <c r="D17" s="8">
        <v>5.25</v>
      </c>
      <c r="E17" s="8">
        <v>31.07</v>
      </c>
      <c r="F17" s="4" t="s">
        <v>16</v>
      </c>
      <c r="G17" s="4">
        <v>907.31</v>
      </c>
      <c r="H17" s="6">
        <f t="shared" si="0"/>
        <v>28190.1217</v>
      </c>
    </row>
    <row r="18" spans="1:8" ht="15.75">
      <c r="A18" s="8">
        <v>11</v>
      </c>
      <c r="B18" s="5" t="s">
        <v>61</v>
      </c>
      <c r="C18" s="6">
        <v>12.78</v>
      </c>
      <c r="D18" s="8">
        <v>5.25</v>
      </c>
      <c r="E18" s="8">
        <v>57.83</v>
      </c>
      <c r="F18" s="4" t="s">
        <v>16</v>
      </c>
      <c r="G18" s="4">
        <v>863.23</v>
      </c>
      <c r="H18" s="6">
        <f t="shared" si="0"/>
        <v>49920.590900000003</v>
      </c>
    </row>
    <row r="19" spans="1:8" ht="15.75">
      <c r="A19" s="8">
        <v>12</v>
      </c>
      <c r="B19" s="5" t="s">
        <v>62</v>
      </c>
      <c r="C19" s="6">
        <v>3.61</v>
      </c>
      <c r="D19" s="8">
        <v>5.25</v>
      </c>
      <c r="E19" s="8">
        <v>62.16</v>
      </c>
      <c r="F19" s="4" t="s">
        <v>16</v>
      </c>
      <c r="G19" s="4">
        <v>541.66999999999996</v>
      </c>
      <c r="H19" s="6">
        <f t="shared" si="0"/>
        <v>33670.207199999997</v>
      </c>
    </row>
    <row r="20" spans="1:8" ht="15.75">
      <c r="A20" s="8">
        <v>13</v>
      </c>
      <c r="B20" s="5" t="s">
        <v>26</v>
      </c>
      <c r="C20" s="6">
        <v>29.73</v>
      </c>
      <c r="D20" s="8">
        <v>5.25</v>
      </c>
      <c r="E20" s="8">
        <v>138.27000000000001</v>
      </c>
      <c r="F20" s="4" t="s">
        <v>16</v>
      </c>
      <c r="G20" s="4">
        <v>177.16</v>
      </c>
      <c r="H20" s="6">
        <f t="shared" si="0"/>
        <v>24495.913200000003</v>
      </c>
    </row>
    <row r="21" spans="1:8">
      <c r="A21" s="11"/>
      <c r="B21" s="83"/>
      <c r="C21" s="83"/>
      <c r="D21" s="83"/>
      <c r="E21" s="83"/>
      <c r="F21" s="83"/>
      <c r="G21" s="83"/>
      <c r="H21" s="12">
        <f>SUM(H5:H20)</f>
        <v>967844.94543599978</v>
      </c>
    </row>
    <row r="22" spans="1:8">
      <c r="A22" s="13"/>
      <c r="B22" s="14"/>
      <c r="C22" s="14"/>
      <c r="D22" s="14"/>
      <c r="E22" s="14"/>
      <c r="F22" s="14"/>
      <c r="G22" s="14"/>
      <c r="H22" s="15"/>
    </row>
    <row r="23" spans="1:8">
      <c r="A23" s="13"/>
      <c r="B23" s="14"/>
      <c r="C23" s="14"/>
      <c r="D23" s="14"/>
      <c r="E23" s="14"/>
      <c r="F23" s="14"/>
      <c r="G23" s="14"/>
      <c r="H23" s="15"/>
    </row>
    <row r="24" spans="1:8" ht="63.75" customHeight="1">
      <c r="B24" s="84" t="s">
        <v>317</v>
      </c>
      <c r="C24" s="84"/>
      <c r="D24" s="84"/>
      <c r="E24" s="84"/>
      <c r="F24" s="84"/>
      <c r="G24" s="84"/>
      <c r="H24" s="84"/>
    </row>
  </sheetData>
  <mergeCells count="6">
    <mergeCell ref="B24:H24"/>
    <mergeCell ref="A1:H1"/>
    <mergeCell ref="A2:H2"/>
    <mergeCell ref="A3:H3"/>
    <mergeCell ref="A12:A14"/>
    <mergeCell ref="B21:G21"/>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I21"/>
  <sheetViews>
    <sheetView workbookViewId="0">
      <selection activeCell="B6" sqref="B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3.75" customHeight="1">
      <c r="A3" s="82" t="s">
        <v>145</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3</v>
      </c>
      <c r="F5" s="8" t="s">
        <v>10</v>
      </c>
      <c r="G5" s="8">
        <v>261.12</v>
      </c>
      <c r="H5" s="6">
        <f>G5*E5</f>
        <v>783.36</v>
      </c>
    </row>
    <row r="6" spans="1:9" ht="114.75">
      <c r="A6" s="8" t="s">
        <v>11</v>
      </c>
      <c r="B6" s="5" t="s">
        <v>12</v>
      </c>
      <c r="C6" s="6">
        <v>29.73</v>
      </c>
      <c r="D6" s="8">
        <v>5.25</v>
      </c>
      <c r="E6" s="8">
        <v>10.41</v>
      </c>
      <c r="F6" s="4" t="s">
        <v>13</v>
      </c>
      <c r="G6" s="4">
        <v>120.53</v>
      </c>
      <c r="H6" s="6">
        <f t="shared" ref="H6:H17" si="0">G6*E6</f>
        <v>1254.7173</v>
      </c>
    </row>
    <row r="7" spans="1:9" ht="89.25">
      <c r="A7" s="8" t="s">
        <v>14</v>
      </c>
      <c r="B7" s="9" t="s">
        <v>15</v>
      </c>
      <c r="C7" s="6">
        <v>2.48</v>
      </c>
      <c r="D7" s="8">
        <v>5.25</v>
      </c>
      <c r="E7" s="8">
        <v>2.97</v>
      </c>
      <c r="F7" s="4" t="s">
        <v>16</v>
      </c>
      <c r="G7" s="4">
        <v>223.35</v>
      </c>
      <c r="H7" s="6">
        <f t="shared" si="0"/>
        <v>663.34950000000003</v>
      </c>
    </row>
    <row r="8" spans="1:9" ht="63.75">
      <c r="A8" s="8" t="s">
        <v>17</v>
      </c>
      <c r="B8" s="5" t="s">
        <v>18</v>
      </c>
      <c r="C8" s="6">
        <v>4.13</v>
      </c>
      <c r="D8" s="8">
        <v>5.25</v>
      </c>
      <c r="E8" s="8">
        <v>3.72</v>
      </c>
      <c r="F8" s="4" t="s">
        <v>16</v>
      </c>
      <c r="G8" s="4">
        <v>1149.1199999999999</v>
      </c>
      <c r="H8" s="6">
        <f t="shared" si="0"/>
        <v>4274.7263999999996</v>
      </c>
    </row>
    <row r="9" spans="1:9" ht="102">
      <c r="A9" s="8" t="s">
        <v>19</v>
      </c>
      <c r="B9" s="5" t="s">
        <v>39</v>
      </c>
      <c r="C9" s="6">
        <v>3.26</v>
      </c>
      <c r="D9" s="8">
        <v>5.25</v>
      </c>
      <c r="E9" s="8">
        <v>33</v>
      </c>
      <c r="F9" s="4" t="s">
        <v>16</v>
      </c>
      <c r="G9" s="4">
        <v>5829</v>
      </c>
      <c r="H9" s="6">
        <f t="shared" si="0"/>
        <v>192357</v>
      </c>
    </row>
    <row r="10" spans="1:9" ht="102">
      <c r="A10" s="8" t="s">
        <v>146</v>
      </c>
      <c r="B10" s="5" t="s">
        <v>87</v>
      </c>
      <c r="C10" s="6">
        <v>0.79200000000000004</v>
      </c>
      <c r="D10" s="8">
        <v>5.25</v>
      </c>
      <c r="E10" s="8">
        <v>5.97</v>
      </c>
      <c r="F10" s="4" t="s">
        <v>16</v>
      </c>
      <c r="G10" s="4">
        <v>5489.86</v>
      </c>
      <c r="H10" s="6">
        <f t="shared" si="0"/>
        <v>32774.464199999995</v>
      </c>
    </row>
    <row r="11" spans="1:9" ht="89.25">
      <c r="A11" s="19" t="s">
        <v>147</v>
      </c>
      <c r="B11" s="5" t="s">
        <v>48</v>
      </c>
      <c r="C11" s="20">
        <v>8.6800000000000002E-2</v>
      </c>
      <c r="D11" s="8">
        <v>5.25</v>
      </c>
      <c r="E11" s="8">
        <v>0.307</v>
      </c>
      <c r="F11" s="4" t="s">
        <v>49</v>
      </c>
      <c r="G11" s="4">
        <v>65841.84</v>
      </c>
      <c r="H11" s="6">
        <f t="shared" si="0"/>
        <v>20213.444879999999</v>
      </c>
    </row>
    <row r="12" spans="1:9" ht="18.75">
      <c r="A12" s="8">
        <v>8</v>
      </c>
      <c r="B12" s="10" t="s">
        <v>21</v>
      </c>
      <c r="C12" s="6"/>
      <c r="D12" s="8"/>
      <c r="E12" s="8"/>
      <c r="F12" s="4"/>
      <c r="G12" s="4"/>
      <c r="H12" s="6"/>
    </row>
    <row r="13" spans="1:9" ht="15.75">
      <c r="A13" s="8">
        <v>9</v>
      </c>
      <c r="B13" s="5" t="s">
        <v>22</v>
      </c>
      <c r="C13" s="6">
        <v>2.48</v>
      </c>
      <c r="D13" s="8">
        <v>5.25</v>
      </c>
      <c r="E13" s="8">
        <v>2.97</v>
      </c>
      <c r="F13" s="4" t="s">
        <v>16</v>
      </c>
      <c r="G13" s="4">
        <v>403.07</v>
      </c>
      <c r="H13" s="6">
        <f t="shared" si="0"/>
        <v>1197.1179</v>
      </c>
    </row>
    <row r="14" spans="1:9" ht="15.75">
      <c r="A14" s="8">
        <v>10</v>
      </c>
      <c r="B14" s="5" t="s">
        <v>23</v>
      </c>
      <c r="C14" s="6">
        <v>7.16</v>
      </c>
      <c r="D14" s="8">
        <v>5.25</v>
      </c>
      <c r="E14" s="8">
        <v>16.760000000000002</v>
      </c>
      <c r="F14" s="4" t="s">
        <v>16</v>
      </c>
      <c r="G14" s="4">
        <v>907.32</v>
      </c>
      <c r="H14" s="6">
        <f t="shared" si="0"/>
        <v>15206.683200000003</v>
      </c>
    </row>
    <row r="15" spans="1:9" ht="15.75">
      <c r="A15" s="8">
        <v>11</v>
      </c>
      <c r="B15" s="5" t="s">
        <v>24</v>
      </c>
      <c r="C15" s="6">
        <v>12.78</v>
      </c>
      <c r="D15" s="8">
        <v>5.25</v>
      </c>
      <c r="E15" s="8">
        <v>3.72</v>
      </c>
      <c r="F15" s="4" t="s">
        <v>16</v>
      </c>
      <c r="G15" s="4">
        <v>863.24</v>
      </c>
      <c r="H15" s="6">
        <f t="shared" si="0"/>
        <v>3211.2528000000002</v>
      </c>
    </row>
    <row r="16" spans="1:9" ht="15.75">
      <c r="A16" s="8">
        <v>12</v>
      </c>
      <c r="B16" s="5" t="s">
        <v>25</v>
      </c>
      <c r="C16" s="6">
        <v>3.61</v>
      </c>
      <c r="D16" s="8">
        <v>5.25</v>
      </c>
      <c r="E16" s="8">
        <v>33.51</v>
      </c>
      <c r="F16" s="4" t="s">
        <v>16</v>
      </c>
      <c r="G16" s="4">
        <v>541.66999999999996</v>
      </c>
      <c r="H16" s="6">
        <f t="shared" si="0"/>
        <v>18151.361699999998</v>
      </c>
    </row>
    <row r="17" spans="1:8" ht="15.75">
      <c r="A17" s="8">
        <v>13</v>
      </c>
      <c r="B17" s="5" t="s">
        <v>26</v>
      </c>
      <c r="C17" s="6">
        <v>29.73</v>
      </c>
      <c r="D17" s="8">
        <v>5.25</v>
      </c>
      <c r="E17" s="8">
        <v>10.41</v>
      </c>
      <c r="F17" s="4" t="s">
        <v>16</v>
      </c>
      <c r="G17" s="4">
        <v>177.17</v>
      </c>
      <c r="H17" s="6">
        <f t="shared" si="0"/>
        <v>1844.3397</v>
      </c>
    </row>
    <row r="18" spans="1:8">
      <c r="A18" s="11"/>
      <c r="B18" s="83"/>
      <c r="C18" s="83"/>
      <c r="D18" s="83"/>
      <c r="E18" s="83"/>
      <c r="F18" s="83"/>
      <c r="G18" s="83"/>
      <c r="H18" s="12">
        <f>SUM(H5:H17)</f>
        <v>291931.81758000003</v>
      </c>
    </row>
    <row r="19" spans="1:8">
      <c r="A19" s="13"/>
      <c r="B19" s="14"/>
      <c r="C19" s="14"/>
      <c r="D19" s="14"/>
      <c r="E19" s="14"/>
      <c r="F19" s="14"/>
      <c r="G19" s="14"/>
      <c r="H19" s="15"/>
    </row>
    <row r="20" spans="1:8">
      <c r="A20" s="13"/>
      <c r="B20" s="14"/>
      <c r="C20" s="14"/>
      <c r="D20" s="14"/>
      <c r="E20" s="14"/>
      <c r="F20" s="14"/>
      <c r="G20" s="14"/>
      <c r="H20" s="15"/>
    </row>
    <row r="21" spans="1:8" ht="63.75" customHeight="1">
      <c r="B21" s="84" t="s">
        <v>133</v>
      </c>
      <c r="C21" s="84"/>
      <c r="D21" s="84"/>
      <c r="E21" s="84"/>
      <c r="F21" s="84"/>
      <c r="G21" s="84"/>
      <c r="H21" s="84"/>
    </row>
  </sheetData>
  <mergeCells count="5">
    <mergeCell ref="A1:H1"/>
    <mergeCell ref="A2:H2"/>
    <mergeCell ref="A3:H3"/>
    <mergeCell ref="B18:G18"/>
    <mergeCell ref="B21:H21"/>
  </mergeCells>
  <pageMargins left="0.7" right="0.7" top="0.75" bottom="0.75" header="0.3" footer="0.3"/>
</worksheet>
</file>

<file path=xl/worksheets/sheet140.xml><?xml version="1.0" encoding="utf-8"?>
<worksheet xmlns="http://schemas.openxmlformats.org/spreadsheetml/2006/main" xmlns:r="http://schemas.openxmlformats.org/officeDocument/2006/relationships">
  <dimension ref="A1:I23"/>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0" customHeight="1">
      <c r="A3" s="82" t="s">
        <v>502</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2</v>
      </c>
      <c r="F5" s="8" t="s">
        <v>10</v>
      </c>
      <c r="G5" s="8">
        <v>265.12</v>
      </c>
      <c r="H5" s="6">
        <f>G5*E5</f>
        <v>530.24</v>
      </c>
    </row>
    <row r="6" spans="1:9" ht="114.75">
      <c r="A6" s="8" t="s">
        <v>11</v>
      </c>
      <c r="B6" s="5" t="s">
        <v>12</v>
      </c>
      <c r="C6" s="6">
        <v>29.73</v>
      </c>
      <c r="D6" s="8">
        <v>5.25</v>
      </c>
      <c r="E6" s="8">
        <v>23.36</v>
      </c>
      <c r="F6" s="4" t="s">
        <v>13</v>
      </c>
      <c r="G6" s="4">
        <v>120.17</v>
      </c>
      <c r="H6" s="6">
        <f t="shared" ref="H6:H19" si="0">G6*E6</f>
        <v>2807.1711999999998</v>
      </c>
    </row>
    <row r="7" spans="1:9" ht="89.25">
      <c r="A7" s="8" t="s">
        <v>14</v>
      </c>
      <c r="B7" s="9" t="s">
        <v>15</v>
      </c>
      <c r="C7" s="6">
        <v>2.48</v>
      </c>
      <c r="D7" s="8">
        <v>5.25</v>
      </c>
      <c r="E7" s="8">
        <v>2.34</v>
      </c>
      <c r="F7" s="4" t="s">
        <v>16</v>
      </c>
      <c r="G7" s="4">
        <v>223.35</v>
      </c>
      <c r="H7" s="6">
        <f t="shared" si="0"/>
        <v>522.63900000000001</v>
      </c>
    </row>
    <row r="8" spans="1:9" ht="63.75">
      <c r="A8" s="8" t="s">
        <v>17</v>
      </c>
      <c r="B8" s="5" t="s">
        <v>18</v>
      </c>
      <c r="C8" s="6">
        <v>4.13</v>
      </c>
      <c r="D8" s="8">
        <v>5.25</v>
      </c>
      <c r="E8" s="8">
        <v>9.2899999999999991</v>
      </c>
      <c r="F8" s="4" t="s">
        <v>16</v>
      </c>
      <c r="G8" s="4">
        <v>1149.1199999999999</v>
      </c>
      <c r="H8" s="6">
        <f t="shared" si="0"/>
        <v>10675.324799999999</v>
      </c>
    </row>
    <row r="9" spans="1:9" ht="102">
      <c r="A9" s="8" t="s">
        <v>54</v>
      </c>
      <c r="B9" s="5" t="s">
        <v>39</v>
      </c>
      <c r="C9" s="6">
        <v>3.26</v>
      </c>
      <c r="D9" s="8">
        <v>5.25</v>
      </c>
      <c r="E9" s="8">
        <v>3.37</v>
      </c>
      <c r="F9" s="4" t="s">
        <v>16</v>
      </c>
      <c r="G9" s="4">
        <v>5358.83</v>
      </c>
      <c r="H9" s="6">
        <f t="shared" si="0"/>
        <v>18059.257099999999</v>
      </c>
    </row>
    <row r="10" spans="1:9" ht="89.25">
      <c r="A10" s="8" t="s">
        <v>84</v>
      </c>
      <c r="B10" s="5" t="s">
        <v>41</v>
      </c>
      <c r="C10" s="6">
        <v>8.65</v>
      </c>
      <c r="D10" s="8">
        <v>5.25</v>
      </c>
      <c r="E10" s="8">
        <v>7.79</v>
      </c>
      <c r="F10" s="4" t="s">
        <v>16</v>
      </c>
      <c r="G10" s="4">
        <v>2502.14</v>
      </c>
      <c r="H10" s="6">
        <f t="shared" si="0"/>
        <v>19491.670599999998</v>
      </c>
    </row>
    <row r="11" spans="1:9" ht="63.75">
      <c r="A11" s="19" t="s">
        <v>85</v>
      </c>
      <c r="B11" s="5" t="s">
        <v>43</v>
      </c>
      <c r="C11" s="6">
        <v>65.05</v>
      </c>
      <c r="D11" s="8">
        <v>5.25</v>
      </c>
      <c r="E11" s="8">
        <v>59.63</v>
      </c>
      <c r="F11" s="4" t="s">
        <v>44</v>
      </c>
      <c r="G11" s="4">
        <v>234.61</v>
      </c>
      <c r="H11" s="6">
        <f t="shared" si="0"/>
        <v>13989.794300000001</v>
      </c>
    </row>
    <row r="12" spans="1:9" ht="102">
      <c r="A12" s="8" t="s">
        <v>86</v>
      </c>
      <c r="B12" s="5" t="s">
        <v>46</v>
      </c>
      <c r="C12" s="6">
        <v>0.79200000000000004</v>
      </c>
      <c r="D12" s="8">
        <v>5.25</v>
      </c>
      <c r="E12" s="8">
        <v>1.87</v>
      </c>
      <c r="F12" s="4" t="s">
        <v>16</v>
      </c>
      <c r="G12" s="4">
        <v>5489.86</v>
      </c>
      <c r="H12" s="6">
        <f>G12*E12</f>
        <v>10266.038200000001</v>
      </c>
    </row>
    <row r="13" spans="1:9" ht="89.25">
      <c r="A13" s="19" t="s">
        <v>88</v>
      </c>
      <c r="B13" s="5" t="s">
        <v>48</v>
      </c>
      <c r="C13" s="20">
        <v>8.6800000000000002E-2</v>
      </c>
      <c r="D13" s="8">
        <v>5.25</v>
      </c>
      <c r="E13" s="8">
        <v>9.9299999999999999E-2</v>
      </c>
      <c r="F13" s="4" t="s">
        <v>49</v>
      </c>
      <c r="G13" s="4">
        <v>65841.84</v>
      </c>
      <c r="H13" s="6">
        <f t="shared" si="0"/>
        <v>6538.0947119999992</v>
      </c>
    </row>
    <row r="14" spans="1:9" ht="18.75">
      <c r="A14" s="8">
        <v>10</v>
      </c>
      <c r="B14" s="10" t="s">
        <v>21</v>
      </c>
      <c r="C14" s="6"/>
      <c r="D14" s="8"/>
      <c r="E14" s="8"/>
      <c r="F14" s="4"/>
      <c r="G14" s="4"/>
      <c r="H14" s="6"/>
    </row>
    <row r="15" spans="1:9" ht="15.75">
      <c r="A15" s="8">
        <v>11</v>
      </c>
      <c r="B15" s="5" t="s">
        <v>137</v>
      </c>
      <c r="C15" s="6">
        <v>2.48</v>
      </c>
      <c r="D15" s="8">
        <v>5.25</v>
      </c>
      <c r="E15" s="8">
        <v>2.34</v>
      </c>
      <c r="F15" s="4" t="s">
        <v>16</v>
      </c>
      <c r="G15" s="4">
        <v>403.07</v>
      </c>
      <c r="H15" s="6">
        <f t="shared" si="0"/>
        <v>943.18379999999991</v>
      </c>
    </row>
    <row r="16" spans="1:9" ht="15.75">
      <c r="A16" s="8">
        <v>12</v>
      </c>
      <c r="B16" s="5" t="s">
        <v>138</v>
      </c>
      <c r="C16" s="6">
        <v>7.16</v>
      </c>
      <c r="D16" s="8">
        <v>5.25</v>
      </c>
      <c r="E16" s="8">
        <v>6.33</v>
      </c>
      <c r="F16" s="4" t="s">
        <v>16</v>
      </c>
      <c r="G16" s="4">
        <v>813.85</v>
      </c>
      <c r="H16" s="6">
        <f t="shared" si="0"/>
        <v>5151.6705000000002</v>
      </c>
    </row>
    <row r="17" spans="1:8" ht="15.75">
      <c r="A17" s="8">
        <v>13</v>
      </c>
      <c r="B17" s="5" t="s">
        <v>139</v>
      </c>
      <c r="C17" s="6">
        <v>12.78</v>
      </c>
      <c r="D17" s="8">
        <v>5.25</v>
      </c>
      <c r="E17" s="8">
        <v>17.079999999999998</v>
      </c>
      <c r="F17" s="4" t="s">
        <v>16</v>
      </c>
      <c r="G17" s="4">
        <v>863.23</v>
      </c>
      <c r="H17" s="6">
        <f t="shared" si="0"/>
        <v>14743.9684</v>
      </c>
    </row>
    <row r="18" spans="1:8" ht="15.75">
      <c r="A18" s="8">
        <v>14</v>
      </c>
      <c r="B18" s="5" t="s">
        <v>140</v>
      </c>
      <c r="C18" s="6">
        <v>3.61</v>
      </c>
      <c r="D18" s="8">
        <v>5.25</v>
      </c>
      <c r="E18" s="8">
        <v>4.6399999999999997</v>
      </c>
      <c r="F18" s="4" t="s">
        <v>16</v>
      </c>
      <c r="G18" s="4">
        <v>541.66999999999996</v>
      </c>
      <c r="H18" s="6">
        <f t="shared" si="0"/>
        <v>2513.3487999999998</v>
      </c>
    </row>
    <row r="19" spans="1:8" ht="15.75">
      <c r="A19" s="8">
        <v>15</v>
      </c>
      <c r="B19" s="5" t="s">
        <v>26</v>
      </c>
      <c r="C19" s="6">
        <v>29.73</v>
      </c>
      <c r="D19" s="8">
        <v>5.25</v>
      </c>
      <c r="E19" s="8">
        <v>23.36</v>
      </c>
      <c r="F19" s="4" t="s">
        <v>16</v>
      </c>
      <c r="G19" s="4">
        <v>177.16</v>
      </c>
      <c r="H19" s="6">
        <f t="shared" si="0"/>
        <v>4138.4575999999997</v>
      </c>
    </row>
    <row r="20" spans="1:8">
      <c r="A20" s="11"/>
      <c r="B20" s="83"/>
      <c r="C20" s="83"/>
      <c r="D20" s="83"/>
      <c r="E20" s="83"/>
      <c r="F20" s="83"/>
      <c r="G20" s="83"/>
      <c r="H20" s="12">
        <f>SUM(H5:H19)</f>
        <v>110370.85901199997</v>
      </c>
    </row>
    <row r="21" spans="1:8">
      <c r="A21" s="13"/>
      <c r="B21" s="14"/>
      <c r="C21" s="14"/>
      <c r="D21" s="14"/>
      <c r="E21" s="14"/>
      <c r="F21" s="14"/>
      <c r="G21" s="14"/>
      <c r="H21" s="15"/>
    </row>
    <row r="22" spans="1:8">
      <c r="A22" s="13"/>
      <c r="B22" s="14"/>
      <c r="C22" s="14"/>
      <c r="D22" s="14"/>
      <c r="E22" s="14"/>
      <c r="F22" s="14"/>
      <c r="G22" s="14"/>
      <c r="H22" s="15"/>
    </row>
    <row r="23" spans="1:8" ht="63.75" customHeight="1">
      <c r="B23" s="84" t="s">
        <v>72</v>
      </c>
      <c r="C23" s="84"/>
      <c r="D23" s="84"/>
      <c r="E23" s="84"/>
      <c r="F23" s="84"/>
      <c r="G23" s="84"/>
      <c r="H23" s="84"/>
    </row>
  </sheetData>
  <mergeCells count="5">
    <mergeCell ref="A1:H1"/>
    <mergeCell ref="A2:H2"/>
    <mergeCell ref="A3:H3"/>
    <mergeCell ref="B20:G20"/>
    <mergeCell ref="B23:H23"/>
  </mergeCells>
  <pageMargins left="0.7" right="0.7" top="0.75" bottom="0.75" header="0.3" footer="0.3"/>
</worksheet>
</file>

<file path=xl/worksheets/sheet141.xml><?xml version="1.0" encoding="utf-8"?>
<worksheet xmlns="http://schemas.openxmlformats.org/spreadsheetml/2006/main" xmlns:r="http://schemas.openxmlformats.org/officeDocument/2006/relationships">
  <dimension ref="A1:I17"/>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480</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70.8</v>
      </c>
      <c r="F5" s="4" t="s">
        <v>13</v>
      </c>
      <c r="G5" s="4">
        <v>120.53</v>
      </c>
      <c r="H5" s="6">
        <f t="shared" ref="H5:H13" si="0">G5*E5</f>
        <v>8533.5239999999994</v>
      </c>
    </row>
    <row r="6" spans="1:9" ht="89.25">
      <c r="A6" s="8">
        <v>2</v>
      </c>
      <c r="B6" s="9" t="s">
        <v>478</v>
      </c>
      <c r="C6" s="6">
        <v>2.48</v>
      </c>
      <c r="D6" s="8">
        <v>5.25</v>
      </c>
      <c r="E6" s="8">
        <v>35.4</v>
      </c>
      <c r="F6" s="4" t="s">
        <v>16</v>
      </c>
      <c r="G6" s="4">
        <v>351.48</v>
      </c>
      <c r="H6" s="6">
        <f t="shared" si="0"/>
        <v>12442.392</v>
      </c>
    </row>
    <row r="7" spans="1:9" ht="63.75">
      <c r="A7" s="8" t="s">
        <v>32</v>
      </c>
      <c r="B7" s="5" t="s">
        <v>18</v>
      </c>
      <c r="C7" s="6">
        <v>4.13</v>
      </c>
      <c r="D7" s="8">
        <v>5.25</v>
      </c>
      <c r="E7" s="8">
        <v>58.05</v>
      </c>
      <c r="F7" s="4" t="s">
        <v>16</v>
      </c>
      <c r="G7" s="4">
        <v>1149.1199999999999</v>
      </c>
      <c r="H7" s="6">
        <f t="shared" si="0"/>
        <v>66706.415999999997</v>
      </c>
    </row>
    <row r="8" spans="1:9" ht="102">
      <c r="A8" s="8" t="s">
        <v>33</v>
      </c>
      <c r="B8" s="5" t="s">
        <v>34</v>
      </c>
      <c r="C8" s="6">
        <v>3.26</v>
      </c>
      <c r="D8" s="8">
        <v>5.25</v>
      </c>
      <c r="E8" s="8">
        <v>70.8</v>
      </c>
      <c r="F8" s="4" t="s">
        <v>16</v>
      </c>
      <c r="G8" s="4">
        <v>5829</v>
      </c>
      <c r="H8" s="6">
        <f t="shared" si="0"/>
        <v>412693.2</v>
      </c>
    </row>
    <row r="9" spans="1:9" ht="18.75">
      <c r="A9" s="8">
        <v>5</v>
      </c>
      <c r="B9" s="10" t="s">
        <v>21</v>
      </c>
      <c r="C9" s="6"/>
      <c r="D9" s="8"/>
      <c r="E9" s="8"/>
      <c r="F9" s="4"/>
      <c r="G9" s="4"/>
      <c r="H9" s="6"/>
    </row>
    <row r="10" spans="1:9" ht="15.75">
      <c r="A10" s="8">
        <v>6</v>
      </c>
      <c r="B10" s="5" t="s">
        <v>23</v>
      </c>
      <c r="C10" s="6">
        <v>7.16</v>
      </c>
      <c r="D10" s="8">
        <v>5.25</v>
      </c>
      <c r="E10" s="8">
        <v>30.44</v>
      </c>
      <c r="F10" s="4" t="s">
        <v>16</v>
      </c>
      <c r="G10" s="4">
        <v>778.47</v>
      </c>
      <c r="H10" s="6">
        <f t="shared" si="0"/>
        <v>23696.626800000002</v>
      </c>
    </row>
    <row r="11" spans="1:9" ht="15.75">
      <c r="A11" s="8">
        <v>7</v>
      </c>
      <c r="B11" s="5" t="s">
        <v>24</v>
      </c>
      <c r="C11" s="6">
        <v>12.78</v>
      </c>
      <c r="D11" s="8">
        <v>5.25</v>
      </c>
      <c r="E11" s="8">
        <v>58.05</v>
      </c>
      <c r="F11" s="4" t="s">
        <v>16</v>
      </c>
      <c r="G11" s="4">
        <v>719.8</v>
      </c>
      <c r="H11" s="6">
        <f t="shared" si="0"/>
        <v>41784.389999999992</v>
      </c>
    </row>
    <row r="12" spans="1:9" ht="15.75">
      <c r="A12" s="8">
        <v>8</v>
      </c>
      <c r="B12" s="5" t="s">
        <v>205</v>
      </c>
      <c r="C12" s="6">
        <v>3.61</v>
      </c>
      <c r="D12" s="8">
        <v>5.25</v>
      </c>
      <c r="E12" s="8">
        <f>35.4+60.88</f>
        <v>96.28</v>
      </c>
      <c r="F12" s="4" t="s">
        <v>16</v>
      </c>
      <c r="G12" s="4">
        <v>415.78</v>
      </c>
      <c r="H12" s="6">
        <f t="shared" si="0"/>
        <v>40031.2984</v>
      </c>
    </row>
    <row r="13" spans="1:9" ht="15.75">
      <c r="A13" s="8">
        <v>9</v>
      </c>
      <c r="B13" s="5" t="s">
        <v>26</v>
      </c>
      <c r="C13" s="6">
        <v>29.73</v>
      </c>
      <c r="D13" s="8">
        <v>5.25</v>
      </c>
      <c r="E13" s="8">
        <v>70.8</v>
      </c>
      <c r="F13" s="4" t="s">
        <v>16</v>
      </c>
      <c r="G13" s="4">
        <v>169.47</v>
      </c>
      <c r="H13" s="6">
        <f t="shared" si="0"/>
        <v>11998.475999999999</v>
      </c>
    </row>
    <row r="14" spans="1:9">
      <c r="A14" s="11"/>
      <c r="B14" s="89" t="s">
        <v>35</v>
      </c>
      <c r="C14" s="90"/>
      <c r="D14" s="90"/>
      <c r="E14" s="90"/>
      <c r="F14" s="90"/>
      <c r="G14" s="91"/>
      <c r="H14" s="12">
        <f>SUM(H5:H13)</f>
        <v>617886.32319999998</v>
      </c>
    </row>
    <row r="15" spans="1:9">
      <c r="A15" s="13"/>
      <c r="B15" s="14"/>
      <c r="C15" s="14"/>
      <c r="D15" s="14"/>
      <c r="E15" s="14"/>
      <c r="F15" s="14"/>
      <c r="G15" s="14"/>
      <c r="H15" s="15"/>
    </row>
    <row r="16" spans="1:9">
      <c r="A16" s="13"/>
      <c r="B16" s="14"/>
      <c r="C16" s="14"/>
      <c r="D16" s="14"/>
      <c r="E16" s="14"/>
      <c r="F16" s="14"/>
      <c r="G16" s="14"/>
      <c r="H16" s="15"/>
    </row>
    <row r="17" spans="2:8" ht="63.75" customHeight="1">
      <c r="B17" s="84" t="s">
        <v>481</v>
      </c>
      <c r="C17" s="84"/>
      <c r="D17" s="84"/>
      <c r="E17" s="84"/>
      <c r="F17" s="84"/>
      <c r="G17" s="84"/>
      <c r="H17" s="84"/>
    </row>
  </sheetData>
  <mergeCells count="5">
    <mergeCell ref="A1:H1"/>
    <mergeCell ref="A2:H2"/>
    <mergeCell ref="A3:H3"/>
    <mergeCell ref="B14:G14"/>
    <mergeCell ref="B17:H17"/>
  </mergeCells>
  <pageMargins left="0.7" right="0.7" top="0.75" bottom="0.75" header="0.3" footer="0.3"/>
</worksheet>
</file>

<file path=xl/worksheets/sheet142.xml><?xml version="1.0" encoding="utf-8"?>
<worksheet xmlns="http://schemas.openxmlformats.org/spreadsheetml/2006/main" xmlns:r="http://schemas.openxmlformats.org/officeDocument/2006/relationships">
  <dimension ref="A1:I17"/>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48.75" customHeight="1">
      <c r="A3" s="82" t="s">
        <v>484</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70.900000000000006</v>
      </c>
      <c r="F5" s="4" t="s">
        <v>13</v>
      </c>
      <c r="G5" s="4">
        <v>120.53</v>
      </c>
      <c r="H5" s="6">
        <f t="shared" ref="H5:H13" si="0">G5*E5</f>
        <v>8545.5770000000011</v>
      </c>
    </row>
    <row r="6" spans="1:9" ht="89.25">
      <c r="A6" s="8">
        <v>2</v>
      </c>
      <c r="B6" s="9" t="s">
        <v>478</v>
      </c>
      <c r="C6" s="6">
        <v>2.48</v>
      </c>
      <c r="D6" s="8">
        <v>5.25</v>
      </c>
      <c r="E6" s="8">
        <v>35.04</v>
      </c>
      <c r="F6" s="4" t="s">
        <v>16</v>
      </c>
      <c r="G6" s="4">
        <v>351.48</v>
      </c>
      <c r="H6" s="6">
        <f t="shared" si="0"/>
        <v>12315.859200000001</v>
      </c>
    </row>
    <row r="7" spans="1:9" ht="63.75">
      <c r="A7" s="8" t="s">
        <v>32</v>
      </c>
      <c r="B7" s="5" t="s">
        <v>18</v>
      </c>
      <c r="C7" s="6">
        <v>4.13</v>
      </c>
      <c r="D7" s="8">
        <v>5.25</v>
      </c>
      <c r="E7" s="8">
        <v>57.47</v>
      </c>
      <c r="F7" s="4" t="s">
        <v>16</v>
      </c>
      <c r="G7" s="4">
        <v>1149.1199999999999</v>
      </c>
      <c r="H7" s="6">
        <f t="shared" si="0"/>
        <v>66039.926399999997</v>
      </c>
    </row>
    <row r="8" spans="1:9" ht="102">
      <c r="A8" s="8" t="s">
        <v>33</v>
      </c>
      <c r="B8" s="5" t="s">
        <v>34</v>
      </c>
      <c r="C8" s="6">
        <v>3.26</v>
      </c>
      <c r="D8" s="8">
        <v>5.25</v>
      </c>
      <c r="E8" s="8">
        <v>92.74</v>
      </c>
      <c r="F8" s="4" t="s">
        <v>16</v>
      </c>
      <c r="G8" s="4">
        <v>5829</v>
      </c>
      <c r="H8" s="6">
        <f t="shared" si="0"/>
        <v>540581.46</v>
      </c>
    </row>
    <row r="9" spans="1:9" ht="18.75">
      <c r="A9" s="8">
        <v>5</v>
      </c>
      <c r="B9" s="10" t="s">
        <v>21</v>
      </c>
      <c r="C9" s="6"/>
      <c r="D9" s="8"/>
      <c r="E9" s="8"/>
      <c r="F9" s="4"/>
      <c r="G9" s="4"/>
      <c r="H9" s="6"/>
    </row>
    <row r="10" spans="1:9" ht="15.75">
      <c r="A10" s="8">
        <v>6</v>
      </c>
      <c r="B10" s="5" t="s">
        <v>23</v>
      </c>
      <c r="C10" s="6">
        <v>7.16</v>
      </c>
      <c r="D10" s="8">
        <v>5.25</v>
      </c>
      <c r="E10" s="8">
        <v>39.869999999999997</v>
      </c>
      <c r="F10" s="4" t="s">
        <v>16</v>
      </c>
      <c r="G10" s="4">
        <v>778.47</v>
      </c>
      <c r="H10" s="6">
        <f t="shared" si="0"/>
        <v>31037.598900000001</v>
      </c>
    </row>
    <row r="11" spans="1:9" ht="15.75">
      <c r="A11" s="8">
        <v>7</v>
      </c>
      <c r="B11" s="5" t="s">
        <v>24</v>
      </c>
      <c r="C11" s="6">
        <v>12.78</v>
      </c>
      <c r="D11" s="8">
        <v>5.25</v>
      </c>
      <c r="E11" s="8">
        <v>57.47</v>
      </c>
      <c r="F11" s="4" t="s">
        <v>16</v>
      </c>
      <c r="G11" s="4">
        <v>719.8</v>
      </c>
      <c r="H11" s="6">
        <f t="shared" si="0"/>
        <v>41366.905999999995</v>
      </c>
    </row>
    <row r="12" spans="1:9" ht="15.75">
      <c r="A12" s="8">
        <v>8</v>
      </c>
      <c r="B12" s="5" t="s">
        <v>205</v>
      </c>
      <c r="C12" s="6">
        <v>3.61</v>
      </c>
      <c r="D12" s="8">
        <v>5.25</v>
      </c>
      <c r="E12" s="8">
        <f>35.04+79.75</f>
        <v>114.78999999999999</v>
      </c>
      <c r="F12" s="4" t="s">
        <v>16</v>
      </c>
      <c r="G12" s="4">
        <v>415.78</v>
      </c>
      <c r="H12" s="6">
        <f t="shared" si="0"/>
        <v>47727.386199999994</v>
      </c>
    </row>
    <row r="13" spans="1:9" ht="15.75">
      <c r="A13" s="8">
        <v>9</v>
      </c>
      <c r="B13" s="5" t="s">
        <v>26</v>
      </c>
      <c r="C13" s="6">
        <v>29.73</v>
      </c>
      <c r="D13" s="8">
        <v>5.25</v>
      </c>
      <c r="E13" s="8">
        <v>70.09</v>
      </c>
      <c r="F13" s="4" t="s">
        <v>16</v>
      </c>
      <c r="G13" s="4">
        <v>169.47</v>
      </c>
      <c r="H13" s="6">
        <f t="shared" si="0"/>
        <v>11878.1523</v>
      </c>
    </row>
    <row r="14" spans="1:9">
      <c r="A14" s="11"/>
      <c r="B14" s="89" t="s">
        <v>35</v>
      </c>
      <c r="C14" s="90"/>
      <c r="D14" s="90"/>
      <c r="E14" s="90"/>
      <c r="F14" s="90"/>
      <c r="G14" s="91"/>
      <c r="H14" s="12">
        <f>SUM(H5:H13)</f>
        <v>759492.86599999981</v>
      </c>
    </row>
    <row r="15" spans="1:9">
      <c r="A15" s="13"/>
      <c r="B15" s="14"/>
      <c r="C15" s="14"/>
      <c r="D15" s="14"/>
      <c r="E15" s="14"/>
      <c r="F15" s="14"/>
      <c r="G15" s="14"/>
      <c r="H15" s="15"/>
    </row>
    <row r="16" spans="1:9">
      <c r="A16" s="13"/>
      <c r="B16" s="14"/>
      <c r="C16" s="14"/>
      <c r="D16" s="14"/>
      <c r="E16" s="14"/>
      <c r="F16" s="14"/>
      <c r="G16" s="14"/>
      <c r="H16" s="15"/>
    </row>
    <row r="17" spans="2:8" ht="63.75" customHeight="1">
      <c r="B17" s="84" t="s">
        <v>481</v>
      </c>
      <c r="C17" s="84"/>
      <c r="D17" s="84"/>
      <c r="E17" s="84"/>
      <c r="F17" s="84"/>
      <c r="G17" s="84"/>
      <c r="H17" s="84"/>
    </row>
  </sheetData>
  <mergeCells count="5">
    <mergeCell ref="A1:H1"/>
    <mergeCell ref="A2:H2"/>
    <mergeCell ref="A3:H3"/>
    <mergeCell ref="B14:G14"/>
    <mergeCell ref="B17:H17"/>
  </mergeCells>
  <pageMargins left="0.7" right="0.7" top="0.75" bottom="0.75" header="0.3" footer="0.3"/>
</worksheet>
</file>

<file path=xl/worksheets/sheet143.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477</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65.05</v>
      </c>
      <c r="F5" s="4" t="s">
        <v>13</v>
      </c>
      <c r="G5" s="4">
        <v>120.53</v>
      </c>
      <c r="H5" s="6">
        <f t="shared" ref="H5:H14" si="0">G5*E5</f>
        <v>7840.4764999999998</v>
      </c>
    </row>
    <row r="6" spans="1:9" ht="89.25">
      <c r="A6" s="8">
        <v>2</v>
      </c>
      <c r="B6" s="9" t="s">
        <v>478</v>
      </c>
      <c r="C6" s="6">
        <v>2.48</v>
      </c>
      <c r="D6" s="8">
        <v>5.25</v>
      </c>
      <c r="E6" s="8">
        <v>32.520000000000003</v>
      </c>
      <c r="F6" s="4" t="s">
        <v>16</v>
      </c>
      <c r="G6" s="4">
        <v>351.48</v>
      </c>
      <c r="H6" s="6">
        <f t="shared" si="0"/>
        <v>11430.129600000002</v>
      </c>
    </row>
    <row r="7" spans="1:9" ht="63.75">
      <c r="A7" s="8" t="s">
        <v>32</v>
      </c>
      <c r="B7" s="5" t="s">
        <v>18</v>
      </c>
      <c r="C7" s="6">
        <v>4.13</v>
      </c>
      <c r="D7" s="8">
        <v>5.25</v>
      </c>
      <c r="E7" s="8">
        <v>53.34</v>
      </c>
      <c r="F7" s="4" t="s">
        <v>16</v>
      </c>
      <c r="G7" s="4">
        <v>1149.1199999999999</v>
      </c>
      <c r="H7" s="6">
        <f t="shared" si="0"/>
        <v>61294.060799999999</v>
      </c>
    </row>
    <row r="8" spans="1:9" ht="102">
      <c r="A8" s="8" t="s">
        <v>33</v>
      </c>
      <c r="B8" s="5" t="s">
        <v>34</v>
      </c>
      <c r="C8" s="6">
        <v>3.26</v>
      </c>
      <c r="D8" s="8">
        <v>5.25</v>
      </c>
      <c r="E8" s="8">
        <v>65.05</v>
      </c>
      <c r="F8" s="4" t="s">
        <v>16</v>
      </c>
      <c r="G8" s="4">
        <v>5829</v>
      </c>
      <c r="H8" s="6">
        <f t="shared" si="0"/>
        <v>379176.45</v>
      </c>
    </row>
    <row r="9" spans="1:9" ht="51">
      <c r="A9" s="8" t="s">
        <v>150</v>
      </c>
      <c r="B9" s="5" t="s">
        <v>479</v>
      </c>
      <c r="C9" s="6"/>
      <c r="D9" s="8"/>
      <c r="E9" s="8">
        <v>18.260000000000002</v>
      </c>
      <c r="F9" s="4" t="s">
        <v>13</v>
      </c>
      <c r="G9" s="4">
        <v>92.84</v>
      </c>
      <c r="H9" s="6">
        <f t="shared" si="0"/>
        <v>1695.2584000000002</v>
      </c>
    </row>
    <row r="10" spans="1:9" ht="18.75">
      <c r="A10" s="8">
        <v>6</v>
      </c>
      <c r="B10" s="10" t="s">
        <v>21</v>
      </c>
      <c r="C10" s="6"/>
      <c r="D10" s="8"/>
      <c r="E10" s="8"/>
      <c r="F10" s="4"/>
      <c r="G10" s="4"/>
      <c r="H10" s="6"/>
    </row>
    <row r="11" spans="1:9" ht="15.75">
      <c r="A11" s="8">
        <v>7</v>
      </c>
      <c r="B11" s="5" t="s">
        <v>23</v>
      </c>
      <c r="C11" s="6">
        <v>7.16</v>
      </c>
      <c r="D11" s="8">
        <v>5.25</v>
      </c>
      <c r="E11" s="8">
        <v>27.97</v>
      </c>
      <c r="F11" s="4" t="s">
        <v>16</v>
      </c>
      <c r="G11" s="4">
        <v>778.47</v>
      </c>
      <c r="H11" s="6">
        <f t="shared" si="0"/>
        <v>21773.805899999999</v>
      </c>
    </row>
    <row r="12" spans="1:9" ht="15.75">
      <c r="A12" s="8">
        <v>8</v>
      </c>
      <c r="B12" s="5" t="s">
        <v>24</v>
      </c>
      <c r="C12" s="6">
        <v>12.78</v>
      </c>
      <c r="D12" s="8">
        <v>5.25</v>
      </c>
      <c r="E12" s="8">
        <v>53.34</v>
      </c>
      <c r="F12" s="4" t="s">
        <v>16</v>
      </c>
      <c r="G12" s="4">
        <v>719.8</v>
      </c>
      <c r="H12" s="6">
        <f t="shared" si="0"/>
        <v>38394.131999999998</v>
      </c>
    </row>
    <row r="13" spans="1:9" ht="15.75">
      <c r="A13" s="8">
        <v>9</v>
      </c>
      <c r="B13" s="5" t="s">
        <v>205</v>
      </c>
      <c r="C13" s="6">
        <v>3.61</v>
      </c>
      <c r="D13" s="8">
        <v>5.25</v>
      </c>
      <c r="E13" s="8">
        <f>55.94+32.52</f>
        <v>88.460000000000008</v>
      </c>
      <c r="F13" s="4" t="s">
        <v>16</v>
      </c>
      <c r="G13" s="4">
        <v>415.78</v>
      </c>
      <c r="H13" s="6">
        <f t="shared" si="0"/>
        <v>36779.898800000003</v>
      </c>
    </row>
    <row r="14" spans="1:9" ht="15.75">
      <c r="A14" s="8">
        <v>10</v>
      </c>
      <c r="B14" s="5" t="s">
        <v>26</v>
      </c>
      <c r="C14" s="6">
        <v>29.73</v>
      </c>
      <c r="D14" s="8">
        <v>5.25</v>
      </c>
      <c r="E14" s="8">
        <v>46.79</v>
      </c>
      <c r="F14" s="4" t="s">
        <v>16</v>
      </c>
      <c r="G14" s="4">
        <v>169.47</v>
      </c>
      <c r="H14" s="6">
        <f t="shared" si="0"/>
        <v>7929.5012999999999</v>
      </c>
    </row>
    <row r="15" spans="1:9">
      <c r="A15" s="11"/>
      <c r="B15" s="83"/>
      <c r="C15" s="83"/>
      <c r="D15" s="83"/>
      <c r="E15" s="83"/>
      <c r="F15" s="83"/>
      <c r="G15" s="83"/>
      <c r="H15" s="12">
        <f>SUM(H5:H14)</f>
        <v>566313.71329999994</v>
      </c>
    </row>
    <row r="16" spans="1:9">
      <c r="A16" s="13"/>
      <c r="B16" s="14"/>
      <c r="C16" s="14"/>
      <c r="D16" s="14"/>
      <c r="E16" s="14"/>
      <c r="F16" s="14"/>
      <c r="G16" s="14"/>
      <c r="H16" s="15"/>
    </row>
    <row r="17" spans="1:8">
      <c r="A17" s="13"/>
      <c r="B17" s="14"/>
      <c r="C17" s="14"/>
      <c r="D17" s="14"/>
      <c r="E17" s="14"/>
      <c r="F17" s="14"/>
      <c r="G17" s="14"/>
      <c r="H17" s="15"/>
    </row>
    <row r="18" spans="1:8" ht="63.75" customHeight="1">
      <c r="B18" s="84" t="s">
        <v>317</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144.xml><?xml version="1.0" encoding="utf-8"?>
<worksheet xmlns="http://schemas.openxmlformats.org/spreadsheetml/2006/main" xmlns:r="http://schemas.openxmlformats.org/officeDocument/2006/relationships">
  <dimension ref="A1:G24"/>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506</v>
      </c>
      <c r="B3" s="82"/>
      <c r="C3" s="82"/>
      <c r="D3" s="82"/>
      <c r="E3" s="82"/>
      <c r="F3" s="82"/>
      <c r="G3" s="2"/>
    </row>
    <row r="4" spans="1:7">
      <c r="A4" s="3" t="s">
        <v>3</v>
      </c>
      <c r="B4" s="3" t="s">
        <v>4</v>
      </c>
      <c r="C4" s="3" t="s">
        <v>5</v>
      </c>
      <c r="D4" s="3" t="s">
        <v>6</v>
      </c>
      <c r="E4" s="3" t="s">
        <v>7</v>
      </c>
      <c r="F4" s="3" t="s">
        <v>8</v>
      </c>
    </row>
    <row r="5" spans="1:7" ht="25.5">
      <c r="A5" s="4">
        <v>1</v>
      </c>
      <c r="B5" s="5" t="s">
        <v>9</v>
      </c>
      <c r="C5" s="4">
        <v>5</v>
      </c>
      <c r="D5" s="4" t="s">
        <v>10</v>
      </c>
      <c r="E5" s="4">
        <v>261.12</v>
      </c>
      <c r="F5" s="7">
        <f t="shared" ref="F5:F13" si="0">E5*C5</f>
        <v>1305.5999999999999</v>
      </c>
    </row>
    <row r="6" spans="1:7" ht="114.75">
      <c r="A6" s="8" t="s">
        <v>11</v>
      </c>
      <c r="B6" s="5" t="s">
        <v>12</v>
      </c>
      <c r="C6" s="6">
        <v>123.96</v>
      </c>
      <c r="D6" s="4" t="s">
        <v>13</v>
      </c>
      <c r="E6" s="4">
        <v>120.53</v>
      </c>
      <c r="F6" s="7">
        <f t="shared" si="0"/>
        <v>14940.898799999999</v>
      </c>
    </row>
    <row r="7" spans="1:7" ht="89.25">
      <c r="A7" s="8" t="s">
        <v>14</v>
      </c>
      <c r="B7" s="9" t="s">
        <v>15</v>
      </c>
      <c r="C7" s="6">
        <v>13.1</v>
      </c>
      <c r="D7" s="4" t="s">
        <v>16</v>
      </c>
      <c r="E7" s="4">
        <v>223.35</v>
      </c>
      <c r="F7" s="7">
        <f t="shared" si="0"/>
        <v>2925.8849999999998</v>
      </c>
    </row>
    <row r="8" spans="1:7" ht="63.75">
      <c r="A8" s="8" t="s">
        <v>17</v>
      </c>
      <c r="B8" s="5" t="s">
        <v>18</v>
      </c>
      <c r="C8" s="6">
        <v>21.83</v>
      </c>
      <c r="D8" s="4" t="s">
        <v>16</v>
      </c>
      <c r="E8" s="4">
        <v>1149.1199999999999</v>
      </c>
      <c r="F8" s="7">
        <f t="shared" si="0"/>
        <v>25085.289599999996</v>
      </c>
    </row>
    <row r="9" spans="1:7" ht="102">
      <c r="A9" s="8" t="s">
        <v>507</v>
      </c>
      <c r="B9" s="5" t="s">
        <v>20</v>
      </c>
      <c r="C9" s="6">
        <v>18.48</v>
      </c>
      <c r="D9" s="4" t="s">
        <v>16</v>
      </c>
      <c r="E9" s="4">
        <v>5358.83</v>
      </c>
      <c r="F9" s="7">
        <f t="shared" si="0"/>
        <v>99031.178400000004</v>
      </c>
    </row>
    <row r="10" spans="1:7" ht="89.25">
      <c r="A10" s="8" t="s">
        <v>84</v>
      </c>
      <c r="B10" s="5" t="s">
        <v>41</v>
      </c>
      <c r="C10" s="4">
        <v>42.52</v>
      </c>
      <c r="D10" s="4" t="s">
        <v>16</v>
      </c>
      <c r="E10" s="4">
        <v>2502.14</v>
      </c>
      <c r="F10" s="7">
        <f t="shared" si="0"/>
        <v>106390.99280000001</v>
      </c>
    </row>
    <row r="11" spans="1:7" ht="63.75">
      <c r="A11" s="19" t="s">
        <v>85</v>
      </c>
      <c r="B11" s="5" t="s">
        <v>43</v>
      </c>
      <c r="C11" s="4">
        <v>300.08</v>
      </c>
      <c r="D11" s="4" t="s">
        <v>44</v>
      </c>
      <c r="E11" s="4">
        <v>245.79</v>
      </c>
      <c r="F11" s="7">
        <f t="shared" si="0"/>
        <v>73756.663199999995</v>
      </c>
    </row>
    <row r="12" spans="1:7" ht="102">
      <c r="A12" s="19" t="s">
        <v>86</v>
      </c>
      <c r="B12" s="5" t="s">
        <v>87</v>
      </c>
      <c r="C12" s="6">
        <v>22.18</v>
      </c>
      <c r="D12" s="4" t="s">
        <v>16</v>
      </c>
      <c r="E12" s="4">
        <v>5489.86</v>
      </c>
      <c r="F12" s="7">
        <f t="shared" si="0"/>
        <v>121765.09479999999</v>
      </c>
    </row>
    <row r="13" spans="1:7" ht="89.25">
      <c r="A13" s="19" t="s">
        <v>88</v>
      </c>
      <c r="B13" s="5" t="s">
        <v>48</v>
      </c>
      <c r="C13" s="6">
        <v>2.35</v>
      </c>
      <c r="D13" s="4" t="s">
        <v>49</v>
      </c>
      <c r="E13" s="4">
        <v>65841.84</v>
      </c>
      <c r="F13" s="7">
        <f t="shared" si="0"/>
        <v>154728.32399999999</v>
      </c>
    </row>
    <row r="14" spans="1:7" ht="18.75">
      <c r="A14" s="8">
        <v>10</v>
      </c>
      <c r="B14" s="10" t="s">
        <v>21</v>
      </c>
      <c r="C14" s="6"/>
      <c r="D14" s="4"/>
      <c r="E14" s="4"/>
      <c r="F14" s="7"/>
    </row>
    <row r="15" spans="1:7" ht="15.75">
      <c r="A15" s="8" t="s">
        <v>114</v>
      </c>
      <c r="B15" s="5" t="s">
        <v>59</v>
      </c>
      <c r="C15" s="6">
        <v>13.096</v>
      </c>
      <c r="D15" s="4" t="s">
        <v>16</v>
      </c>
      <c r="E15" s="4">
        <v>403.07</v>
      </c>
      <c r="F15" s="7">
        <f>E15*C15</f>
        <v>5278.6047200000003</v>
      </c>
    </row>
    <row r="16" spans="1:7" ht="15.75">
      <c r="A16" s="8" t="s">
        <v>116</v>
      </c>
      <c r="B16" s="5" t="s">
        <v>60</v>
      </c>
      <c r="C16" s="6">
        <v>43.98</v>
      </c>
      <c r="D16" s="4" t="s">
        <v>16</v>
      </c>
      <c r="E16" s="4">
        <v>907.31</v>
      </c>
      <c r="F16" s="7">
        <f>E16*C16</f>
        <v>39903.493799999997</v>
      </c>
    </row>
    <row r="17" spans="1:6" ht="15.75">
      <c r="A17" s="8" t="s">
        <v>118</v>
      </c>
      <c r="B17" s="5" t="s">
        <v>61</v>
      </c>
      <c r="C17" s="6">
        <v>64.343999999999994</v>
      </c>
      <c r="D17" s="4" t="s">
        <v>16</v>
      </c>
      <c r="E17" s="4">
        <v>863.23</v>
      </c>
      <c r="F17" s="7">
        <f>E17*C17</f>
        <v>55543.671119999999</v>
      </c>
    </row>
    <row r="18" spans="1:6" ht="15.75">
      <c r="A18" s="8" t="s">
        <v>119</v>
      </c>
      <c r="B18" s="5" t="s">
        <v>62</v>
      </c>
      <c r="C18" s="6">
        <v>35.71</v>
      </c>
      <c r="D18" s="4" t="s">
        <v>16</v>
      </c>
      <c r="E18" s="4">
        <v>541.66999999999996</v>
      </c>
      <c r="F18" s="7">
        <f>E18*C18</f>
        <v>19343.0357</v>
      </c>
    </row>
    <row r="19" spans="1:6" ht="15.75">
      <c r="A19" s="8" t="s">
        <v>121</v>
      </c>
      <c r="B19" s="5" t="s">
        <v>26</v>
      </c>
      <c r="C19" s="6">
        <v>123.96</v>
      </c>
      <c r="D19" s="4" t="s">
        <v>16</v>
      </c>
      <c r="E19" s="4">
        <v>177.16</v>
      </c>
      <c r="F19" s="7">
        <f>E19*C19</f>
        <v>21960.7536</v>
      </c>
    </row>
    <row r="20" spans="1:6">
      <c r="A20" s="11"/>
      <c r="B20" s="83"/>
      <c r="C20" s="83"/>
      <c r="D20" s="83"/>
      <c r="E20" s="83"/>
      <c r="F20" s="12">
        <f>SUM(F5:F19)</f>
        <v>741959.48553999991</v>
      </c>
    </row>
    <row r="21" spans="1:6">
      <c r="A21" s="13"/>
      <c r="B21" s="14"/>
      <c r="C21" s="14"/>
      <c r="D21" s="14"/>
      <c r="E21" s="14"/>
      <c r="F21" s="15"/>
    </row>
    <row r="22" spans="1:6">
      <c r="A22" s="13"/>
      <c r="B22" s="14"/>
      <c r="C22" s="14"/>
      <c r="D22" s="14"/>
      <c r="E22" s="14"/>
      <c r="F22" s="15"/>
    </row>
    <row r="23" spans="1:6" ht="52.5" customHeight="1">
      <c r="B23" s="84" t="s">
        <v>89</v>
      </c>
      <c r="C23" s="84"/>
      <c r="D23" s="84"/>
      <c r="E23" s="84"/>
      <c r="F23" s="84"/>
    </row>
    <row r="24" spans="1:6" ht="47.25" customHeight="1"/>
  </sheetData>
  <mergeCells count="5">
    <mergeCell ref="A1:F1"/>
    <mergeCell ref="A2:F2"/>
    <mergeCell ref="A3:F3"/>
    <mergeCell ref="B20:E20"/>
    <mergeCell ref="B23:F23"/>
  </mergeCells>
  <pageMargins left="0.7" right="0.7" top="0.75" bottom="0.75" header="0.3" footer="0.3"/>
</worksheet>
</file>

<file path=xl/worksheets/sheet145.xml><?xml version="1.0" encoding="utf-8"?>
<worksheet xmlns="http://schemas.openxmlformats.org/spreadsheetml/2006/main" xmlns:r="http://schemas.openxmlformats.org/officeDocument/2006/relationships">
  <dimension ref="A1:G22"/>
  <sheetViews>
    <sheetView workbookViewId="0">
      <selection activeCell="F19" sqref="F19"/>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29.25" customHeight="1">
      <c r="A3" s="82" t="s">
        <v>503</v>
      </c>
      <c r="B3" s="82"/>
      <c r="C3" s="82"/>
      <c r="D3" s="82"/>
      <c r="E3" s="82"/>
      <c r="F3" s="82"/>
      <c r="G3" s="2"/>
    </row>
    <row r="4" spans="1:7">
      <c r="A4" s="3" t="s">
        <v>3</v>
      </c>
      <c r="B4" s="3" t="s">
        <v>4</v>
      </c>
      <c r="C4" s="3" t="s">
        <v>5</v>
      </c>
      <c r="D4" s="3" t="s">
        <v>6</v>
      </c>
      <c r="E4" s="3" t="s">
        <v>7</v>
      </c>
      <c r="F4" s="3" t="s">
        <v>8</v>
      </c>
    </row>
    <row r="5" spans="1:7" ht="27.75" customHeight="1">
      <c r="A5" s="4">
        <v>1</v>
      </c>
      <c r="B5" s="22" t="s">
        <v>52</v>
      </c>
      <c r="C5" s="4">
        <v>5</v>
      </c>
      <c r="D5" s="4" t="s">
        <v>10</v>
      </c>
      <c r="E5" s="4">
        <v>261.12</v>
      </c>
      <c r="F5" s="6">
        <f>E5*C5</f>
        <v>1305.5999999999999</v>
      </c>
    </row>
    <row r="6" spans="1:7" ht="27.75" customHeight="1">
      <c r="A6" s="4" t="s">
        <v>78</v>
      </c>
      <c r="B6" s="22" t="s">
        <v>79</v>
      </c>
      <c r="C6" s="4">
        <v>7.09</v>
      </c>
      <c r="D6" s="4" t="s">
        <v>13</v>
      </c>
      <c r="E6" s="4">
        <v>688.52</v>
      </c>
      <c r="F6" s="6">
        <f>E6*C6</f>
        <v>4881.6067999999996</v>
      </c>
    </row>
    <row r="7" spans="1:7" ht="114.75">
      <c r="A7" s="8" t="s">
        <v>98</v>
      </c>
      <c r="B7" s="5" t="s">
        <v>65</v>
      </c>
      <c r="C7" s="6">
        <v>85.94</v>
      </c>
      <c r="D7" s="4" t="s">
        <v>13</v>
      </c>
      <c r="E7" s="4">
        <v>120.53</v>
      </c>
      <c r="F7" s="6">
        <f t="shared" ref="F7:F18" si="0">E7*C7</f>
        <v>10358.3482</v>
      </c>
    </row>
    <row r="8" spans="1:7" ht="78" customHeight="1">
      <c r="A8" s="8" t="s">
        <v>99</v>
      </c>
      <c r="B8" s="5" t="s">
        <v>15</v>
      </c>
      <c r="C8" s="6">
        <v>9.1999999999999993</v>
      </c>
      <c r="D8" s="4" t="s">
        <v>13</v>
      </c>
      <c r="E8" s="4">
        <v>223.35</v>
      </c>
      <c r="F8" s="6">
        <f t="shared" si="0"/>
        <v>2054.8199999999997</v>
      </c>
    </row>
    <row r="9" spans="1:7" ht="63.75">
      <c r="A9" s="8" t="s">
        <v>100</v>
      </c>
      <c r="B9" s="5" t="s">
        <v>18</v>
      </c>
      <c r="C9" s="6">
        <v>15.33</v>
      </c>
      <c r="D9" s="4" t="s">
        <v>16</v>
      </c>
      <c r="E9" s="4">
        <v>1149.1199999999999</v>
      </c>
      <c r="F9" s="6">
        <f t="shared" si="0"/>
        <v>17616.009599999998</v>
      </c>
    </row>
    <row r="10" spans="1:7" ht="114.75">
      <c r="A10" s="8" t="s">
        <v>101</v>
      </c>
      <c r="B10" s="5" t="s">
        <v>504</v>
      </c>
      <c r="C10" s="6">
        <f>40.7+1.99</f>
        <v>42.690000000000005</v>
      </c>
      <c r="D10" s="4" t="s">
        <v>16</v>
      </c>
      <c r="E10" s="4">
        <v>5829</v>
      </c>
      <c r="F10" s="6">
        <f t="shared" si="0"/>
        <v>248840.01000000004</v>
      </c>
    </row>
    <row r="11" spans="1:7" ht="102">
      <c r="A11" s="19" t="s">
        <v>45</v>
      </c>
      <c r="B11" s="5" t="s">
        <v>87</v>
      </c>
      <c r="C11" s="6">
        <v>15.73</v>
      </c>
      <c r="D11" s="4" t="s">
        <v>16</v>
      </c>
      <c r="E11" s="4">
        <v>5489.86</v>
      </c>
      <c r="F11" s="6">
        <f t="shared" si="0"/>
        <v>86355.497799999997</v>
      </c>
    </row>
    <row r="12" spans="1:7" ht="89.25">
      <c r="A12" s="19" t="s">
        <v>47</v>
      </c>
      <c r="B12" s="5" t="s">
        <v>48</v>
      </c>
      <c r="C12" s="6">
        <v>4.9809999999999999</v>
      </c>
      <c r="D12" s="4" t="s">
        <v>49</v>
      </c>
      <c r="E12" s="4">
        <v>65841.84</v>
      </c>
      <c r="F12" s="6">
        <f t="shared" si="0"/>
        <v>327958.20503999997</v>
      </c>
    </row>
    <row r="13" spans="1:7" ht="18.75">
      <c r="A13" s="23">
        <v>9</v>
      </c>
      <c r="B13" s="10" t="s">
        <v>21</v>
      </c>
      <c r="C13" s="6"/>
      <c r="D13" s="4"/>
      <c r="E13" s="4"/>
      <c r="F13" s="6"/>
    </row>
    <row r="14" spans="1:7" ht="15.75" customHeight="1">
      <c r="A14" s="23">
        <v>10</v>
      </c>
      <c r="B14" s="5" t="s">
        <v>22</v>
      </c>
      <c r="C14" s="6">
        <v>9.1999999999999993</v>
      </c>
      <c r="D14" s="4" t="s">
        <v>13</v>
      </c>
      <c r="E14" s="4">
        <v>482.08</v>
      </c>
      <c r="F14" s="6">
        <f t="shared" si="0"/>
        <v>4435.1359999999995</v>
      </c>
    </row>
    <row r="15" spans="1:7" ht="15.75" customHeight="1">
      <c r="A15" s="23">
        <v>11</v>
      </c>
      <c r="B15" s="5" t="s">
        <v>23</v>
      </c>
      <c r="C15" s="6">
        <v>25.14</v>
      </c>
      <c r="D15" s="4" t="s">
        <v>13</v>
      </c>
      <c r="E15" s="4">
        <v>813.85</v>
      </c>
      <c r="F15" s="6">
        <f t="shared" si="0"/>
        <v>20460.189000000002</v>
      </c>
    </row>
    <row r="16" spans="1:7" ht="15.75" customHeight="1">
      <c r="A16" s="23">
        <v>12</v>
      </c>
      <c r="B16" s="5" t="s">
        <v>68</v>
      </c>
      <c r="C16" s="6">
        <v>15.33</v>
      </c>
      <c r="D16" s="4" t="s">
        <v>13</v>
      </c>
      <c r="E16" s="4">
        <v>752.51</v>
      </c>
      <c r="F16" s="6">
        <f>E16*C16</f>
        <v>11535.978300000001</v>
      </c>
    </row>
    <row r="17" spans="1:6">
      <c r="A17" s="23">
        <v>13</v>
      </c>
      <c r="B17" s="5" t="s">
        <v>25</v>
      </c>
      <c r="C17" s="6">
        <v>50.28</v>
      </c>
      <c r="D17" s="4" t="s">
        <v>13</v>
      </c>
      <c r="E17" s="4">
        <v>434.67</v>
      </c>
      <c r="F17" s="6">
        <f t="shared" si="0"/>
        <v>21855.207600000002</v>
      </c>
    </row>
    <row r="18" spans="1:6">
      <c r="A18" s="23">
        <v>14</v>
      </c>
      <c r="B18" s="5" t="s">
        <v>69</v>
      </c>
      <c r="C18" s="6">
        <v>85.94</v>
      </c>
      <c r="D18" s="4" t="s">
        <v>13</v>
      </c>
      <c r="E18" s="4">
        <v>177.16</v>
      </c>
      <c r="F18" s="6">
        <f t="shared" si="0"/>
        <v>15225.1304</v>
      </c>
    </row>
    <row r="19" spans="1:6">
      <c r="A19" s="11"/>
      <c r="B19" s="83"/>
      <c r="C19" s="83"/>
      <c r="D19" s="83"/>
      <c r="E19" s="83"/>
      <c r="F19" s="12">
        <f>SUM(F5:F18)</f>
        <v>772881.73874000006</v>
      </c>
    </row>
    <row r="20" spans="1:6">
      <c r="A20" s="13"/>
      <c r="B20" s="14"/>
      <c r="C20" s="14"/>
      <c r="D20" s="14"/>
      <c r="E20" s="14"/>
      <c r="F20" s="15"/>
    </row>
    <row r="21" spans="1:6">
      <c r="A21" s="13"/>
      <c r="B21" s="14"/>
      <c r="C21" s="14"/>
      <c r="D21" s="14"/>
      <c r="E21" s="14"/>
      <c r="F21" s="15"/>
    </row>
    <row r="22" spans="1:6" ht="50.25" customHeight="1">
      <c r="B22" s="84" t="s">
        <v>122</v>
      </c>
      <c r="C22" s="84"/>
      <c r="D22" s="84"/>
      <c r="E22" s="84"/>
      <c r="F22" s="84"/>
    </row>
  </sheetData>
  <mergeCells count="5">
    <mergeCell ref="A1:F1"/>
    <mergeCell ref="A2:F2"/>
    <mergeCell ref="A3:F3"/>
    <mergeCell ref="B19:E19"/>
    <mergeCell ref="B22:F22"/>
  </mergeCells>
  <pageMargins left="0.7" right="0.7" top="0.75" bottom="0.75" header="0.3" footer="0.3"/>
</worksheet>
</file>

<file path=xl/worksheets/sheet146.xml><?xml version="1.0" encoding="utf-8"?>
<worksheet xmlns="http://schemas.openxmlformats.org/spreadsheetml/2006/main" xmlns:r="http://schemas.openxmlformats.org/officeDocument/2006/relationships">
  <dimension ref="A1:I20"/>
  <sheetViews>
    <sheetView workbookViewId="0">
      <selection activeCell="E5" sqref="E5"/>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7.75" customHeight="1">
      <c r="A3" s="82" t="s">
        <v>540</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62.49</v>
      </c>
      <c r="F5" s="4" t="s">
        <v>13</v>
      </c>
      <c r="G5" s="4">
        <v>120.53</v>
      </c>
      <c r="H5" s="6">
        <f t="shared" ref="H5:H16" si="0">G5*E5</f>
        <v>7531.9197000000004</v>
      </c>
    </row>
    <row r="6" spans="1:9" ht="89.25">
      <c r="A6" s="8" t="s">
        <v>31</v>
      </c>
      <c r="B6" s="9" t="s">
        <v>15</v>
      </c>
      <c r="C6" s="6">
        <v>2.48</v>
      </c>
      <c r="D6" s="8">
        <v>5.25</v>
      </c>
      <c r="E6" s="8">
        <v>4.8</v>
      </c>
      <c r="F6" s="4" t="s">
        <v>16</v>
      </c>
      <c r="G6" s="4">
        <v>223.35</v>
      </c>
      <c r="H6" s="6">
        <f t="shared" si="0"/>
        <v>1072.08</v>
      </c>
    </row>
    <row r="7" spans="1:9" ht="63.75">
      <c r="A7" s="8" t="s">
        <v>32</v>
      </c>
      <c r="B7" s="5" t="s">
        <v>18</v>
      </c>
      <c r="C7" s="6">
        <v>4.13</v>
      </c>
      <c r="D7" s="8">
        <v>5.25</v>
      </c>
      <c r="E7" s="8">
        <v>8.01</v>
      </c>
      <c r="F7" s="4" t="s">
        <v>16</v>
      </c>
      <c r="G7" s="4">
        <v>1149.1199999999999</v>
      </c>
      <c r="H7" s="6">
        <f t="shared" si="0"/>
        <v>9204.4511999999995</v>
      </c>
    </row>
    <row r="8" spans="1:9" ht="102">
      <c r="A8" s="8" t="s">
        <v>91</v>
      </c>
      <c r="B8" s="5" t="s">
        <v>92</v>
      </c>
      <c r="C8" s="6">
        <v>3.26</v>
      </c>
      <c r="D8" s="8">
        <v>5.25</v>
      </c>
      <c r="E8" s="8">
        <v>24.93</v>
      </c>
      <c r="F8" s="4" t="s">
        <v>16</v>
      </c>
      <c r="G8" s="4">
        <v>5829</v>
      </c>
      <c r="H8" s="6">
        <f t="shared" si="0"/>
        <v>145316.97</v>
      </c>
    </row>
    <row r="9" spans="1:9" ht="102">
      <c r="A9" s="8" t="s">
        <v>93</v>
      </c>
      <c r="B9" s="5" t="s">
        <v>46</v>
      </c>
      <c r="C9" s="6">
        <v>0.79200000000000004</v>
      </c>
      <c r="D9" s="8">
        <v>5.25</v>
      </c>
      <c r="E9" s="8">
        <v>9.73</v>
      </c>
      <c r="F9" s="4" t="s">
        <v>16</v>
      </c>
      <c r="G9" s="4">
        <v>5489.86</v>
      </c>
      <c r="H9" s="6">
        <f>G9*E9</f>
        <v>53416.337800000001</v>
      </c>
    </row>
    <row r="10" spans="1:9" ht="89.25">
      <c r="A10" s="19" t="s">
        <v>94</v>
      </c>
      <c r="B10" s="5" t="s">
        <v>48</v>
      </c>
      <c r="C10" s="20">
        <v>8.6800000000000002E-2</v>
      </c>
      <c r="D10" s="8">
        <v>5.25</v>
      </c>
      <c r="E10" s="8">
        <v>3.452</v>
      </c>
      <c r="F10" s="4" t="s">
        <v>49</v>
      </c>
      <c r="G10" s="4">
        <v>65841.84</v>
      </c>
      <c r="H10" s="6">
        <f t="shared" si="0"/>
        <v>227286.03167999999</v>
      </c>
    </row>
    <row r="11" spans="1:9" ht="18.75">
      <c r="A11" s="8">
        <v>7</v>
      </c>
      <c r="B11" s="10" t="s">
        <v>21</v>
      </c>
      <c r="C11" s="6"/>
      <c r="D11" s="8"/>
      <c r="E11" s="8"/>
      <c r="F11" s="4"/>
      <c r="G11" s="4"/>
      <c r="H11" s="6"/>
    </row>
    <row r="12" spans="1:9" ht="15.75">
      <c r="A12" s="8">
        <v>8</v>
      </c>
      <c r="B12" s="5" t="s">
        <v>71</v>
      </c>
      <c r="C12" s="6">
        <v>2.48</v>
      </c>
      <c r="D12" s="8">
        <v>5.25</v>
      </c>
      <c r="E12" s="8">
        <v>4.8</v>
      </c>
      <c r="F12" s="4" t="s">
        <v>16</v>
      </c>
      <c r="G12" s="4">
        <v>403.07</v>
      </c>
      <c r="H12" s="6">
        <f t="shared" si="0"/>
        <v>1934.7359999999999</v>
      </c>
    </row>
    <row r="13" spans="1:9" ht="15.75">
      <c r="A13" s="8">
        <v>9</v>
      </c>
      <c r="B13" s="5" t="s">
        <v>60</v>
      </c>
      <c r="C13" s="6">
        <v>7.16</v>
      </c>
      <c r="D13" s="8">
        <v>5.25</v>
      </c>
      <c r="E13" s="8">
        <v>14.9</v>
      </c>
      <c r="F13" s="4" t="s">
        <v>16</v>
      </c>
      <c r="G13" s="4">
        <v>907.31</v>
      </c>
      <c r="H13" s="6">
        <f t="shared" si="0"/>
        <v>13518.919</v>
      </c>
    </row>
    <row r="14" spans="1:9" ht="15.75">
      <c r="A14" s="8">
        <v>10</v>
      </c>
      <c r="B14" s="5" t="s">
        <v>61</v>
      </c>
      <c r="C14" s="6">
        <v>12.78</v>
      </c>
      <c r="D14" s="8">
        <v>5.25</v>
      </c>
      <c r="E14" s="8">
        <v>8.01</v>
      </c>
      <c r="F14" s="4" t="s">
        <v>16</v>
      </c>
      <c r="G14" s="4">
        <v>863.23</v>
      </c>
      <c r="H14" s="6">
        <f t="shared" si="0"/>
        <v>6914.4723000000004</v>
      </c>
    </row>
    <row r="15" spans="1:9" ht="15.75">
      <c r="A15" s="8">
        <v>11</v>
      </c>
      <c r="B15" s="5" t="s">
        <v>62</v>
      </c>
      <c r="C15" s="6">
        <v>3.61</v>
      </c>
      <c r="D15" s="8">
        <v>5.25</v>
      </c>
      <c r="E15" s="8">
        <v>29.81</v>
      </c>
      <c r="F15" s="4" t="s">
        <v>16</v>
      </c>
      <c r="G15" s="4">
        <v>541.66999999999996</v>
      </c>
      <c r="H15" s="6">
        <f t="shared" si="0"/>
        <v>16147.182699999998</v>
      </c>
    </row>
    <row r="16" spans="1:9" ht="15.75">
      <c r="A16" s="8">
        <v>12</v>
      </c>
      <c r="B16" s="5" t="s">
        <v>26</v>
      </c>
      <c r="C16" s="6">
        <v>29.73</v>
      </c>
      <c r="D16" s="8">
        <v>5.25</v>
      </c>
      <c r="E16" s="8">
        <v>62.49</v>
      </c>
      <c r="F16" s="4" t="s">
        <v>16</v>
      </c>
      <c r="G16" s="4">
        <v>177.16</v>
      </c>
      <c r="H16" s="6">
        <f t="shared" si="0"/>
        <v>11070.7284</v>
      </c>
    </row>
    <row r="17" spans="1:8">
      <c r="A17" s="11"/>
      <c r="B17" s="83"/>
      <c r="C17" s="83"/>
      <c r="D17" s="83"/>
      <c r="E17" s="83"/>
      <c r="F17" s="83"/>
      <c r="G17" s="83"/>
      <c r="H17" s="12">
        <f>SUM(H5:H16)</f>
        <v>493413.82878000004</v>
      </c>
    </row>
    <row r="18" spans="1:8">
      <c r="A18" s="13"/>
      <c r="B18" s="14"/>
      <c r="C18" s="14"/>
      <c r="D18" s="14"/>
      <c r="E18" s="14"/>
      <c r="F18" s="14"/>
      <c r="G18" s="14"/>
      <c r="H18" s="15"/>
    </row>
    <row r="19" spans="1:8">
      <c r="A19" s="13"/>
      <c r="B19" s="14"/>
      <c r="C19" s="14"/>
      <c r="D19" s="14"/>
      <c r="E19" s="14"/>
      <c r="F19" s="14"/>
      <c r="G19" s="14"/>
      <c r="H19" s="15"/>
    </row>
    <row r="20" spans="1:8" ht="63.75" customHeight="1">
      <c r="B20" s="84" t="s">
        <v>95</v>
      </c>
      <c r="C20" s="84"/>
      <c r="D20" s="84"/>
      <c r="E20" s="84"/>
      <c r="F20" s="84"/>
      <c r="G20" s="84"/>
      <c r="H20" s="84"/>
    </row>
  </sheetData>
  <mergeCells count="5">
    <mergeCell ref="A1:H1"/>
    <mergeCell ref="A2:H2"/>
    <mergeCell ref="A3:H3"/>
    <mergeCell ref="B17:G17"/>
    <mergeCell ref="B20:H20"/>
  </mergeCells>
  <pageMargins left="0.7" right="0.7" top="0.75" bottom="0.75" header="0.3" footer="0.3"/>
</worksheet>
</file>

<file path=xl/worksheets/sheet147.xml><?xml version="1.0" encoding="utf-8"?>
<worksheet xmlns="http://schemas.openxmlformats.org/spreadsheetml/2006/main" xmlns:r="http://schemas.openxmlformats.org/officeDocument/2006/relationships">
  <dimension ref="A1:G26"/>
  <sheetViews>
    <sheetView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16.5" customHeight="1">
      <c r="A3" s="82" t="s">
        <v>511</v>
      </c>
      <c r="B3" s="82"/>
      <c r="C3" s="82"/>
      <c r="D3" s="82"/>
      <c r="E3" s="82"/>
      <c r="F3" s="82"/>
      <c r="G3" s="2"/>
    </row>
    <row r="4" spans="1:7">
      <c r="A4" s="3" t="s">
        <v>3</v>
      </c>
      <c r="B4" s="3" t="s">
        <v>4</v>
      </c>
      <c r="C4" s="3" t="s">
        <v>5</v>
      </c>
      <c r="D4" s="3" t="s">
        <v>6</v>
      </c>
      <c r="E4" s="3" t="s">
        <v>7</v>
      </c>
      <c r="F4" s="3" t="s">
        <v>8</v>
      </c>
    </row>
    <row r="5" spans="1:7" ht="27.75" customHeight="1">
      <c r="A5" s="4">
        <v>1</v>
      </c>
      <c r="B5" s="22" t="s">
        <v>52</v>
      </c>
      <c r="C5" s="4">
        <v>20</v>
      </c>
      <c r="D5" s="4" t="s">
        <v>10</v>
      </c>
      <c r="E5" s="4">
        <v>261.12</v>
      </c>
      <c r="F5" s="6">
        <f>E5*C5</f>
        <v>5222.3999999999996</v>
      </c>
    </row>
    <row r="6" spans="1:7" ht="27.75" customHeight="1">
      <c r="A6" s="4" t="s">
        <v>512</v>
      </c>
      <c r="B6" s="22" t="s">
        <v>513</v>
      </c>
      <c r="C6" s="4">
        <v>90</v>
      </c>
      <c r="D6" s="4" t="s">
        <v>514</v>
      </c>
      <c r="E6" s="4">
        <v>135.59</v>
      </c>
      <c r="F6" s="6">
        <f>E6*C6</f>
        <v>12203.1</v>
      </c>
    </row>
    <row r="7" spans="1:7" ht="27.75" customHeight="1">
      <c r="A7" s="4" t="s">
        <v>80</v>
      </c>
      <c r="B7" s="22" t="s">
        <v>515</v>
      </c>
      <c r="C7" s="4">
        <v>61.96</v>
      </c>
      <c r="D7" s="4" t="s">
        <v>13</v>
      </c>
      <c r="E7" s="4">
        <v>390.16</v>
      </c>
      <c r="F7" s="6">
        <f>E7*C7</f>
        <v>24174.313600000001</v>
      </c>
    </row>
    <row r="8" spans="1:7" ht="114.75">
      <c r="A8" s="8" t="s">
        <v>159</v>
      </c>
      <c r="B8" s="5" t="s">
        <v>65</v>
      </c>
      <c r="C8" s="6">
        <v>37.18</v>
      </c>
      <c r="D8" s="4" t="s">
        <v>13</v>
      </c>
      <c r="E8" s="4">
        <v>120.53</v>
      </c>
      <c r="F8" s="6">
        <f t="shared" ref="F8:F20" si="0">E8*C8</f>
        <v>4481.3054000000002</v>
      </c>
    </row>
    <row r="9" spans="1:7" ht="78" customHeight="1">
      <c r="A9" s="8" t="s">
        <v>160</v>
      </c>
      <c r="B9" s="5" t="s">
        <v>15</v>
      </c>
      <c r="C9" s="6">
        <v>4.1399999999999997</v>
      </c>
      <c r="D9" s="4" t="s">
        <v>13</v>
      </c>
      <c r="E9" s="4">
        <v>223.35</v>
      </c>
      <c r="F9" s="6">
        <f t="shared" si="0"/>
        <v>924.66899999999987</v>
      </c>
    </row>
    <row r="10" spans="1:7" ht="63.75">
      <c r="A10" s="8" t="s">
        <v>161</v>
      </c>
      <c r="B10" s="5" t="s">
        <v>18</v>
      </c>
      <c r="C10" s="6">
        <v>5.17</v>
      </c>
      <c r="D10" s="4" t="s">
        <v>16</v>
      </c>
      <c r="E10" s="4">
        <v>1149.1199999999999</v>
      </c>
      <c r="F10" s="6">
        <f t="shared" si="0"/>
        <v>5940.9503999999997</v>
      </c>
    </row>
    <row r="11" spans="1:7" ht="102">
      <c r="A11" s="8" t="s">
        <v>516</v>
      </c>
      <c r="B11" s="5" t="s">
        <v>517</v>
      </c>
      <c r="C11" s="6">
        <v>4.1399999999999997</v>
      </c>
      <c r="D11" s="4" t="s">
        <v>16</v>
      </c>
      <c r="E11" s="4">
        <v>3876.35</v>
      </c>
      <c r="F11" s="6">
        <f t="shared" si="0"/>
        <v>16048.088999999998</v>
      </c>
    </row>
    <row r="12" spans="1:7" ht="102">
      <c r="A12" s="8" t="s">
        <v>518</v>
      </c>
      <c r="B12" s="5" t="s">
        <v>46</v>
      </c>
      <c r="C12" s="6">
        <v>54.52</v>
      </c>
      <c r="D12" s="4" t="s">
        <v>16</v>
      </c>
      <c r="E12" s="4">
        <v>5829</v>
      </c>
      <c r="F12" s="6">
        <f t="shared" si="0"/>
        <v>317797.08</v>
      </c>
    </row>
    <row r="13" spans="1:7" ht="89.25">
      <c r="A13" s="19" t="s">
        <v>88</v>
      </c>
      <c r="B13" s="5" t="s">
        <v>48</v>
      </c>
      <c r="C13" s="6">
        <v>3.08</v>
      </c>
      <c r="D13" s="4" t="s">
        <v>49</v>
      </c>
      <c r="E13" s="4">
        <v>65841.84</v>
      </c>
      <c r="F13" s="6">
        <f t="shared" si="0"/>
        <v>202792.86720000001</v>
      </c>
    </row>
    <row r="14" spans="1:7" ht="89.25">
      <c r="A14" s="19" t="s">
        <v>519</v>
      </c>
      <c r="B14" s="5" t="s">
        <v>48</v>
      </c>
      <c r="C14" s="6">
        <v>51</v>
      </c>
      <c r="D14" s="4" t="s">
        <v>10</v>
      </c>
      <c r="E14" s="4">
        <v>106</v>
      </c>
      <c r="F14" s="6">
        <f t="shared" si="0"/>
        <v>5406</v>
      </c>
    </row>
    <row r="15" spans="1:7" ht="18.75">
      <c r="A15" s="23">
        <v>11</v>
      </c>
      <c r="B15" s="10" t="s">
        <v>21</v>
      </c>
      <c r="C15" s="6"/>
      <c r="D15" s="4"/>
      <c r="E15" s="4"/>
      <c r="F15" s="6"/>
    </row>
    <row r="16" spans="1:7" ht="15.75" customHeight="1">
      <c r="A16" s="23">
        <v>12</v>
      </c>
      <c r="B16" s="5" t="s">
        <v>71</v>
      </c>
      <c r="C16" s="6">
        <v>4.1399999999999997</v>
      </c>
      <c r="D16" s="4" t="s">
        <v>13</v>
      </c>
      <c r="E16" s="4">
        <v>403.07</v>
      </c>
      <c r="F16" s="6">
        <f t="shared" si="0"/>
        <v>1668.7097999999999</v>
      </c>
    </row>
    <row r="17" spans="1:6" ht="15.75" customHeight="1">
      <c r="A17" s="23">
        <v>13</v>
      </c>
      <c r="B17" s="5" t="s">
        <v>60</v>
      </c>
      <c r="C17" s="6">
        <v>25.4</v>
      </c>
      <c r="D17" s="4" t="s">
        <v>13</v>
      </c>
      <c r="E17" s="4">
        <v>907.31</v>
      </c>
      <c r="F17" s="6">
        <f t="shared" si="0"/>
        <v>23045.673999999999</v>
      </c>
    </row>
    <row r="18" spans="1:6" ht="15.75" customHeight="1">
      <c r="A18" s="23">
        <v>14</v>
      </c>
      <c r="B18" s="5" t="s">
        <v>143</v>
      </c>
      <c r="C18" s="6">
        <v>5.17</v>
      </c>
      <c r="D18" s="4" t="s">
        <v>13</v>
      </c>
      <c r="E18" s="4">
        <v>863.23</v>
      </c>
      <c r="F18" s="6">
        <f>E18*C18</f>
        <v>4462.8990999999996</v>
      </c>
    </row>
    <row r="19" spans="1:6">
      <c r="A19" s="23">
        <v>15</v>
      </c>
      <c r="B19" s="5" t="s">
        <v>62</v>
      </c>
      <c r="C19" s="6">
        <v>50.8</v>
      </c>
      <c r="D19" s="4" t="s">
        <v>13</v>
      </c>
      <c r="E19" s="4">
        <v>541.66999999999996</v>
      </c>
      <c r="F19" s="6">
        <f t="shared" si="0"/>
        <v>27516.835999999996</v>
      </c>
    </row>
    <row r="20" spans="1:6">
      <c r="A20" s="23">
        <v>16</v>
      </c>
      <c r="B20" s="5" t="s">
        <v>69</v>
      </c>
      <c r="C20" s="6">
        <v>37.18</v>
      </c>
      <c r="D20" s="4" t="s">
        <v>13</v>
      </c>
      <c r="E20" s="4">
        <v>177.16</v>
      </c>
      <c r="F20" s="6">
        <f t="shared" si="0"/>
        <v>6586.8087999999998</v>
      </c>
    </row>
    <row r="21" spans="1:6">
      <c r="A21" s="11"/>
      <c r="B21" s="83"/>
      <c r="C21" s="83"/>
      <c r="D21" s="83"/>
      <c r="E21" s="83"/>
      <c r="F21" s="12">
        <f>SUM(F5:F20)</f>
        <v>658271.7023</v>
      </c>
    </row>
    <row r="22" spans="1:6">
      <c r="A22" s="11">
        <v>17</v>
      </c>
      <c r="B22" s="76" t="s">
        <v>520</v>
      </c>
      <c r="C22" s="76">
        <v>-24.783903599999999</v>
      </c>
      <c r="D22" s="76" t="s">
        <v>521</v>
      </c>
      <c r="E22" s="76">
        <v>617.78</v>
      </c>
      <c r="F22" s="12">
        <f>E22*C22</f>
        <v>-15310.999966007999</v>
      </c>
    </row>
    <row r="23" spans="1:6">
      <c r="A23" s="11"/>
      <c r="B23" s="76"/>
      <c r="C23" s="89" t="s">
        <v>108</v>
      </c>
      <c r="D23" s="90"/>
      <c r="E23" s="91"/>
      <c r="F23" s="12">
        <f>F21+F22</f>
        <v>642960.702333992</v>
      </c>
    </row>
    <row r="24" spans="1:6">
      <c r="A24" s="13"/>
      <c r="B24" s="14"/>
      <c r="C24" s="14"/>
      <c r="D24" s="14"/>
      <c r="E24" s="14"/>
      <c r="F24" s="15"/>
    </row>
    <row r="25" spans="1:6">
      <c r="A25" s="13"/>
      <c r="B25" s="14"/>
      <c r="C25" s="14"/>
      <c r="D25" s="14"/>
      <c r="E25" s="14"/>
      <c r="F25" s="15"/>
    </row>
    <row r="26" spans="1:6" ht="50.25" customHeight="1">
      <c r="B26" s="84" t="s">
        <v>122</v>
      </c>
      <c r="C26" s="84"/>
      <c r="D26" s="84"/>
      <c r="E26" s="84"/>
      <c r="F26" s="84"/>
    </row>
  </sheetData>
  <mergeCells count="6">
    <mergeCell ref="B26:F26"/>
    <mergeCell ref="A1:F1"/>
    <mergeCell ref="A2:F2"/>
    <mergeCell ref="A3:F3"/>
    <mergeCell ref="B21:E21"/>
    <mergeCell ref="C23:E23"/>
  </mergeCells>
  <pageMargins left="0.7" right="0.7" top="0.75" bottom="0.75" header="0.3" footer="0.3"/>
</worksheet>
</file>

<file path=xl/worksheets/sheet148.xml><?xml version="1.0" encoding="utf-8"?>
<worksheet xmlns="http://schemas.openxmlformats.org/spreadsheetml/2006/main" xmlns:r="http://schemas.openxmlformats.org/officeDocument/2006/relationships">
  <dimension ref="A1:G22"/>
  <sheetViews>
    <sheetView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533</v>
      </c>
      <c r="B3" s="82"/>
      <c r="C3" s="82"/>
      <c r="D3" s="82"/>
      <c r="E3" s="82"/>
      <c r="F3" s="82"/>
      <c r="G3" s="2"/>
    </row>
    <row r="4" spans="1:7">
      <c r="A4" s="3" t="s">
        <v>3</v>
      </c>
      <c r="B4" s="3" t="s">
        <v>4</v>
      </c>
      <c r="C4" s="3" t="s">
        <v>5</v>
      </c>
      <c r="D4" s="3" t="s">
        <v>6</v>
      </c>
      <c r="E4" s="3" t="s">
        <v>7</v>
      </c>
      <c r="F4" s="3" t="s">
        <v>8</v>
      </c>
    </row>
    <row r="5" spans="1:7" ht="114.75">
      <c r="A5" s="8" t="s">
        <v>11</v>
      </c>
      <c r="B5" s="5" t="s">
        <v>65</v>
      </c>
      <c r="C5" s="6">
        <v>65.92</v>
      </c>
      <c r="D5" s="4" t="s">
        <v>13</v>
      </c>
      <c r="E5" s="4">
        <v>120.53</v>
      </c>
      <c r="F5" s="6">
        <f t="shared" ref="F5:F18" si="0">E5*C5</f>
        <v>7945.3375999999998</v>
      </c>
    </row>
    <row r="6" spans="1:7" ht="78" customHeight="1">
      <c r="A6" s="8" t="s">
        <v>14</v>
      </c>
      <c r="B6" s="5" t="s">
        <v>15</v>
      </c>
      <c r="C6" s="6">
        <v>6.2</v>
      </c>
      <c r="D6" s="4" t="s">
        <v>13</v>
      </c>
      <c r="E6" s="4">
        <v>223.35</v>
      </c>
      <c r="F6" s="6">
        <f t="shared" si="0"/>
        <v>1384.77</v>
      </c>
    </row>
    <row r="7" spans="1:7" ht="63.75">
      <c r="A7" s="8" t="s">
        <v>17</v>
      </c>
      <c r="B7" s="5" t="s">
        <v>18</v>
      </c>
      <c r="C7" s="6">
        <v>10.33</v>
      </c>
      <c r="D7" s="4" t="s">
        <v>16</v>
      </c>
      <c r="E7" s="4">
        <v>1149.1199999999999</v>
      </c>
      <c r="F7" s="6">
        <f t="shared" si="0"/>
        <v>11870.409599999999</v>
      </c>
    </row>
    <row r="8" spans="1:7" ht="102">
      <c r="A8" s="8" t="s">
        <v>54</v>
      </c>
      <c r="B8" s="5" t="s">
        <v>39</v>
      </c>
      <c r="C8" s="6">
        <v>8.68</v>
      </c>
      <c r="D8" s="4" t="s">
        <v>16</v>
      </c>
      <c r="E8" s="4">
        <v>5358.83</v>
      </c>
      <c r="F8" s="6">
        <f t="shared" si="0"/>
        <v>46514.644399999997</v>
      </c>
    </row>
    <row r="9" spans="1:7" ht="89.25">
      <c r="A9" s="8" t="s">
        <v>84</v>
      </c>
      <c r="B9" s="5" t="s">
        <v>41</v>
      </c>
      <c r="C9" s="4">
        <v>22.302399999999999</v>
      </c>
      <c r="D9" s="4" t="s">
        <v>16</v>
      </c>
      <c r="E9" s="4">
        <v>2502.14</v>
      </c>
      <c r="F9" s="7">
        <f t="shared" si="0"/>
        <v>55803.727135999994</v>
      </c>
    </row>
    <row r="10" spans="1:7" ht="63.75">
      <c r="A10" s="19" t="s">
        <v>85</v>
      </c>
      <c r="B10" s="5" t="s">
        <v>43</v>
      </c>
      <c r="C10" s="4">
        <v>189.73509999999999</v>
      </c>
      <c r="D10" s="4" t="s">
        <v>44</v>
      </c>
      <c r="E10" s="4">
        <v>245.79</v>
      </c>
      <c r="F10" s="7">
        <f t="shared" si="0"/>
        <v>46634.990228999995</v>
      </c>
    </row>
    <row r="11" spans="1:7" ht="102">
      <c r="A11" s="19" t="s">
        <v>86</v>
      </c>
      <c r="B11" s="5" t="s">
        <v>87</v>
      </c>
      <c r="C11" s="6">
        <v>9.1999999999999993</v>
      </c>
      <c r="D11" s="4" t="s">
        <v>16</v>
      </c>
      <c r="E11" s="4">
        <v>5489.66</v>
      </c>
      <c r="F11" s="6">
        <f>E11*C11</f>
        <v>50504.871999999996</v>
      </c>
    </row>
    <row r="12" spans="1:7" ht="89.25">
      <c r="A12" s="19" t="s">
        <v>88</v>
      </c>
      <c r="B12" s="5" t="s">
        <v>48</v>
      </c>
      <c r="C12" s="6">
        <v>0.81299999999999994</v>
      </c>
      <c r="D12" s="4" t="s">
        <v>49</v>
      </c>
      <c r="E12" s="4">
        <v>65841.84</v>
      </c>
      <c r="F12" s="6">
        <f t="shared" si="0"/>
        <v>53529.415919999992</v>
      </c>
    </row>
    <row r="13" spans="1:7" ht="18.75">
      <c r="A13" s="23">
        <v>10</v>
      </c>
      <c r="B13" s="10" t="s">
        <v>21</v>
      </c>
      <c r="C13" s="6"/>
      <c r="D13" s="4"/>
      <c r="E13" s="4"/>
      <c r="F13" s="6"/>
    </row>
    <row r="14" spans="1:7" ht="15.75" customHeight="1">
      <c r="A14" s="23">
        <v>11</v>
      </c>
      <c r="B14" s="5" t="s">
        <v>22</v>
      </c>
      <c r="C14" s="6">
        <v>6.2</v>
      </c>
      <c r="D14" s="4" t="s">
        <v>13</v>
      </c>
      <c r="E14" s="4">
        <v>450.47</v>
      </c>
      <c r="F14" s="6">
        <f t="shared" si="0"/>
        <v>2792.9140000000002</v>
      </c>
    </row>
    <row r="15" spans="1:7" ht="15.75" customHeight="1">
      <c r="A15" s="23">
        <v>12</v>
      </c>
      <c r="B15" s="5" t="s">
        <v>23</v>
      </c>
      <c r="C15" s="6">
        <v>19.68</v>
      </c>
      <c r="D15" s="4" t="s">
        <v>13</v>
      </c>
      <c r="E15" s="4">
        <v>880.61</v>
      </c>
      <c r="F15" s="6">
        <f t="shared" si="0"/>
        <v>17330.4048</v>
      </c>
    </row>
    <row r="16" spans="1:7" ht="15.75" customHeight="1">
      <c r="A16" s="23">
        <v>13</v>
      </c>
      <c r="B16" s="5" t="s">
        <v>68</v>
      </c>
      <c r="C16" s="6">
        <v>32.632449999999999</v>
      </c>
      <c r="D16" s="4" t="s">
        <v>13</v>
      </c>
      <c r="E16" s="4">
        <v>831.81</v>
      </c>
      <c r="F16" s="6">
        <f>E16*C16</f>
        <v>27143.998234499995</v>
      </c>
    </row>
    <row r="17" spans="1:6">
      <c r="A17" s="23">
        <v>14</v>
      </c>
      <c r="B17" s="5" t="s">
        <v>25</v>
      </c>
      <c r="C17" s="6">
        <v>15.76</v>
      </c>
      <c r="D17" s="4" t="s">
        <v>13</v>
      </c>
      <c r="E17" s="4">
        <v>513.67999999999995</v>
      </c>
      <c r="F17" s="6">
        <f t="shared" si="0"/>
        <v>8095.5967999999993</v>
      </c>
    </row>
    <row r="18" spans="1:6">
      <c r="A18" s="23">
        <v>15</v>
      </c>
      <c r="B18" s="5" t="s">
        <v>69</v>
      </c>
      <c r="C18" s="6">
        <v>65.92</v>
      </c>
      <c r="D18" s="4" t="s">
        <v>13</v>
      </c>
      <c r="E18" s="4">
        <v>177.16</v>
      </c>
      <c r="F18" s="6">
        <f t="shared" si="0"/>
        <v>11678.387199999999</v>
      </c>
    </row>
    <row r="19" spans="1:6">
      <c r="A19" s="11"/>
      <c r="B19" s="83"/>
      <c r="C19" s="83"/>
      <c r="D19" s="83"/>
      <c r="E19" s="83"/>
      <c r="F19" s="12">
        <f>SUM(F5:F18)</f>
        <v>341229.46791949996</v>
      </c>
    </row>
    <row r="20" spans="1:6">
      <c r="A20" s="13"/>
      <c r="B20" s="14"/>
      <c r="C20" s="14"/>
      <c r="D20" s="14"/>
      <c r="E20" s="14"/>
      <c r="F20" s="15"/>
    </row>
    <row r="21" spans="1:6">
      <c r="A21" s="13"/>
      <c r="B21" s="14"/>
      <c r="C21" s="14"/>
      <c r="D21" s="14"/>
      <c r="E21" s="14"/>
      <c r="F21" s="15"/>
    </row>
    <row r="22" spans="1:6" ht="50.25" customHeight="1">
      <c r="B22" s="84" t="s">
        <v>89</v>
      </c>
      <c r="C22" s="84"/>
      <c r="D22" s="84"/>
      <c r="E22" s="84"/>
      <c r="F22" s="84"/>
    </row>
  </sheetData>
  <mergeCells count="5">
    <mergeCell ref="A1:F1"/>
    <mergeCell ref="A2:F2"/>
    <mergeCell ref="A3:F3"/>
    <mergeCell ref="B19:E19"/>
    <mergeCell ref="B22:F22"/>
  </mergeCells>
  <pageMargins left="0.7" right="0.7" top="0.75" bottom="0.75" header="0.3" footer="0.3"/>
</worksheet>
</file>

<file path=xl/worksheets/sheet149.xml><?xml version="1.0" encoding="utf-8"?>
<worksheet xmlns="http://schemas.openxmlformats.org/spreadsheetml/2006/main" xmlns:r="http://schemas.openxmlformats.org/officeDocument/2006/relationships">
  <dimension ref="A1:G23"/>
  <sheetViews>
    <sheetView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534</v>
      </c>
      <c r="B3" s="82"/>
      <c r="C3" s="82"/>
      <c r="D3" s="82"/>
      <c r="E3" s="82"/>
      <c r="F3" s="82"/>
      <c r="G3" s="2"/>
    </row>
    <row r="4" spans="1:7">
      <c r="A4" s="3" t="s">
        <v>3</v>
      </c>
      <c r="B4" s="3" t="s">
        <v>4</v>
      </c>
      <c r="C4" s="3" t="s">
        <v>5</v>
      </c>
      <c r="D4" s="3" t="s">
        <v>6</v>
      </c>
      <c r="E4" s="3" t="s">
        <v>7</v>
      </c>
      <c r="F4" s="3" t="s">
        <v>8</v>
      </c>
    </row>
    <row r="5" spans="1:7" ht="27.75" customHeight="1">
      <c r="A5" s="4">
        <v>1</v>
      </c>
      <c r="B5" s="77" t="s">
        <v>52</v>
      </c>
      <c r="C5" s="4">
        <v>20</v>
      </c>
      <c r="D5" s="4" t="s">
        <v>10</v>
      </c>
      <c r="E5" s="4">
        <v>261.12</v>
      </c>
      <c r="F5" s="6">
        <f>E5*C5</f>
        <v>5222.3999999999996</v>
      </c>
    </row>
    <row r="6" spans="1:7" ht="27.75" customHeight="1">
      <c r="A6" s="4" t="s">
        <v>78</v>
      </c>
      <c r="B6" s="77" t="s">
        <v>79</v>
      </c>
      <c r="C6" s="4">
        <v>5.3596000000000004</v>
      </c>
      <c r="D6" s="4" t="s">
        <v>13</v>
      </c>
      <c r="E6" s="4">
        <v>688.52</v>
      </c>
      <c r="F6" s="6">
        <f>E6*C6</f>
        <v>3690.1917920000001</v>
      </c>
    </row>
    <row r="7" spans="1:7" ht="27.75" customHeight="1">
      <c r="A7" s="4" t="s">
        <v>535</v>
      </c>
      <c r="B7" s="77" t="s">
        <v>536</v>
      </c>
      <c r="C7" s="4">
        <v>13.72</v>
      </c>
      <c r="D7" s="4" t="s">
        <v>13</v>
      </c>
      <c r="E7" s="4">
        <v>155</v>
      </c>
      <c r="F7" s="6">
        <f>E7*C7</f>
        <v>2126.6</v>
      </c>
    </row>
    <row r="8" spans="1:7" ht="108">
      <c r="A8" s="8" t="s">
        <v>11</v>
      </c>
      <c r="B8" s="47" t="s">
        <v>65</v>
      </c>
      <c r="C8" s="6">
        <v>23.79</v>
      </c>
      <c r="D8" s="4" t="s">
        <v>13</v>
      </c>
      <c r="E8" s="4">
        <v>120.53</v>
      </c>
      <c r="F8" s="6">
        <f t="shared" ref="F8:F19" si="0">E8*C8</f>
        <v>2867.4087</v>
      </c>
    </row>
    <row r="9" spans="1:7" ht="78" customHeight="1">
      <c r="A9" s="8" t="s">
        <v>14</v>
      </c>
      <c r="B9" s="47" t="s">
        <v>15</v>
      </c>
      <c r="C9" s="6">
        <v>2.65</v>
      </c>
      <c r="D9" s="4" t="s">
        <v>13</v>
      </c>
      <c r="E9" s="4">
        <v>223.35</v>
      </c>
      <c r="F9" s="6">
        <f t="shared" si="0"/>
        <v>591.87749999999994</v>
      </c>
    </row>
    <row r="10" spans="1:7" ht="60">
      <c r="A10" s="8" t="s">
        <v>17</v>
      </c>
      <c r="B10" s="47" t="s">
        <v>18</v>
      </c>
      <c r="C10" s="6">
        <v>3.31</v>
      </c>
      <c r="D10" s="4" t="s">
        <v>16</v>
      </c>
      <c r="E10" s="4">
        <v>1149.1199999999999</v>
      </c>
      <c r="F10" s="6">
        <f t="shared" si="0"/>
        <v>3803.5871999999995</v>
      </c>
    </row>
    <row r="11" spans="1:7" ht="96">
      <c r="A11" s="8" t="s">
        <v>19</v>
      </c>
      <c r="B11" s="47" t="s">
        <v>46</v>
      </c>
      <c r="C11" s="6">
        <v>16</v>
      </c>
      <c r="D11" s="4" t="s">
        <v>16</v>
      </c>
      <c r="E11" s="4">
        <v>5829</v>
      </c>
      <c r="F11" s="6">
        <f t="shared" si="0"/>
        <v>93264</v>
      </c>
    </row>
    <row r="12" spans="1:7" ht="96">
      <c r="A12" s="8" t="s">
        <v>54</v>
      </c>
      <c r="B12" s="47" t="s">
        <v>39</v>
      </c>
      <c r="C12" s="6">
        <v>2</v>
      </c>
      <c r="D12" s="4" t="s">
        <v>16</v>
      </c>
      <c r="E12" s="4">
        <v>5358.83</v>
      </c>
      <c r="F12" s="6">
        <f t="shared" si="0"/>
        <v>10717.66</v>
      </c>
    </row>
    <row r="13" spans="1:7" ht="84">
      <c r="A13" s="19" t="s">
        <v>88</v>
      </c>
      <c r="B13" s="47" t="s">
        <v>48</v>
      </c>
      <c r="C13" s="6">
        <v>1.84</v>
      </c>
      <c r="D13" s="4" t="s">
        <v>49</v>
      </c>
      <c r="E13" s="4">
        <v>65841.84</v>
      </c>
      <c r="F13" s="6">
        <f t="shared" si="0"/>
        <v>121148.9856</v>
      </c>
    </row>
    <row r="14" spans="1:7" ht="18.75">
      <c r="A14" s="23">
        <v>10</v>
      </c>
      <c r="B14" s="10" t="s">
        <v>21</v>
      </c>
      <c r="C14" s="6"/>
      <c r="D14" s="4"/>
      <c r="E14" s="4"/>
      <c r="F14" s="6"/>
    </row>
    <row r="15" spans="1:7" ht="15.75" customHeight="1">
      <c r="A15" s="23">
        <v>11</v>
      </c>
      <c r="B15" s="5" t="s">
        <v>22</v>
      </c>
      <c r="C15" s="6">
        <v>2.65</v>
      </c>
      <c r="D15" s="4" t="s">
        <v>13</v>
      </c>
      <c r="E15" s="4">
        <v>430.89</v>
      </c>
      <c r="F15" s="6">
        <f t="shared" si="0"/>
        <v>1141.8584999999998</v>
      </c>
    </row>
    <row r="16" spans="1:7" ht="15.75" customHeight="1">
      <c r="A16" s="23">
        <v>12</v>
      </c>
      <c r="B16" s="5" t="s">
        <v>23</v>
      </c>
      <c r="C16" s="6">
        <v>14.17</v>
      </c>
      <c r="D16" s="4" t="s">
        <v>13</v>
      </c>
      <c r="E16" s="4">
        <v>842.32</v>
      </c>
      <c r="F16" s="6">
        <f t="shared" si="0"/>
        <v>11935.6744</v>
      </c>
    </row>
    <row r="17" spans="1:6" ht="15.75" customHeight="1">
      <c r="A17" s="23">
        <v>13</v>
      </c>
      <c r="B17" s="5" t="s">
        <v>68</v>
      </c>
      <c r="C17" s="6">
        <v>19.3</v>
      </c>
      <c r="D17" s="4" t="s">
        <v>13</v>
      </c>
      <c r="E17" s="4">
        <v>795.65</v>
      </c>
      <c r="F17" s="6">
        <f>E17*C17</f>
        <v>15356.045</v>
      </c>
    </row>
    <row r="18" spans="1:6">
      <c r="A18" s="23">
        <v>14</v>
      </c>
      <c r="B18" s="5" t="s">
        <v>25</v>
      </c>
      <c r="C18" s="6">
        <v>15.54</v>
      </c>
      <c r="D18" s="4" t="s">
        <v>13</v>
      </c>
      <c r="E18" s="4">
        <v>491.34</v>
      </c>
      <c r="F18" s="6">
        <f t="shared" si="0"/>
        <v>7635.4235999999992</v>
      </c>
    </row>
    <row r="19" spans="1:6">
      <c r="A19" s="23">
        <v>15</v>
      </c>
      <c r="B19" s="5" t="s">
        <v>69</v>
      </c>
      <c r="C19" s="6">
        <v>23.79</v>
      </c>
      <c r="D19" s="4" t="s">
        <v>13</v>
      </c>
      <c r="E19" s="4">
        <v>169.47</v>
      </c>
      <c r="F19" s="6">
        <f t="shared" si="0"/>
        <v>4031.6913</v>
      </c>
    </row>
    <row r="20" spans="1:6">
      <c r="A20" s="11"/>
      <c r="B20" s="83"/>
      <c r="C20" s="83"/>
      <c r="D20" s="83"/>
      <c r="E20" s="83"/>
      <c r="F20" s="12">
        <f>SUM(F5:F19)</f>
        <v>283533.40359199996</v>
      </c>
    </row>
    <row r="21" spans="1:6">
      <c r="A21" s="13"/>
      <c r="B21" s="14"/>
      <c r="C21" s="14"/>
      <c r="D21" s="14"/>
      <c r="E21" s="14"/>
      <c r="F21" s="15"/>
    </row>
    <row r="22" spans="1:6">
      <c r="A22" s="13"/>
      <c r="B22" s="14"/>
      <c r="C22" s="14"/>
      <c r="D22" s="14"/>
      <c r="E22" s="14"/>
      <c r="F22" s="15"/>
    </row>
    <row r="23" spans="1:6" ht="50.25" customHeight="1">
      <c r="B23" s="84" t="s">
        <v>89</v>
      </c>
      <c r="C23" s="84"/>
      <c r="D23" s="84"/>
      <c r="E23" s="84"/>
      <c r="F23" s="84"/>
    </row>
  </sheetData>
  <mergeCells count="5">
    <mergeCell ref="A1:F1"/>
    <mergeCell ref="A2:F2"/>
    <mergeCell ref="A3:F3"/>
    <mergeCell ref="B20:E20"/>
    <mergeCell ref="B23:F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I20"/>
  <sheetViews>
    <sheetView topLeftCell="A10"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7.5" customHeight="1">
      <c r="A3" s="82" t="s">
        <v>311</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59.81</v>
      </c>
      <c r="F5" s="4" t="s">
        <v>13</v>
      </c>
      <c r="G5" s="4">
        <v>120.53</v>
      </c>
      <c r="H5" s="6">
        <f t="shared" ref="H5:H16" si="0">G5*E5</f>
        <v>7208.8993</v>
      </c>
    </row>
    <row r="6" spans="1:9" ht="89.25">
      <c r="A6" s="8" t="s">
        <v>31</v>
      </c>
      <c r="B6" s="9" t="s">
        <v>15</v>
      </c>
      <c r="C6" s="6">
        <v>2.48</v>
      </c>
      <c r="D6" s="8">
        <v>5.25</v>
      </c>
      <c r="E6" s="8">
        <v>5.17</v>
      </c>
      <c r="F6" s="4" t="s">
        <v>16</v>
      </c>
      <c r="G6" s="4">
        <v>223.35</v>
      </c>
      <c r="H6" s="6">
        <f t="shared" si="0"/>
        <v>1154.7194999999999</v>
      </c>
    </row>
    <row r="7" spans="1:9" ht="63.75">
      <c r="A7" s="8" t="s">
        <v>32</v>
      </c>
      <c r="B7" s="5" t="s">
        <v>18</v>
      </c>
      <c r="C7" s="6">
        <v>4.13</v>
      </c>
      <c r="D7" s="8">
        <v>5.25</v>
      </c>
      <c r="E7" s="8">
        <v>8.6199999999999992</v>
      </c>
      <c r="F7" s="4" t="s">
        <v>16</v>
      </c>
      <c r="G7" s="4">
        <v>1149.1199999999999</v>
      </c>
      <c r="H7" s="6">
        <f t="shared" si="0"/>
        <v>9905.4143999999978</v>
      </c>
    </row>
    <row r="8" spans="1:9" ht="102">
      <c r="A8" s="8" t="s">
        <v>38</v>
      </c>
      <c r="B8" s="5" t="s">
        <v>46</v>
      </c>
      <c r="C8" s="6">
        <v>3.26</v>
      </c>
      <c r="D8" s="8">
        <v>5.25</v>
      </c>
      <c r="E8" s="8">
        <v>23.01</v>
      </c>
      <c r="F8" s="4" t="s">
        <v>16</v>
      </c>
      <c r="G8" s="4">
        <v>5829</v>
      </c>
      <c r="H8" s="6">
        <f t="shared" si="0"/>
        <v>134125.29</v>
      </c>
    </row>
    <row r="9" spans="1:9" ht="102">
      <c r="A9" s="8" t="s">
        <v>93</v>
      </c>
      <c r="B9" s="5" t="s">
        <v>87</v>
      </c>
      <c r="C9" s="6">
        <v>0.79200000000000004</v>
      </c>
      <c r="D9" s="8">
        <v>5.25</v>
      </c>
      <c r="E9" s="8">
        <v>10.34</v>
      </c>
      <c r="F9" s="4" t="s">
        <v>16</v>
      </c>
      <c r="G9" s="4">
        <v>5489.86</v>
      </c>
      <c r="H9" s="6">
        <f>G9*E9</f>
        <v>56765.152399999999</v>
      </c>
    </row>
    <row r="10" spans="1:9" ht="89.25">
      <c r="A10" s="19" t="s">
        <v>94</v>
      </c>
      <c r="B10" s="5" t="s">
        <v>48</v>
      </c>
      <c r="C10" s="20">
        <v>8.6800000000000002E-2</v>
      </c>
      <c r="D10" s="8">
        <v>5.25</v>
      </c>
      <c r="E10" s="8">
        <v>3.3290000000000002</v>
      </c>
      <c r="F10" s="4" t="s">
        <v>49</v>
      </c>
      <c r="G10" s="4">
        <v>65841.84</v>
      </c>
      <c r="H10" s="6">
        <f t="shared" si="0"/>
        <v>219187.48535999999</v>
      </c>
    </row>
    <row r="11" spans="1:9" ht="18.75">
      <c r="A11" s="8">
        <v>7</v>
      </c>
      <c r="B11" s="10" t="s">
        <v>21</v>
      </c>
      <c r="C11" s="6"/>
      <c r="D11" s="8"/>
      <c r="E11" s="8"/>
      <c r="F11" s="4"/>
      <c r="G11" s="4"/>
      <c r="H11" s="6"/>
    </row>
    <row r="12" spans="1:9" ht="15.75">
      <c r="A12" s="8">
        <v>8</v>
      </c>
      <c r="B12" s="5" t="s">
        <v>71</v>
      </c>
      <c r="C12" s="6">
        <v>2.48</v>
      </c>
      <c r="D12" s="8">
        <v>5.25</v>
      </c>
      <c r="E12" s="8">
        <v>5.17</v>
      </c>
      <c r="F12" s="4" t="s">
        <v>16</v>
      </c>
      <c r="G12" s="4">
        <v>403.07</v>
      </c>
      <c r="H12" s="6">
        <f t="shared" si="0"/>
        <v>2083.8719000000001</v>
      </c>
    </row>
    <row r="13" spans="1:9" ht="15.75">
      <c r="A13" s="8">
        <v>9</v>
      </c>
      <c r="B13" s="5" t="s">
        <v>60</v>
      </c>
      <c r="C13" s="6">
        <v>7.16</v>
      </c>
      <c r="D13" s="8">
        <v>5.25</v>
      </c>
      <c r="E13" s="8">
        <v>14.34</v>
      </c>
      <c r="F13" s="4" t="s">
        <v>16</v>
      </c>
      <c r="G13" s="4">
        <v>907.31</v>
      </c>
      <c r="H13" s="6">
        <f t="shared" si="0"/>
        <v>13010.8254</v>
      </c>
    </row>
    <row r="14" spans="1:9" ht="15.75">
      <c r="A14" s="8">
        <v>10</v>
      </c>
      <c r="B14" s="5" t="s">
        <v>61</v>
      </c>
      <c r="C14" s="6">
        <v>12.78</v>
      </c>
      <c r="D14" s="8">
        <v>5.25</v>
      </c>
      <c r="E14" s="8">
        <v>8.6199999999999992</v>
      </c>
      <c r="F14" s="4" t="s">
        <v>16</v>
      </c>
      <c r="G14" s="4">
        <v>863.23</v>
      </c>
      <c r="H14" s="6">
        <f t="shared" si="0"/>
        <v>7441.0425999999998</v>
      </c>
    </row>
    <row r="15" spans="1:9" ht="15.75">
      <c r="A15" s="8">
        <v>11</v>
      </c>
      <c r="B15" s="5" t="s">
        <v>62</v>
      </c>
      <c r="C15" s="6">
        <v>3.61</v>
      </c>
      <c r="D15" s="8">
        <v>5.25</v>
      </c>
      <c r="E15" s="8">
        <v>28.68</v>
      </c>
      <c r="F15" s="4" t="s">
        <v>16</v>
      </c>
      <c r="G15" s="4">
        <v>541.66999999999996</v>
      </c>
      <c r="H15" s="6">
        <f t="shared" si="0"/>
        <v>15535.095599999999</v>
      </c>
    </row>
    <row r="16" spans="1:9" ht="15.75">
      <c r="A16" s="8">
        <v>12</v>
      </c>
      <c r="B16" s="5" t="s">
        <v>26</v>
      </c>
      <c r="C16" s="6">
        <v>29.73</v>
      </c>
      <c r="D16" s="8">
        <v>5.25</v>
      </c>
      <c r="E16" s="8">
        <v>59.81</v>
      </c>
      <c r="F16" s="4" t="s">
        <v>16</v>
      </c>
      <c r="G16" s="4">
        <v>177.16</v>
      </c>
      <c r="H16" s="6">
        <f t="shared" si="0"/>
        <v>10595.9396</v>
      </c>
    </row>
    <row r="17" spans="1:8">
      <c r="A17" s="11"/>
      <c r="B17" s="83"/>
      <c r="C17" s="83"/>
      <c r="D17" s="83"/>
      <c r="E17" s="83"/>
      <c r="F17" s="83"/>
      <c r="G17" s="83"/>
      <c r="H17" s="12">
        <f>SUM(H5:H16)</f>
        <v>477013.73605999997</v>
      </c>
    </row>
    <row r="18" spans="1:8">
      <c r="A18" s="13"/>
      <c r="B18" s="14"/>
      <c r="C18" s="14"/>
      <c r="D18" s="14"/>
      <c r="E18" s="14"/>
      <c r="F18" s="14"/>
      <c r="G18" s="14"/>
      <c r="H18" s="15"/>
    </row>
    <row r="19" spans="1:8">
      <c r="A19" s="13"/>
      <c r="B19" s="14"/>
      <c r="C19" s="14"/>
      <c r="D19" s="14"/>
      <c r="E19" s="14"/>
      <c r="F19" s="14"/>
      <c r="G19" s="14"/>
      <c r="H19" s="15"/>
    </row>
    <row r="20" spans="1:8" ht="63.75" customHeight="1">
      <c r="B20" s="84" t="s">
        <v>180</v>
      </c>
      <c r="C20" s="84"/>
      <c r="D20" s="84"/>
      <c r="E20" s="84"/>
      <c r="F20" s="84"/>
      <c r="G20" s="84"/>
      <c r="H20" s="84"/>
    </row>
  </sheetData>
  <mergeCells count="5">
    <mergeCell ref="A1:H1"/>
    <mergeCell ref="A2:H2"/>
    <mergeCell ref="A3:H3"/>
    <mergeCell ref="B17:G17"/>
    <mergeCell ref="B20:H20"/>
  </mergeCells>
  <pageMargins left="0.7" right="0.7" top="0.75" bottom="0.75" header="0.3" footer="0.3"/>
</worksheet>
</file>

<file path=xl/worksheets/sheet150.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42.75" customHeight="1">
      <c r="A3" s="82" t="s">
        <v>491</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41.54</v>
      </c>
      <c r="D5" s="8">
        <v>56.98</v>
      </c>
      <c r="E5" s="17">
        <f>C5+D5</f>
        <v>98.52</v>
      </c>
      <c r="F5" s="4" t="s">
        <v>13</v>
      </c>
      <c r="G5" s="4">
        <v>120.53</v>
      </c>
      <c r="H5" s="6">
        <f>G5*E5</f>
        <v>11874.615599999999</v>
      </c>
    </row>
    <row r="6" spans="1:9" ht="89.25">
      <c r="A6" s="8" t="s">
        <v>31</v>
      </c>
      <c r="B6" s="9" t="s">
        <v>15</v>
      </c>
      <c r="C6" s="6">
        <v>12.47</v>
      </c>
      <c r="D6" s="8">
        <v>11.97</v>
      </c>
      <c r="E6" s="17">
        <f t="shared" ref="E6:E14" si="0">C6+D6</f>
        <v>24.44</v>
      </c>
      <c r="F6" s="4" t="s">
        <v>16</v>
      </c>
      <c r="G6" s="4">
        <v>223.35</v>
      </c>
      <c r="H6" s="6">
        <f t="shared" ref="H6:H14" si="1">G6*E6</f>
        <v>5458.674</v>
      </c>
    </row>
    <row r="7" spans="1:9" ht="63.75">
      <c r="A7" s="8" t="s">
        <v>32</v>
      </c>
      <c r="B7" s="5" t="s">
        <v>18</v>
      </c>
      <c r="C7" s="6">
        <v>20.77</v>
      </c>
      <c r="D7" s="8">
        <v>19.95</v>
      </c>
      <c r="E7" s="17">
        <f t="shared" si="0"/>
        <v>40.72</v>
      </c>
      <c r="F7" s="4" t="s">
        <v>16</v>
      </c>
      <c r="G7" s="4">
        <v>1149.1199999999999</v>
      </c>
      <c r="H7" s="6">
        <f t="shared" si="1"/>
        <v>46792.166399999995</v>
      </c>
    </row>
    <row r="8" spans="1:9" ht="102">
      <c r="A8" s="8" t="s">
        <v>33</v>
      </c>
      <c r="B8" s="5" t="s">
        <v>34</v>
      </c>
      <c r="C8" s="6">
        <v>24.93</v>
      </c>
      <c r="D8" s="8">
        <v>46.97</v>
      </c>
      <c r="E8" s="17">
        <f t="shared" si="0"/>
        <v>71.900000000000006</v>
      </c>
      <c r="F8" s="4" t="s">
        <v>16</v>
      </c>
      <c r="G8" s="4">
        <v>5829</v>
      </c>
      <c r="H8" s="6">
        <f t="shared" si="1"/>
        <v>419105.10000000003</v>
      </c>
    </row>
    <row r="9" spans="1:9" ht="18.75">
      <c r="A9" s="8">
        <v>5</v>
      </c>
      <c r="B9" s="10" t="s">
        <v>21</v>
      </c>
      <c r="C9" s="6"/>
      <c r="D9" s="8"/>
      <c r="E9" s="17"/>
      <c r="F9" s="4"/>
      <c r="G9" s="4"/>
      <c r="H9" s="6"/>
    </row>
    <row r="10" spans="1:9" ht="15.75">
      <c r="A10" s="8">
        <v>6</v>
      </c>
      <c r="B10" s="5" t="s">
        <v>59</v>
      </c>
      <c r="C10" s="6">
        <v>12.47</v>
      </c>
      <c r="D10" s="8">
        <v>11.97</v>
      </c>
      <c r="E10" s="17">
        <f t="shared" si="0"/>
        <v>24.44</v>
      </c>
      <c r="F10" s="4" t="s">
        <v>16</v>
      </c>
      <c r="G10" s="4">
        <v>450.47</v>
      </c>
      <c r="H10" s="6">
        <f t="shared" si="1"/>
        <v>11009.486800000001</v>
      </c>
    </row>
    <row r="11" spans="1:9" ht="15.75">
      <c r="A11" s="8">
        <v>7</v>
      </c>
      <c r="B11" s="5" t="s">
        <v>60</v>
      </c>
      <c r="C11" s="6">
        <v>10.7</v>
      </c>
      <c r="D11" s="8">
        <v>20.16</v>
      </c>
      <c r="E11" s="17">
        <f t="shared" si="0"/>
        <v>30.86</v>
      </c>
      <c r="F11" s="4" t="s">
        <v>16</v>
      </c>
      <c r="G11" s="4">
        <v>880.61</v>
      </c>
      <c r="H11" s="6">
        <f t="shared" si="1"/>
        <v>27175.624599999999</v>
      </c>
    </row>
    <row r="12" spans="1:9" ht="15.75">
      <c r="A12" s="8">
        <v>8</v>
      </c>
      <c r="B12" s="5" t="s">
        <v>61</v>
      </c>
      <c r="C12" s="6">
        <v>20.77</v>
      </c>
      <c r="D12" s="8">
        <v>19.95</v>
      </c>
      <c r="E12" s="17">
        <f t="shared" si="0"/>
        <v>40.72</v>
      </c>
      <c r="F12" s="4" t="s">
        <v>16</v>
      </c>
      <c r="G12" s="4">
        <v>831.81</v>
      </c>
      <c r="H12" s="6">
        <f t="shared" si="1"/>
        <v>33871.303199999995</v>
      </c>
    </row>
    <row r="13" spans="1:9" ht="15.75">
      <c r="A13" s="8">
        <v>9</v>
      </c>
      <c r="B13" s="5" t="s">
        <v>62</v>
      </c>
      <c r="C13" s="6">
        <v>21.4</v>
      </c>
      <c r="D13" s="8">
        <v>40.32</v>
      </c>
      <c r="E13" s="17">
        <f t="shared" si="0"/>
        <v>61.72</v>
      </c>
      <c r="F13" s="4" t="s">
        <v>16</v>
      </c>
      <c r="G13" s="4">
        <v>513.67999999999995</v>
      </c>
      <c r="H13" s="6">
        <f t="shared" si="1"/>
        <v>31704.329599999997</v>
      </c>
    </row>
    <row r="14" spans="1:9" ht="15.75">
      <c r="A14" s="8">
        <v>10</v>
      </c>
      <c r="B14" s="5" t="s">
        <v>26</v>
      </c>
      <c r="C14" s="6">
        <v>41.54</v>
      </c>
      <c r="D14" s="8">
        <v>56.98</v>
      </c>
      <c r="E14" s="17">
        <f t="shared" si="0"/>
        <v>98.52</v>
      </c>
      <c r="F14" s="4" t="s">
        <v>16</v>
      </c>
      <c r="G14" s="4">
        <v>177.16</v>
      </c>
      <c r="H14" s="6">
        <f t="shared" si="1"/>
        <v>17453.803199999998</v>
      </c>
    </row>
    <row r="15" spans="1:9">
      <c r="A15" s="11"/>
      <c r="B15" s="83"/>
      <c r="C15" s="83"/>
      <c r="D15" s="83"/>
      <c r="E15" s="83"/>
      <c r="F15" s="83"/>
      <c r="G15" s="83"/>
      <c r="H15" s="12">
        <f>SUM(H5:H14)</f>
        <v>604445.10339999991</v>
      </c>
    </row>
    <row r="16" spans="1:9">
      <c r="A16" s="13"/>
      <c r="B16" s="14"/>
      <c r="C16" s="14"/>
      <c r="D16" s="14"/>
      <c r="E16" s="14"/>
      <c r="F16" s="14"/>
      <c r="G16" s="14"/>
      <c r="H16" s="15"/>
    </row>
    <row r="17" spans="1:8">
      <c r="A17" s="13"/>
      <c r="B17" s="14"/>
      <c r="C17" s="14"/>
      <c r="D17" s="14"/>
      <c r="E17" s="14"/>
      <c r="F17" s="14"/>
      <c r="G17" s="14"/>
      <c r="H17" s="15"/>
    </row>
    <row r="18" spans="1:8" ht="63.75" customHeight="1">
      <c r="B18" s="84" t="s">
        <v>74</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151.xml><?xml version="1.0" encoding="utf-8"?>
<worksheet xmlns="http://schemas.openxmlformats.org/spreadsheetml/2006/main" xmlns:r="http://schemas.openxmlformats.org/officeDocument/2006/relationships">
  <dimension ref="A1:I19"/>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6" customHeight="1">
      <c r="A3" s="82" t="s">
        <v>500</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6</v>
      </c>
      <c r="F5" s="8" t="s">
        <v>10</v>
      </c>
      <c r="G5" s="8">
        <v>272.99</v>
      </c>
      <c r="H5" s="6">
        <f>G5*E5</f>
        <v>1637.94</v>
      </c>
    </row>
    <row r="6" spans="1:9" ht="114.75">
      <c r="A6" s="8" t="s">
        <v>11</v>
      </c>
      <c r="B6" s="5" t="s">
        <v>12</v>
      </c>
      <c r="C6" s="6">
        <v>41.54</v>
      </c>
      <c r="D6" s="8">
        <v>56.98</v>
      </c>
      <c r="E6" s="17">
        <v>59.64</v>
      </c>
      <c r="F6" s="4" t="s">
        <v>13</v>
      </c>
      <c r="G6" s="4">
        <v>120.53</v>
      </c>
      <c r="H6" s="6">
        <f>G6*E6</f>
        <v>7188.4092000000001</v>
      </c>
    </row>
    <row r="7" spans="1:9" ht="89.25">
      <c r="A7" s="8" t="s">
        <v>14</v>
      </c>
      <c r="B7" s="9" t="s">
        <v>15</v>
      </c>
      <c r="C7" s="6">
        <v>12.47</v>
      </c>
      <c r="D7" s="8">
        <v>11.97</v>
      </c>
      <c r="E7" s="17">
        <v>16.829999999999998</v>
      </c>
      <c r="F7" s="4" t="s">
        <v>16</v>
      </c>
      <c r="G7" s="4">
        <v>223.35</v>
      </c>
      <c r="H7" s="6">
        <f t="shared" ref="H7:H15" si="0">G7*E7</f>
        <v>3758.9804999999997</v>
      </c>
    </row>
    <row r="8" spans="1:9" ht="63.75">
      <c r="A8" s="8" t="s">
        <v>17</v>
      </c>
      <c r="B8" s="5" t="s">
        <v>18</v>
      </c>
      <c r="C8" s="6">
        <v>20.77</v>
      </c>
      <c r="D8" s="8">
        <v>19.95</v>
      </c>
      <c r="E8" s="17">
        <v>21.42</v>
      </c>
      <c r="F8" s="4" t="s">
        <v>16</v>
      </c>
      <c r="G8" s="4">
        <v>1149.1199999999999</v>
      </c>
      <c r="H8" s="6">
        <f t="shared" si="0"/>
        <v>24614.150399999999</v>
      </c>
    </row>
    <row r="9" spans="1:9" ht="102">
      <c r="A9" s="8" t="s">
        <v>54</v>
      </c>
      <c r="B9" s="5" t="s">
        <v>34</v>
      </c>
      <c r="C9" s="6">
        <v>24.93</v>
      </c>
      <c r="D9" s="8">
        <v>46.97</v>
      </c>
      <c r="E9" s="17">
        <v>50.98</v>
      </c>
      <c r="F9" s="4" t="s">
        <v>16</v>
      </c>
      <c r="G9" s="4">
        <v>5829</v>
      </c>
      <c r="H9" s="6">
        <f t="shared" si="0"/>
        <v>297162.42</v>
      </c>
    </row>
    <row r="10" spans="1:9" ht="18.75">
      <c r="A10" s="8">
        <v>6</v>
      </c>
      <c r="B10" s="10" t="s">
        <v>21</v>
      </c>
      <c r="C10" s="6"/>
      <c r="D10" s="8"/>
      <c r="E10" s="17"/>
      <c r="F10" s="4"/>
      <c r="G10" s="4"/>
      <c r="H10" s="6"/>
    </row>
    <row r="11" spans="1:9" ht="15.75">
      <c r="A11" s="8">
        <v>7</v>
      </c>
      <c r="B11" s="5" t="s">
        <v>59</v>
      </c>
      <c r="C11" s="6">
        <v>12.47</v>
      </c>
      <c r="D11" s="8">
        <v>11.97</v>
      </c>
      <c r="E11" s="17">
        <v>16.829999999999998</v>
      </c>
      <c r="F11" s="4" t="s">
        <v>16</v>
      </c>
      <c r="G11" s="4">
        <v>418.87</v>
      </c>
      <c r="H11" s="6">
        <f t="shared" si="0"/>
        <v>7049.5820999999996</v>
      </c>
    </row>
    <row r="12" spans="1:9" ht="15.75">
      <c r="A12" s="8">
        <v>8</v>
      </c>
      <c r="B12" s="5" t="s">
        <v>60</v>
      </c>
      <c r="C12" s="6">
        <v>10.7</v>
      </c>
      <c r="D12" s="8">
        <v>20.16</v>
      </c>
      <c r="E12" s="17">
        <v>26</v>
      </c>
      <c r="F12" s="4" t="s">
        <v>16</v>
      </c>
      <c r="G12" s="4">
        <v>907.32</v>
      </c>
      <c r="H12" s="6">
        <f t="shared" si="0"/>
        <v>23590.32</v>
      </c>
    </row>
    <row r="13" spans="1:9" ht="15.75">
      <c r="A13" s="8">
        <v>9</v>
      </c>
      <c r="B13" s="5" t="s">
        <v>61</v>
      </c>
      <c r="C13" s="6">
        <v>20.77</v>
      </c>
      <c r="D13" s="8">
        <v>19.95</v>
      </c>
      <c r="E13" s="17">
        <v>21.42</v>
      </c>
      <c r="F13" s="4" t="s">
        <v>16</v>
      </c>
      <c r="G13" s="4">
        <v>863.23</v>
      </c>
      <c r="H13" s="6">
        <f t="shared" si="0"/>
        <v>18490.386600000002</v>
      </c>
    </row>
    <row r="14" spans="1:9" ht="15.75">
      <c r="A14" s="8">
        <v>10</v>
      </c>
      <c r="B14" s="5" t="s">
        <v>62</v>
      </c>
      <c r="C14" s="6">
        <v>21.4</v>
      </c>
      <c r="D14" s="8">
        <v>40.32</v>
      </c>
      <c r="E14" s="17">
        <v>52</v>
      </c>
      <c r="F14" s="4" t="s">
        <v>16</v>
      </c>
      <c r="G14" s="4">
        <v>541.66999999999996</v>
      </c>
      <c r="H14" s="6">
        <f t="shared" si="0"/>
        <v>28166.839999999997</v>
      </c>
    </row>
    <row r="15" spans="1:9" ht="15.75">
      <c r="A15" s="8">
        <v>11</v>
      </c>
      <c r="B15" s="5" t="s">
        <v>26</v>
      </c>
      <c r="C15" s="6">
        <v>41.54</v>
      </c>
      <c r="D15" s="8">
        <v>56.98</v>
      </c>
      <c r="E15" s="17">
        <v>59.64</v>
      </c>
      <c r="F15" s="4" t="s">
        <v>16</v>
      </c>
      <c r="G15" s="4">
        <v>177.18</v>
      </c>
      <c r="H15" s="6">
        <f t="shared" si="0"/>
        <v>10567.0152</v>
      </c>
    </row>
    <row r="16" spans="1:9">
      <c r="A16" s="11"/>
      <c r="B16" s="83"/>
      <c r="C16" s="83"/>
      <c r="D16" s="83"/>
      <c r="E16" s="83"/>
      <c r="F16" s="83"/>
      <c r="G16" s="83"/>
      <c r="H16" s="12">
        <f>SUM(H5:H15)</f>
        <v>422226.04399999999</v>
      </c>
    </row>
    <row r="17" spans="1:8">
      <c r="A17" s="13"/>
      <c r="B17" s="14"/>
      <c r="C17" s="14"/>
      <c r="D17" s="14"/>
      <c r="E17" s="14"/>
      <c r="F17" s="14"/>
      <c r="G17" s="14"/>
      <c r="H17" s="15"/>
    </row>
    <row r="18" spans="1:8">
      <c r="A18" s="13"/>
      <c r="B18" s="14"/>
      <c r="C18" s="14"/>
      <c r="D18" s="14"/>
      <c r="E18" s="14"/>
      <c r="F18" s="14"/>
      <c r="G18" s="14"/>
      <c r="H18" s="15"/>
    </row>
    <row r="19" spans="1:8" ht="63.75" customHeight="1">
      <c r="B19" s="84" t="s">
        <v>50</v>
      </c>
      <c r="C19" s="84"/>
      <c r="D19" s="84"/>
      <c r="E19" s="84"/>
      <c r="F19" s="84"/>
      <c r="G19" s="84"/>
      <c r="H19" s="84"/>
    </row>
  </sheetData>
  <mergeCells count="5">
    <mergeCell ref="A1:H1"/>
    <mergeCell ref="A2:H2"/>
    <mergeCell ref="A3:H3"/>
    <mergeCell ref="B16:G16"/>
    <mergeCell ref="B19:H19"/>
  </mergeCells>
  <pageMargins left="0.7" right="0.7" top="0.75" bottom="0.75" header="0.3" footer="0.3"/>
</worksheet>
</file>

<file path=xl/worksheets/sheet152.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6" customHeight="1">
      <c r="A3" s="82" t="s">
        <v>501</v>
      </c>
      <c r="B3" s="82"/>
      <c r="C3" s="82"/>
      <c r="D3" s="82"/>
      <c r="E3" s="82"/>
      <c r="F3" s="82"/>
      <c r="G3" s="2"/>
    </row>
    <row r="4" spans="1:7">
      <c r="A4" s="3" t="s">
        <v>3</v>
      </c>
      <c r="B4" s="3" t="s">
        <v>4</v>
      </c>
      <c r="C4" s="3" t="s">
        <v>5</v>
      </c>
      <c r="D4" s="3" t="s">
        <v>6</v>
      </c>
      <c r="E4" s="3" t="s">
        <v>7</v>
      </c>
      <c r="F4" s="3" t="s">
        <v>8</v>
      </c>
    </row>
    <row r="5" spans="1:7" ht="21">
      <c r="A5" s="8">
        <v>1</v>
      </c>
      <c r="B5" s="8" t="s">
        <v>29</v>
      </c>
      <c r="C5" s="8">
        <v>6</v>
      </c>
      <c r="D5" s="8" t="s">
        <v>10</v>
      </c>
      <c r="E5" s="8">
        <v>272.99</v>
      </c>
      <c r="F5" s="6">
        <f>E5*C5</f>
        <v>1637.94</v>
      </c>
    </row>
    <row r="6" spans="1:7" ht="114.75">
      <c r="A6" s="8" t="s">
        <v>11</v>
      </c>
      <c r="B6" s="5" t="s">
        <v>12</v>
      </c>
      <c r="C6" s="17">
        <v>39.76</v>
      </c>
      <c r="D6" s="4" t="s">
        <v>13</v>
      </c>
      <c r="E6" s="4">
        <v>120.53</v>
      </c>
      <c r="F6" s="6">
        <f>E6*C6</f>
        <v>4792.2727999999997</v>
      </c>
    </row>
    <row r="7" spans="1:7" ht="89.25">
      <c r="A7" s="8" t="s">
        <v>14</v>
      </c>
      <c r="B7" s="9" t="s">
        <v>15</v>
      </c>
      <c r="C7" s="17">
        <v>11.22</v>
      </c>
      <c r="D7" s="4" t="s">
        <v>16</v>
      </c>
      <c r="E7" s="4">
        <v>223.35</v>
      </c>
      <c r="F7" s="6">
        <f t="shared" ref="F7:F15" si="0">E7*C7</f>
        <v>2505.9870000000001</v>
      </c>
    </row>
    <row r="8" spans="1:7" ht="63.75">
      <c r="A8" s="8" t="s">
        <v>17</v>
      </c>
      <c r="B8" s="5" t="s">
        <v>18</v>
      </c>
      <c r="C8" s="17">
        <v>14.28</v>
      </c>
      <c r="D8" s="4" t="s">
        <v>16</v>
      </c>
      <c r="E8" s="4">
        <v>1149.1199999999999</v>
      </c>
      <c r="F8" s="6">
        <f t="shared" si="0"/>
        <v>16409.433599999997</v>
      </c>
    </row>
    <row r="9" spans="1:7" ht="102">
      <c r="A9" s="8" t="s">
        <v>54</v>
      </c>
      <c r="B9" s="5" t="s">
        <v>34</v>
      </c>
      <c r="C9" s="17">
        <v>50.98</v>
      </c>
      <c r="D9" s="4" t="s">
        <v>16</v>
      </c>
      <c r="E9" s="4">
        <v>5829</v>
      </c>
      <c r="F9" s="6">
        <f t="shared" si="0"/>
        <v>297162.42</v>
      </c>
    </row>
    <row r="10" spans="1:7" ht="18.75">
      <c r="A10" s="8">
        <v>6</v>
      </c>
      <c r="B10" s="10" t="s">
        <v>21</v>
      </c>
      <c r="C10" s="17"/>
      <c r="D10" s="4"/>
      <c r="E10" s="4"/>
      <c r="F10" s="6"/>
    </row>
    <row r="11" spans="1:7" ht="15.75">
      <c r="A11" s="8">
        <v>7</v>
      </c>
      <c r="B11" s="5" t="s">
        <v>59</v>
      </c>
      <c r="C11" s="17">
        <v>11.22</v>
      </c>
      <c r="D11" s="4" t="s">
        <v>16</v>
      </c>
      <c r="E11" s="4">
        <v>418.87</v>
      </c>
      <c r="F11" s="6">
        <f t="shared" si="0"/>
        <v>4699.7214000000004</v>
      </c>
    </row>
    <row r="12" spans="1:7" ht="15.75">
      <c r="A12" s="8">
        <v>8</v>
      </c>
      <c r="B12" s="5" t="s">
        <v>60</v>
      </c>
      <c r="C12" s="17">
        <v>26</v>
      </c>
      <c r="D12" s="4" t="s">
        <v>16</v>
      </c>
      <c r="E12" s="4">
        <v>907.32</v>
      </c>
      <c r="F12" s="6">
        <f t="shared" si="0"/>
        <v>23590.32</v>
      </c>
    </row>
    <row r="13" spans="1:7" ht="15.75">
      <c r="A13" s="8">
        <v>9</v>
      </c>
      <c r="B13" s="5" t="s">
        <v>61</v>
      </c>
      <c r="C13" s="17">
        <v>14.28</v>
      </c>
      <c r="D13" s="4" t="s">
        <v>16</v>
      </c>
      <c r="E13" s="4">
        <v>863.23</v>
      </c>
      <c r="F13" s="6">
        <f t="shared" si="0"/>
        <v>12326.9244</v>
      </c>
    </row>
    <row r="14" spans="1:7" ht="15.75">
      <c r="A14" s="8">
        <v>10</v>
      </c>
      <c r="B14" s="5" t="s">
        <v>62</v>
      </c>
      <c r="C14" s="17">
        <v>52</v>
      </c>
      <c r="D14" s="4" t="s">
        <v>16</v>
      </c>
      <c r="E14" s="4">
        <v>541.66999999999996</v>
      </c>
      <c r="F14" s="6">
        <f t="shared" si="0"/>
        <v>28166.839999999997</v>
      </c>
    </row>
    <row r="15" spans="1:7" ht="15.75">
      <c r="A15" s="8">
        <v>11</v>
      </c>
      <c r="B15" s="5" t="s">
        <v>26</v>
      </c>
      <c r="C15" s="17">
        <v>39.76</v>
      </c>
      <c r="D15" s="4" t="s">
        <v>16</v>
      </c>
      <c r="E15" s="4">
        <v>177.18</v>
      </c>
      <c r="F15" s="6">
        <f t="shared" si="0"/>
        <v>7044.6768000000002</v>
      </c>
    </row>
    <row r="16" spans="1:7">
      <c r="A16" s="11"/>
      <c r="B16" s="83"/>
      <c r="C16" s="83"/>
      <c r="D16" s="83"/>
      <c r="E16" s="83"/>
      <c r="F16" s="12">
        <f>SUM(F5:F15)</f>
        <v>398336.53599999996</v>
      </c>
    </row>
    <row r="17" spans="1:6">
      <c r="A17" s="13"/>
      <c r="B17" s="14"/>
      <c r="C17" s="14"/>
      <c r="D17" s="14"/>
      <c r="E17" s="14"/>
      <c r="F17" s="15"/>
    </row>
    <row r="18" spans="1:6">
      <c r="A18" s="13"/>
      <c r="B18" s="14"/>
      <c r="C18" s="14"/>
      <c r="D18" s="14"/>
      <c r="E18" s="14"/>
      <c r="F18" s="15"/>
    </row>
    <row r="19" spans="1:6" ht="63.75" customHeight="1">
      <c r="B19" s="84" t="s">
        <v>50</v>
      </c>
      <c r="C19" s="84"/>
      <c r="D19" s="84"/>
      <c r="E19" s="84"/>
      <c r="F19" s="84"/>
    </row>
  </sheetData>
  <mergeCells count="5">
    <mergeCell ref="A1:F1"/>
    <mergeCell ref="A2:F2"/>
    <mergeCell ref="A3:F3"/>
    <mergeCell ref="B16:E16"/>
    <mergeCell ref="B19:F19"/>
  </mergeCells>
  <pageMargins left="0.7" right="0.7" top="0.75" bottom="0.75" header="0.3" footer="0.3"/>
</worksheet>
</file>

<file path=xl/worksheets/sheet153.xml><?xml version="1.0" encoding="utf-8"?>
<worksheet xmlns="http://schemas.openxmlformats.org/spreadsheetml/2006/main" xmlns:r="http://schemas.openxmlformats.org/officeDocument/2006/relationships">
  <dimension ref="A1:G24"/>
  <sheetViews>
    <sheetView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537</v>
      </c>
      <c r="B3" s="82"/>
      <c r="C3" s="82"/>
      <c r="D3" s="82"/>
      <c r="E3" s="82"/>
      <c r="F3" s="82"/>
      <c r="G3" s="2"/>
    </row>
    <row r="4" spans="1:7">
      <c r="A4" s="3" t="s">
        <v>3</v>
      </c>
      <c r="B4" s="3" t="s">
        <v>4</v>
      </c>
      <c r="C4" s="3" t="s">
        <v>5</v>
      </c>
      <c r="D4" s="3" t="s">
        <v>6</v>
      </c>
      <c r="E4" s="3" t="s">
        <v>7</v>
      </c>
      <c r="F4" s="3" t="s">
        <v>8</v>
      </c>
    </row>
    <row r="5" spans="1:7" ht="27.75" customHeight="1">
      <c r="A5" s="4">
        <v>1</v>
      </c>
      <c r="B5" s="22" t="s">
        <v>52</v>
      </c>
      <c r="C5" s="4">
        <v>2</v>
      </c>
      <c r="D5" s="4" t="s">
        <v>10</v>
      </c>
      <c r="E5" s="4">
        <v>272.99</v>
      </c>
      <c r="F5" s="6">
        <f>E5*C5</f>
        <v>545.98</v>
      </c>
    </row>
    <row r="6" spans="1:7" ht="27.75" customHeight="1">
      <c r="A6" s="4" t="s">
        <v>78</v>
      </c>
      <c r="B6" s="22" t="s">
        <v>79</v>
      </c>
      <c r="C6" s="4">
        <v>13.6</v>
      </c>
      <c r="D6" s="4" t="s">
        <v>13</v>
      </c>
      <c r="E6" s="4">
        <v>688.52</v>
      </c>
      <c r="F6" s="6">
        <f>E6*C6</f>
        <v>9363.8719999999994</v>
      </c>
    </row>
    <row r="7" spans="1:7" ht="51">
      <c r="A7" s="4" t="s">
        <v>80</v>
      </c>
      <c r="B7" s="22" t="s">
        <v>81</v>
      </c>
      <c r="C7" s="4">
        <v>30.09</v>
      </c>
      <c r="D7" s="4" t="s">
        <v>13</v>
      </c>
      <c r="E7" s="4">
        <v>390.16</v>
      </c>
      <c r="F7" s="6">
        <f t="shared" ref="F7:F20" si="0">E7*C7</f>
        <v>11739.914400000001</v>
      </c>
    </row>
    <row r="8" spans="1:7" ht="27.75" customHeight="1">
      <c r="A8" s="4" t="s">
        <v>82</v>
      </c>
      <c r="B8" s="22" t="s">
        <v>83</v>
      </c>
      <c r="C8" s="4">
        <v>2.81</v>
      </c>
      <c r="D8" s="4" t="s">
        <v>13</v>
      </c>
      <c r="E8" s="4">
        <v>1435.57</v>
      </c>
      <c r="F8" s="6">
        <f t="shared" si="0"/>
        <v>4033.9517000000001</v>
      </c>
    </row>
    <row r="9" spans="1:7" ht="114.75">
      <c r="A9" s="8" t="s">
        <v>11</v>
      </c>
      <c r="B9" s="5" t="s">
        <v>65</v>
      </c>
      <c r="C9" s="6">
        <v>45.56</v>
      </c>
      <c r="D9" s="4" t="s">
        <v>13</v>
      </c>
      <c r="E9" s="4">
        <v>120.53</v>
      </c>
      <c r="F9" s="6">
        <f t="shared" si="0"/>
        <v>5491.3468000000003</v>
      </c>
    </row>
    <row r="10" spans="1:7" ht="78" customHeight="1">
      <c r="A10" s="8" t="s">
        <v>14</v>
      </c>
      <c r="B10" s="5" t="s">
        <v>15</v>
      </c>
      <c r="C10" s="6">
        <v>9.35</v>
      </c>
      <c r="D10" s="4" t="s">
        <v>13</v>
      </c>
      <c r="E10" s="4">
        <v>223.35</v>
      </c>
      <c r="F10" s="6">
        <f t="shared" si="0"/>
        <v>2088.3224999999998</v>
      </c>
    </row>
    <row r="11" spans="1:7" ht="63.75">
      <c r="A11" s="8" t="s">
        <v>17</v>
      </c>
      <c r="B11" s="5" t="s">
        <v>18</v>
      </c>
      <c r="C11" s="6">
        <v>11.81</v>
      </c>
      <c r="D11" s="4" t="s">
        <v>16</v>
      </c>
      <c r="E11" s="4">
        <v>1149.1199999999999</v>
      </c>
      <c r="F11" s="6">
        <f t="shared" si="0"/>
        <v>13571.107199999999</v>
      </c>
    </row>
    <row r="12" spans="1:7" ht="102">
      <c r="A12" s="8" t="s">
        <v>19</v>
      </c>
      <c r="B12" s="5" t="s">
        <v>34</v>
      </c>
      <c r="C12" s="6">
        <v>36.82</v>
      </c>
      <c r="D12" s="4" t="s">
        <v>16</v>
      </c>
      <c r="E12" s="4">
        <v>5829</v>
      </c>
      <c r="F12" s="6">
        <f t="shared" si="0"/>
        <v>214623.78</v>
      </c>
    </row>
    <row r="13" spans="1:7" ht="102">
      <c r="A13" s="19" t="s">
        <v>86</v>
      </c>
      <c r="B13" s="5" t="s">
        <v>87</v>
      </c>
      <c r="C13" s="6">
        <v>14.16</v>
      </c>
      <c r="D13" s="4" t="s">
        <v>16</v>
      </c>
      <c r="E13" s="4">
        <v>5489.86</v>
      </c>
      <c r="F13" s="6">
        <f t="shared" si="0"/>
        <v>77736.417600000001</v>
      </c>
    </row>
    <row r="14" spans="1:7" ht="89.25">
      <c r="A14" s="19" t="s">
        <v>88</v>
      </c>
      <c r="B14" s="5" t="s">
        <v>48</v>
      </c>
      <c r="C14" s="6">
        <v>5.4</v>
      </c>
      <c r="D14" s="4" t="s">
        <v>49</v>
      </c>
      <c r="E14" s="4">
        <v>63762.52</v>
      </c>
      <c r="F14" s="6">
        <f t="shared" si="0"/>
        <v>344317.60800000001</v>
      </c>
    </row>
    <row r="15" spans="1:7" ht="18.75">
      <c r="A15" s="23">
        <v>10</v>
      </c>
      <c r="B15" s="10" t="s">
        <v>21</v>
      </c>
      <c r="C15" s="6"/>
      <c r="D15" s="4"/>
      <c r="E15" s="4"/>
      <c r="F15" s="6"/>
    </row>
    <row r="16" spans="1:7" ht="15.75" customHeight="1">
      <c r="A16" s="23">
        <v>11</v>
      </c>
      <c r="B16" s="5" t="s">
        <v>59</v>
      </c>
      <c r="C16" s="6">
        <v>11.81</v>
      </c>
      <c r="D16" s="4" t="s">
        <v>13</v>
      </c>
      <c r="E16" s="4">
        <v>418.87</v>
      </c>
      <c r="F16" s="6">
        <f t="shared" si="0"/>
        <v>4946.8546999999999</v>
      </c>
    </row>
    <row r="17" spans="1:6" ht="15.75" customHeight="1">
      <c r="A17" s="23">
        <v>12</v>
      </c>
      <c r="B17" s="5" t="s">
        <v>60</v>
      </c>
      <c r="C17" s="6">
        <v>21.89</v>
      </c>
      <c r="D17" s="4" t="s">
        <v>13</v>
      </c>
      <c r="E17" s="4">
        <v>907.32</v>
      </c>
      <c r="F17" s="6">
        <f t="shared" si="0"/>
        <v>19861.234800000002</v>
      </c>
    </row>
    <row r="18" spans="1:6" ht="15.75" customHeight="1">
      <c r="A18" s="23">
        <v>13</v>
      </c>
      <c r="B18" s="5" t="s">
        <v>143</v>
      </c>
      <c r="C18" s="6">
        <v>11.81</v>
      </c>
      <c r="D18" s="4" t="s">
        <v>13</v>
      </c>
      <c r="E18" s="4">
        <v>863.23</v>
      </c>
      <c r="F18" s="6">
        <f>E18*C18</f>
        <v>10194.746300000001</v>
      </c>
    </row>
    <row r="19" spans="1:6">
      <c r="A19" s="23">
        <v>14</v>
      </c>
      <c r="B19" s="5" t="s">
        <v>62</v>
      </c>
      <c r="C19" s="6">
        <v>43.78</v>
      </c>
      <c r="D19" s="4" t="s">
        <v>13</v>
      </c>
      <c r="E19" s="4">
        <v>541.66999999999996</v>
      </c>
      <c r="F19" s="6">
        <f t="shared" si="0"/>
        <v>23714.312599999997</v>
      </c>
    </row>
    <row r="20" spans="1:6">
      <c r="A20" s="23">
        <v>15</v>
      </c>
      <c r="B20" s="5" t="s">
        <v>69</v>
      </c>
      <c r="C20" s="6">
        <v>45.56</v>
      </c>
      <c r="D20" s="4" t="s">
        <v>13</v>
      </c>
      <c r="E20" s="4">
        <v>177.18</v>
      </c>
      <c r="F20" s="6">
        <f t="shared" si="0"/>
        <v>8072.3208000000004</v>
      </c>
    </row>
    <row r="21" spans="1:6">
      <c r="A21" s="11"/>
      <c r="B21" s="83"/>
      <c r="C21" s="83"/>
      <c r="D21" s="83"/>
      <c r="E21" s="83"/>
      <c r="F21" s="12">
        <f>SUM(F5:F20)</f>
        <v>750301.76939999987</v>
      </c>
    </row>
    <row r="22" spans="1:6">
      <c r="A22" s="13"/>
      <c r="B22" s="14"/>
      <c r="C22" s="14"/>
      <c r="D22" s="14"/>
      <c r="E22" s="14"/>
      <c r="F22" s="15"/>
    </row>
    <row r="23" spans="1:6">
      <c r="A23" s="13"/>
      <c r="B23" s="14"/>
      <c r="C23" s="14"/>
      <c r="D23" s="14"/>
      <c r="E23" s="14"/>
      <c r="F23" s="15"/>
    </row>
    <row r="24" spans="1:6" ht="50.25" customHeight="1">
      <c r="B24" s="84" t="s">
        <v>89</v>
      </c>
      <c r="C24" s="84"/>
      <c r="D24" s="84"/>
      <c r="E24" s="84"/>
      <c r="F24" s="84"/>
    </row>
  </sheetData>
  <mergeCells count="5">
    <mergeCell ref="A1:F1"/>
    <mergeCell ref="A2:F2"/>
    <mergeCell ref="A3:F3"/>
    <mergeCell ref="B21:E21"/>
    <mergeCell ref="B24:F24"/>
  </mergeCells>
  <pageMargins left="0.7" right="0.7" top="0.75" bottom="0.75" header="0.3" footer="0.3"/>
</worksheet>
</file>

<file path=xl/worksheets/sheet154.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6" customHeight="1">
      <c r="A3" s="82" t="s">
        <v>538</v>
      </c>
      <c r="B3" s="82"/>
      <c r="C3" s="82"/>
      <c r="D3" s="82"/>
      <c r="E3" s="82"/>
      <c r="F3" s="82"/>
      <c r="G3" s="2"/>
    </row>
    <row r="4" spans="1:7">
      <c r="A4" s="3" t="s">
        <v>3</v>
      </c>
      <c r="B4" s="3" t="s">
        <v>4</v>
      </c>
      <c r="C4" s="3" t="s">
        <v>5</v>
      </c>
      <c r="D4" s="3" t="s">
        <v>6</v>
      </c>
      <c r="E4" s="3" t="s">
        <v>7</v>
      </c>
      <c r="F4" s="3" t="s">
        <v>8</v>
      </c>
    </row>
    <row r="5" spans="1:7" ht="21">
      <c r="A5" s="8">
        <v>1</v>
      </c>
      <c r="B5" s="8" t="s">
        <v>29</v>
      </c>
      <c r="C5" s="8">
        <v>6</v>
      </c>
      <c r="D5" s="8" t="s">
        <v>10</v>
      </c>
      <c r="E5" s="8">
        <v>272.99</v>
      </c>
      <c r="F5" s="6">
        <f>E5*C5</f>
        <v>1637.94</v>
      </c>
    </row>
    <row r="6" spans="1:7" ht="114.75">
      <c r="A6" s="8" t="s">
        <v>11</v>
      </c>
      <c r="B6" s="5" t="s">
        <v>12</v>
      </c>
      <c r="C6" s="17">
        <v>118.09</v>
      </c>
      <c r="D6" s="4" t="s">
        <v>13</v>
      </c>
      <c r="E6" s="4">
        <v>120.53</v>
      </c>
      <c r="F6" s="6">
        <f>E6*C6</f>
        <v>14233.387700000001</v>
      </c>
    </row>
    <row r="7" spans="1:7" ht="89.25">
      <c r="A7" s="8" t="s">
        <v>14</v>
      </c>
      <c r="B7" s="9" t="s">
        <v>15</v>
      </c>
      <c r="C7" s="17">
        <v>9.35</v>
      </c>
      <c r="D7" s="4" t="s">
        <v>16</v>
      </c>
      <c r="E7" s="4">
        <v>223.35</v>
      </c>
      <c r="F7" s="6">
        <f t="shared" ref="F7:F17" si="0">E7*C7</f>
        <v>2088.3224999999998</v>
      </c>
    </row>
    <row r="8" spans="1:7" ht="63.75">
      <c r="A8" s="8" t="s">
        <v>17</v>
      </c>
      <c r="B8" s="5" t="s">
        <v>18</v>
      </c>
      <c r="C8" s="17">
        <v>40.450000000000003</v>
      </c>
      <c r="D8" s="4" t="s">
        <v>16</v>
      </c>
      <c r="E8" s="4">
        <v>1149.1199999999999</v>
      </c>
      <c r="F8" s="6">
        <f t="shared" si="0"/>
        <v>46481.904000000002</v>
      </c>
    </row>
    <row r="9" spans="1:7" ht="102">
      <c r="A9" s="8" t="s">
        <v>54</v>
      </c>
      <c r="B9" s="5" t="s">
        <v>34</v>
      </c>
      <c r="C9" s="17">
        <v>49.57</v>
      </c>
      <c r="D9" s="4" t="s">
        <v>16</v>
      </c>
      <c r="E9" s="4">
        <v>5829</v>
      </c>
      <c r="F9" s="6">
        <f t="shared" si="0"/>
        <v>288943.53000000003</v>
      </c>
    </row>
    <row r="10" spans="1:7" ht="38.25">
      <c r="A10" s="8" t="s">
        <v>146</v>
      </c>
      <c r="B10" s="5" t="s">
        <v>539</v>
      </c>
      <c r="C10" s="8">
        <v>7.08</v>
      </c>
      <c r="D10" s="4" t="s">
        <v>16</v>
      </c>
      <c r="E10" s="4">
        <v>5489.86</v>
      </c>
      <c r="F10" s="6">
        <f t="shared" si="0"/>
        <v>38868.2088</v>
      </c>
    </row>
    <row r="11" spans="1:7" ht="89.25">
      <c r="A11" s="19" t="s">
        <v>147</v>
      </c>
      <c r="B11" s="5" t="s">
        <v>48</v>
      </c>
      <c r="C11" s="8">
        <v>2.4</v>
      </c>
      <c r="D11" s="4" t="s">
        <v>49</v>
      </c>
      <c r="E11" s="4">
        <v>63762.52</v>
      </c>
      <c r="F11" s="6">
        <f t="shared" si="0"/>
        <v>153030.04799999998</v>
      </c>
    </row>
    <row r="12" spans="1:7" ht="18.75">
      <c r="A12" s="8">
        <v>8</v>
      </c>
      <c r="B12" s="10" t="s">
        <v>21</v>
      </c>
      <c r="C12" s="17"/>
      <c r="D12" s="4"/>
      <c r="E12" s="4"/>
      <c r="F12" s="6"/>
    </row>
    <row r="13" spans="1:7" ht="15.75">
      <c r="A13" s="8">
        <v>9</v>
      </c>
      <c r="B13" s="5" t="s">
        <v>59</v>
      </c>
      <c r="C13" s="17">
        <v>9.35</v>
      </c>
      <c r="D13" s="4" t="s">
        <v>16</v>
      </c>
      <c r="E13" s="4">
        <v>418.87</v>
      </c>
      <c r="F13" s="6">
        <f t="shared" si="0"/>
        <v>3916.4344999999998</v>
      </c>
    </row>
    <row r="14" spans="1:7" ht="15.75">
      <c r="A14" s="8">
        <v>10</v>
      </c>
      <c r="B14" s="5" t="s">
        <v>60</v>
      </c>
      <c r="C14" s="17">
        <v>28.9</v>
      </c>
      <c r="D14" s="4" t="s">
        <v>16</v>
      </c>
      <c r="E14" s="4">
        <v>907.32</v>
      </c>
      <c r="F14" s="6">
        <f t="shared" si="0"/>
        <v>26221.547999999999</v>
      </c>
    </row>
    <row r="15" spans="1:7" ht="15.75">
      <c r="A15" s="8">
        <v>11</v>
      </c>
      <c r="B15" s="5" t="s">
        <v>61</v>
      </c>
      <c r="C15" s="17">
        <v>40.450000000000003</v>
      </c>
      <c r="D15" s="4" t="s">
        <v>16</v>
      </c>
      <c r="E15" s="4">
        <v>863.23</v>
      </c>
      <c r="F15" s="6">
        <f t="shared" si="0"/>
        <v>34917.6535</v>
      </c>
    </row>
    <row r="16" spans="1:7" ht="15.75">
      <c r="A16" s="8">
        <v>12</v>
      </c>
      <c r="B16" s="5" t="s">
        <v>62</v>
      </c>
      <c r="C16" s="17">
        <v>57.8</v>
      </c>
      <c r="D16" s="4" t="s">
        <v>16</v>
      </c>
      <c r="E16" s="4">
        <v>541.66999999999996</v>
      </c>
      <c r="F16" s="6">
        <f t="shared" si="0"/>
        <v>31308.525999999994</v>
      </c>
    </row>
    <row r="17" spans="1:6" ht="15.75">
      <c r="A17" s="8">
        <v>13</v>
      </c>
      <c r="B17" s="5" t="s">
        <v>26</v>
      </c>
      <c r="C17" s="17">
        <v>118.09</v>
      </c>
      <c r="D17" s="4" t="s">
        <v>16</v>
      </c>
      <c r="E17" s="4">
        <v>177.18</v>
      </c>
      <c r="F17" s="6">
        <f t="shared" si="0"/>
        <v>20923.1862</v>
      </c>
    </row>
    <row r="18" spans="1:6">
      <c r="A18" s="11"/>
      <c r="B18" s="83"/>
      <c r="C18" s="83"/>
      <c r="D18" s="83"/>
      <c r="E18" s="83"/>
      <c r="F18" s="12">
        <f>SUM(F5:F17)</f>
        <v>662570.68919999991</v>
      </c>
    </row>
    <row r="19" spans="1:6">
      <c r="A19" s="13"/>
      <c r="B19" s="14"/>
      <c r="C19" s="14"/>
      <c r="D19" s="14"/>
      <c r="E19" s="14"/>
      <c r="F19" s="15"/>
    </row>
    <row r="20" spans="1:6">
      <c r="A20" s="13"/>
      <c r="B20" s="14"/>
      <c r="C20" s="14"/>
      <c r="D20" s="14"/>
      <c r="E20" s="14"/>
      <c r="F20" s="15"/>
    </row>
    <row r="21" spans="1:6" ht="63.75" customHeight="1">
      <c r="B21" s="84" t="s">
        <v>475</v>
      </c>
      <c r="C21" s="84"/>
      <c r="D21" s="84"/>
      <c r="E21" s="84"/>
      <c r="F21" s="84"/>
    </row>
  </sheetData>
  <mergeCells count="5">
    <mergeCell ref="A1:F1"/>
    <mergeCell ref="A2:F2"/>
    <mergeCell ref="A3:F3"/>
    <mergeCell ref="B18:E18"/>
    <mergeCell ref="B21:F21"/>
  </mergeCells>
  <pageMargins left="0.7" right="0.7" top="0.75" bottom="0.75" header="0.3" footer="0.3"/>
</worksheet>
</file>

<file path=xl/worksheets/sheet155.xml><?xml version="1.0" encoding="utf-8"?>
<worksheet xmlns="http://schemas.openxmlformats.org/spreadsheetml/2006/main" xmlns:r="http://schemas.openxmlformats.org/officeDocument/2006/relationships">
  <dimension ref="A1:I23"/>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9" customHeight="1">
      <c r="A3" s="82" t="s">
        <v>505</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2</v>
      </c>
      <c r="F5" s="8" t="s">
        <v>10</v>
      </c>
      <c r="G5" s="8">
        <v>272.99</v>
      </c>
      <c r="H5" s="6">
        <f>G5*E5</f>
        <v>545.98</v>
      </c>
    </row>
    <row r="6" spans="1:9" ht="114.75">
      <c r="A6" s="8" t="s">
        <v>11</v>
      </c>
      <c r="B6" s="5" t="s">
        <v>12</v>
      </c>
      <c r="C6" s="6">
        <v>29.73</v>
      </c>
      <c r="D6" s="8">
        <v>5.25</v>
      </c>
      <c r="E6" s="8">
        <v>31.66</v>
      </c>
      <c r="F6" s="4" t="s">
        <v>13</v>
      </c>
      <c r="G6" s="4">
        <v>120.53</v>
      </c>
      <c r="H6" s="6">
        <f t="shared" ref="H6:H19" si="0">G6*E6</f>
        <v>3815.9798000000001</v>
      </c>
    </row>
    <row r="7" spans="1:9" ht="89.25">
      <c r="A7" s="8" t="s">
        <v>14</v>
      </c>
      <c r="B7" s="9" t="s">
        <v>15</v>
      </c>
      <c r="C7" s="6">
        <v>2.48</v>
      </c>
      <c r="D7" s="8">
        <v>5.25</v>
      </c>
      <c r="E7" s="8">
        <v>2.67</v>
      </c>
      <c r="F7" s="4" t="s">
        <v>16</v>
      </c>
      <c r="G7" s="4">
        <v>223.35</v>
      </c>
      <c r="H7" s="6">
        <f t="shared" si="0"/>
        <v>596.34449999999993</v>
      </c>
    </row>
    <row r="8" spans="1:9" ht="63.75">
      <c r="A8" s="8" t="s">
        <v>17</v>
      </c>
      <c r="B8" s="5" t="s">
        <v>18</v>
      </c>
      <c r="C8" s="6">
        <v>4.13</v>
      </c>
      <c r="D8" s="8">
        <v>5.25</v>
      </c>
      <c r="E8" s="8">
        <v>4.4400000000000004</v>
      </c>
      <c r="F8" s="4" t="s">
        <v>16</v>
      </c>
      <c r="G8" s="4">
        <v>1149.1199999999999</v>
      </c>
      <c r="H8" s="6">
        <f t="shared" si="0"/>
        <v>5102.0928000000004</v>
      </c>
    </row>
    <row r="9" spans="1:9" ht="102">
      <c r="A9" s="8" t="s">
        <v>19</v>
      </c>
      <c r="B9" s="5" t="s">
        <v>39</v>
      </c>
      <c r="C9" s="6">
        <v>3.26</v>
      </c>
      <c r="D9" s="8">
        <v>5.25</v>
      </c>
      <c r="E9" s="8">
        <v>4</v>
      </c>
      <c r="F9" s="4" t="s">
        <v>16</v>
      </c>
      <c r="G9" s="4">
        <v>5358.83</v>
      </c>
      <c r="H9" s="6">
        <f t="shared" si="0"/>
        <v>21435.32</v>
      </c>
    </row>
    <row r="10" spans="1:9" ht="89.25">
      <c r="A10" s="8" t="s">
        <v>84</v>
      </c>
      <c r="B10" s="5" t="s">
        <v>41</v>
      </c>
      <c r="C10" s="6">
        <v>8.65</v>
      </c>
      <c r="D10" s="8">
        <v>5.25</v>
      </c>
      <c r="E10" s="8">
        <v>10</v>
      </c>
      <c r="F10" s="4" t="s">
        <v>16</v>
      </c>
      <c r="G10" s="4">
        <v>2502.14</v>
      </c>
      <c r="H10" s="6">
        <f t="shared" si="0"/>
        <v>25021.399999999998</v>
      </c>
    </row>
    <row r="11" spans="1:9" ht="63.75">
      <c r="A11" s="19" t="s">
        <v>85</v>
      </c>
      <c r="B11" s="5" t="s">
        <v>43</v>
      </c>
      <c r="C11" s="6">
        <v>65.05</v>
      </c>
      <c r="D11" s="8">
        <v>5.25</v>
      </c>
      <c r="E11" s="8">
        <v>71.099999999999994</v>
      </c>
      <c r="F11" s="4" t="s">
        <v>44</v>
      </c>
      <c r="G11" s="4">
        <v>234.61</v>
      </c>
      <c r="H11" s="6">
        <f t="shared" si="0"/>
        <v>16680.771000000001</v>
      </c>
    </row>
    <row r="12" spans="1:9" ht="102">
      <c r="A12" s="8" t="s">
        <v>86</v>
      </c>
      <c r="B12" s="5" t="s">
        <v>46</v>
      </c>
      <c r="C12" s="6">
        <v>0.79200000000000004</v>
      </c>
      <c r="D12" s="8">
        <v>5.25</v>
      </c>
      <c r="E12" s="8">
        <v>3.3</v>
      </c>
      <c r="F12" s="4" t="s">
        <v>16</v>
      </c>
      <c r="G12" s="4">
        <v>5489.66</v>
      </c>
      <c r="H12" s="6">
        <f>G12*E12</f>
        <v>18115.877999999997</v>
      </c>
    </row>
    <row r="13" spans="1:9" ht="89.25">
      <c r="A13" s="19" t="s">
        <v>88</v>
      </c>
      <c r="B13" s="5" t="s">
        <v>48</v>
      </c>
      <c r="C13" s="20">
        <v>8.6800000000000002E-2</v>
      </c>
      <c r="D13" s="8">
        <v>5.25</v>
      </c>
      <c r="E13" s="8">
        <v>9.1999999999999998E-2</v>
      </c>
      <c r="F13" s="4" t="s">
        <v>49</v>
      </c>
      <c r="G13" s="4">
        <v>65841.84</v>
      </c>
      <c r="H13" s="6">
        <f t="shared" si="0"/>
        <v>6057.4492799999998</v>
      </c>
    </row>
    <row r="14" spans="1:9" ht="18.75">
      <c r="A14" s="8">
        <v>10</v>
      </c>
      <c r="B14" s="10" t="s">
        <v>21</v>
      </c>
      <c r="C14" s="6"/>
      <c r="D14" s="8"/>
      <c r="E14" s="8"/>
      <c r="F14" s="4"/>
      <c r="G14" s="4"/>
      <c r="H14" s="6"/>
    </row>
    <row r="15" spans="1:9" ht="15.75">
      <c r="A15" s="8">
        <v>11</v>
      </c>
      <c r="B15" s="5" t="s">
        <v>22</v>
      </c>
      <c r="C15" s="6">
        <v>2.48</v>
      </c>
      <c r="D15" s="8">
        <v>5.25</v>
      </c>
      <c r="E15" s="8">
        <v>2.67</v>
      </c>
      <c r="F15" s="4" t="s">
        <v>16</v>
      </c>
      <c r="G15" s="4">
        <v>418.87</v>
      </c>
      <c r="H15" s="6">
        <f t="shared" si="0"/>
        <v>1118.3829000000001</v>
      </c>
    </row>
    <row r="16" spans="1:9" ht="15.75">
      <c r="A16" s="8">
        <v>12</v>
      </c>
      <c r="B16" s="5" t="s">
        <v>23</v>
      </c>
      <c r="C16" s="6">
        <v>7.16</v>
      </c>
      <c r="D16" s="8">
        <v>5.25</v>
      </c>
      <c r="E16" s="8">
        <v>8.31</v>
      </c>
      <c r="F16" s="4" t="s">
        <v>16</v>
      </c>
      <c r="G16" s="4">
        <v>907.31</v>
      </c>
      <c r="H16" s="6">
        <f t="shared" si="0"/>
        <v>7539.7461000000003</v>
      </c>
    </row>
    <row r="17" spans="1:8" ht="15.75">
      <c r="A17" s="8">
        <v>13</v>
      </c>
      <c r="B17" s="5" t="s">
        <v>24</v>
      </c>
      <c r="C17" s="6">
        <v>12.78</v>
      </c>
      <c r="D17" s="8">
        <v>5.25</v>
      </c>
      <c r="E17" s="8">
        <v>14.43</v>
      </c>
      <c r="F17" s="4" t="s">
        <v>16</v>
      </c>
      <c r="G17" s="4">
        <v>863.23</v>
      </c>
      <c r="H17" s="6">
        <f t="shared" si="0"/>
        <v>12456.4089</v>
      </c>
    </row>
    <row r="18" spans="1:8" ht="15.75">
      <c r="A18" s="8">
        <v>14</v>
      </c>
      <c r="B18" s="5" t="s">
        <v>25</v>
      </c>
      <c r="C18" s="6">
        <v>3.61</v>
      </c>
      <c r="D18" s="8">
        <v>5.25</v>
      </c>
      <c r="E18" s="8">
        <v>6.46</v>
      </c>
      <c r="F18" s="4" t="s">
        <v>16</v>
      </c>
      <c r="G18" s="4">
        <v>541.66999999999996</v>
      </c>
      <c r="H18" s="6">
        <f t="shared" si="0"/>
        <v>3499.1881999999996</v>
      </c>
    </row>
    <row r="19" spans="1:8" ht="15.75">
      <c r="A19" s="8">
        <v>15</v>
      </c>
      <c r="B19" s="5" t="s">
        <v>26</v>
      </c>
      <c r="C19" s="6">
        <v>29.73</v>
      </c>
      <c r="D19" s="8">
        <v>5.25</v>
      </c>
      <c r="E19" s="8">
        <v>31.66</v>
      </c>
      <c r="F19" s="4" t="s">
        <v>16</v>
      </c>
      <c r="G19" s="4">
        <v>177.16</v>
      </c>
      <c r="H19" s="6">
        <f t="shared" si="0"/>
        <v>5608.8855999999996</v>
      </c>
    </row>
    <row r="20" spans="1:8">
      <c r="A20" s="11"/>
      <c r="B20" s="83"/>
      <c r="C20" s="83"/>
      <c r="D20" s="83"/>
      <c r="E20" s="83"/>
      <c r="F20" s="83"/>
      <c r="G20" s="83"/>
      <c r="H20" s="12">
        <f>SUM(H5:H19)</f>
        <v>127593.82708</v>
      </c>
    </row>
    <row r="21" spans="1:8">
      <c r="A21" s="13"/>
      <c r="B21" s="14"/>
      <c r="C21" s="14"/>
      <c r="D21" s="14"/>
      <c r="E21" s="14"/>
      <c r="F21" s="14"/>
      <c r="G21" s="14"/>
      <c r="H21" s="15"/>
    </row>
    <row r="22" spans="1:8">
      <c r="A22" s="13"/>
      <c r="B22" s="14"/>
      <c r="C22" s="14"/>
      <c r="D22" s="14"/>
      <c r="E22" s="14"/>
      <c r="F22" s="14"/>
      <c r="G22" s="14"/>
      <c r="H22" s="15"/>
    </row>
    <row r="23" spans="1:8" ht="63.75" customHeight="1">
      <c r="B23" s="84" t="s">
        <v>50</v>
      </c>
      <c r="C23" s="84"/>
      <c r="D23" s="84"/>
      <c r="E23" s="84"/>
      <c r="F23" s="84"/>
      <c r="G23" s="84"/>
      <c r="H23" s="84"/>
    </row>
  </sheetData>
  <mergeCells count="5">
    <mergeCell ref="A1:H1"/>
    <mergeCell ref="A2:H2"/>
    <mergeCell ref="A3:H3"/>
    <mergeCell ref="B20:G20"/>
    <mergeCell ref="B23:H23"/>
  </mergeCells>
  <pageMargins left="0.7" right="0.7" top="0.75" bottom="0.75" header="0.3" footer="0.3"/>
</worksheet>
</file>

<file path=xl/worksheets/sheet156.xml><?xml version="1.0" encoding="utf-8"?>
<worksheet xmlns="http://schemas.openxmlformats.org/spreadsheetml/2006/main" xmlns:r="http://schemas.openxmlformats.org/officeDocument/2006/relationships">
  <dimension ref="A1:I23"/>
  <sheetViews>
    <sheetView topLeftCell="A4" workbookViewId="0">
      <selection activeCell="H20" sqref="H20"/>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509</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4</v>
      </c>
      <c r="F5" s="8" t="s">
        <v>10</v>
      </c>
      <c r="G5" s="8">
        <v>272.99</v>
      </c>
      <c r="H5" s="6">
        <f>G5*E5</f>
        <v>1091.96</v>
      </c>
    </row>
    <row r="6" spans="1:9" ht="114.75">
      <c r="A6" s="8" t="s">
        <v>11</v>
      </c>
      <c r="B6" s="5" t="s">
        <v>12</v>
      </c>
      <c r="C6" s="6">
        <v>29.73</v>
      </c>
      <c r="D6" s="8">
        <v>5.25</v>
      </c>
      <c r="E6" s="8">
        <v>15.05</v>
      </c>
      <c r="F6" s="4" t="s">
        <v>13</v>
      </c>
      <c r="G6" s="4">
        <v>120.53</v>
      </c>
      <c r="H6" s="6">
        <f t="shared" ref="H6:H19" si="0">G6*E6</f>
        <v>1813.9765000000002</v>
      </c>
    </row>
    <row r="7" spans="1:9" ht="89.25">
      <c r="A7" s="8" t="s">
        <v>14</v>
      </c>
      <c r="B7" s="9" t="s">
        <v>15</v>
      </c>
      <c r="C7" s="6">
        <v>2.48</v>
      </c>
      <c r="D7" s="8">
        <v>5.25</v>
      </c>
      <c r="E7" s="8">
        <v>2.71</v>
      </c>
      <c r="F7" s="4" t="s">
        <v>16</v>
      </c>
      <c r="G7" s="4">
        <v>223.35</v>
      </c>
      <c r="H7" s="6">
        <f t="shared" si="0"/>
        <v>605.27850000000001</v>
      </c>
    </row>
    <row r="8" spans="1:9" ht="63.75">
      <c r="A8" s="8" t="s">
        <v>17</v>
      </c>
      <c r="B8" s="5" t="s">
        <v>18</v>
      </c>
      <c r="C8" s="6">
        <v>4.13</v>
      </c>
      <c r="D8" s="8">
        <v>5.25</v>
      </c>
      <c r="E8" s="8">
        <v>3.3919999999999999</v>
      </c>
      <c r="F8" s="4" t="s">
        <v>16</v>
      </c>
      <c r="G8" s="4">
        <v>1149.1199999999999</v>
      </c>
      <c r="H8" s="6">
        <f t="shared" si="0"/>
        <v>3897.8150399999995</v>
      </c>
    </row>
    <row r="9" spans="1:9" ht="102">
      <c r="A9" s="8" t="s">
        <v>19</v>
      </c>
      <c r="B9" s="5" t="s">
        <v>39</v>
      </c>
      <c r="C9" s="6">
        <v>3.26</v>
      </c>
      <c r="D9" s="8">
        <v>5.25</v>
      </c>
      <c r="E9" s="8">
        <v>4.0705</v>
      </c>
      <c r="F9" s="4" t="s">
        <v>16</v>
      </c>
      <c r="G9" s="4">
        <v>5358.83</v>
      </c>
      <c r="H9" s="6">
        <f t="shared" si="0"/>
        <v>21813.117514999998</v>
      </c>
    </row>
    <row r="10" spans="1:9" ht="89.25">
      <c r="A10" s="8" t="s">
        <v>84</v>
      </c>
      <c r="B10" s="5" t="s">
        <v>41</v>
      </c>
      <c r="C10" s="6">
        <v>8.65</v>
      </c>
      <c r="D10" s="8">
        <v>5.25</v>
      </c>
      <c r="E10" s="8">
        <v>7.6449999999999996</v>
      </c>
      <c r="F10" s="4" t="s">
        <v>16</v>
      </c>
      <c r="G10" s="4">
        <v>2502.14</v>
      </c>
      <c r="H10" s="6">
        <f t="shared" si="0"/>
        <v>19128.860299999997</v>
      </c>
    </row>
    <row r="11" spans="1:9" ht="63.75">
      <c r="A11" s="19" t="s">
        <v>85</v>
      </c>
      <c r="B11" s="5" t="s">
        <v>43</v>
      </c>
      <c r="C11" s="6">
        <v>65.05</v>
      </c>
      <c r="D11" s="8">
        <v>5.25</v>
      </c>
      <c r="E11" s="8">
        <f>124.69+124.69</f>
        <v>249.38</v>
      </c>
      <c r="F11" s="4" t="s">
        <v>44</v>
      </c>
      <c r="G11" s="4">
        <v>245.79</v>
      </c>
      <c r="H11" s="6">
        <f t="shared" si="0"/>
        <v>61295.110199999996</v>
      </c>
    </row>
    <row r="12" spans="1:9" ht="102">
      <c r="A12" s="8" t="s">
        <v>86</v>
      </c>
      <c r="B12" s="5" t="s">
        <v>46</v>
      </c>
      <c r="C12" s="6">
        <v>0.79200000000000004</v>
      </c>
      <c r="D12" s="8">
        <v>5.25</v>
      </c>
      <c r="E12" s="8">
        <v>2.891</v>
      </c>
      <c r="F12" s="4" t="s">
        <v>16</v>
      </c>
      <c r="G12" s="4">
        <v>5489.66</v>
      </c>
      <c r="H12" s="6">
        <f>G12*E12</f>
        <v>15870.60706</v>
      </c>
    </row>
    <row r="13" spans="1:9" ht="89.25">
      <c r="A13" s="19" t="s">
        <v>88</v>
      </c>
      <c r="B13" s="5" t="s">
        <v>48</v>
      </c>
      <c r="C13" s="20">
        <v>8.6800000000000002E-2</v>
      </c>
      <c r="D13" s="8">
        <v>5.25</v>
      </c>
      <c r="E13" s="8">
        <v>0.25519999999999998</v>
      </c>
      <c r="F13" s="4" t="s">
        <v>49</v>
      </c>
      <c r="G13" s="4">
        <v>63762.52</v>
      </c>
      <c r="H13" s="6">
        <f t="shared" si="0"/>
        <v>16272.195103999999</v>
      </c>
    </row>
    <row r="14" spans="1:9" ht="18.75">
      <c r="A14" s="8">
        <v>10</v>
      </c>
      <c r="B14" s="10" t="s">
        <v>21</v>
      </c>
      <c r="C14" s="6"/>
      <c r="D14" s="8"/>
      <c r="E14" s="8"/>
      <c r="F14" s="4"/>
      <c r="G14" s="4"/>
      <c r="H14" s="6"/>
    </row>
    <row r="15" spans="1:9" ht="15.75">
      <c r="A15" s="8">
        <v>11</v>
      </c>
      <c r="B15" s="5" t="s">
        <v>59</v>
      </c>
      <c r="C15" s="6">
        <v>2.48</v>
      </c>
      <c r="D15" s="8">
        <v>5.25</v>
      </c>
      <c r="E15" s="8">
        <v>2.7168000000000001</v>
      </c>
      <c r="F15" s="4" t="s">
        <v>16</v>
      </c>
      <c r="G15" s="4">
        <v>418.87</v>
      </c>
      <c r="H15" s="6">
        <f t="shared" si="0"/>
        <v>1137.9860160000001</v>
      </c>
    </row>
    <row r="16" spans="1:9" ht="15.75">
      <c r="A16" s="8">
        <v>12</v>
      </c>
      <c r="B16" s="5" t="s">
        <v>60</v>
      </c>
      <c r="C16" s="6">
        <v>7.16</v>
      </c>
      <c r="D16" s="8">
        <v>5.25</v>
      </c>
      <c r="E16" s="8">
        <v>1.75</v>
      </c>
      <c r="F16" s="4" t="s">
        <v>16</v>
      </c>
      <c r="G16" s="4">
        <v>907.31</v>
      </c>
      <c r="H16" s="6">
        <f t="shared" si="0"/>
        <v>1587.7925</v>
      </c>
    </row>
    <row r="17" spans="1:8" ht="15.75">
      <c r="A17" s="8">
        <v>13</v>
      </c>
      <c r="B17" s="5" t="s">
        <v>61</v>
      </c>
      <c r="C17" s="6">
        <v>12.78</v>
      </c>
      <c r="D17" s="8">
        <v>5.25</v>
      </c>
      <c r="E17" s="8">
        <v>3.3919999999999999</v>
      </c>
      <c r="F17" s="4" t="s">
        <v>16</v>
      </c>
      <c r="G17" s="4">
        <v>863.23</v>
      </c>
      <c r="H17" s="6">
        <f t="shared" si="0"/>
        <v>2928.0761600000001</v>
      </c>
    </row>
    <row r="18" spans="1:8" ht="15.75">
      <c r="A18" s="8">
        <v>14</v>
      </c>
      <c r="B18" s="5" t="s">
        <v>62</v>
      </c>
      <c r="C18" s="6">
        <v>3.61</v>
      </c>
      <c r="D18" s="8">
        <v>5.25</v>
      </c>
      <c r="E18" s="8">
        <v>3.5</v>
      </c>
      <c r="F18" s="4" t="s">
        <v>16</v>
      </c>
      <c r="G18" s="4">
        <v>541.66999999999996</v>
      </c>
      <c r="H18" s="6">
        <f t="shared" si="0"/>
        <v>1895.8449999999998</v>
      </c>
    </row>
    <row r="19" spans="1:8" ht="15.75">
      <c r="A19" s="8">
        <v>15</v>
      </c>
      <c r="B19" s="5" t="s">
        <v>26</v>
      </c>
      <c r="C19" s="6">
        <v>29.73</v>
      </c>
      <c r="D19" s="8">
        <v>5.25</v>
      </c>
      <c r="E19" s="8">
        <v>15.05</v>
      </c>
      <c r="F19" s="4" t="s">
        <v>16</v>
      </c>
      <c r="G19" s="4">
        <v>177.16</v>
      </c>
      <c r="H19" s="6">
        <f t="shared" si="0"/>
        <v>2666.2580000000003</v>
      </c>
    </row>
    <row r="20" spans="1:8">
      <c r="A20" s="11"/>
      <c r="B20" s="83"/>
      <c r="C20" s="83"/>
      <c r="D20" s="83"/>
      <c r="E20" s="83"/>
      <c r="F20" s="83"/>
      <c r="G20" s="83"/>
      <c r="H20" s="12">
        <f>SUM(H5:H19)</f>
        <v>152004.87789499998</v>
      </c>
    </row>
    <row r="21" spans="1:8">
      <c r="A21" s="13"/>
      <c r="B21" s="14"/>
      <c r="C21" s="14"/>
      <c r="D21" s="14"/>
      <c r="E21" s="14"/>
      <c r="F21" s="14"/>
      <c r="G21" s="14"/>
      <c r="H21" s="15"/>
    </row>
    <row r="22" spans="1:8">
      <c r="A22" s="13"/>
      <c r="B22" s="14"/>
      <c r="C22" s="14"/>
      <c r="D22" s="14"/>
      <c r="E22" s="14"/>
      <c r="F22" s="14"/>
      <c r="G22" s="14"/>
      <c r="H22" s="15"/>
    </row>
    <row r="23" spans="1:8" ht="63.75" customHeight="1">
      <c r="B23" s="84" t="s">
        <v>50</v>
      </c>
      <c r="C23" s="84"/>
      <c r="D23" s="84"/>
      <c r="E23" s="84"/>
      <c r="F23" s="84"/>
      <c r="G23" s="84"/>
      <c r="H23" s="84"/>
    </row>
  </sheetData>
  <mergeCells count="5">
    <mergeCell ref="A1:H1"/>
    <mergeCell ref="A2:H2"/>
    <mergeCell ref="A3:H3"/>
    <mergeCell ref="B20:G20"/>
    <mergeCell ref="B23:H23"/>
  </mergeCells>
  <pageMargins left="0.7" right="0.7" top="0.75" bottom="0.75" header="0.3" footer="0.3"/>
</worksheet>
</file>

<file path=xl/worksheets/sheet157.xml><?xml version="1.0" encoding="utf-8"?>
<worksheet xmlns="http://schemas.openxmlformats.org/spreadsheetml/2006/main" xmlns:r="http://schemas.openxmlformats.org/officeDocument/2006/relationships">
  <dimension ref="A1:G26"/>
  <sheetViews>
    <sheetView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531</v>
      </c>
      <c r="B3" s="82"/>
      <c r="C3" s="82"/>
      <c r="D3" s="82"/>
      <c r="E3" s="82"/>
      <c r="F3" s="82"/>
      <c r="G3" s="2"/>
    </row>
    <row r="4" spans="1:7">
      <c r="A4" s="3" t="s">
        <v>3</v>
      </c>
      <c r="B4" s="3" t="s">
        <v>4</v>
      </c>
      <c r="C4" s="3" t="s">
        <v>5</v>
      </c>
      <c r="D4" s="3" t="s">
        <v>6</v>
      </c>
      <c r="E4" s="3" t="s">
        <v>7</v>
      </c>
      <c r="F4" s="3" t="s">
        <v>8</v>
      </c>
    </row>
    <row r="5" spans="1:7" ht="27.75" customHeight="1">
      <c r="A5" s="4">
        <v>1</v>
      </c>
      <c r="B5" s="22" t="s">
        <v>52</v>
      </c>
      <c r="C5" s="4">
        <v>2</v>
      </c>
      <c r="D5" s="4" t="s">
        <v>10</v>
      </c>
      <c r="E5" s="4">
        <v>261.12</v>
      </c>
      <c r="F5" s="6">
        <f>E5*C5</f>
        <v>522.24</v>
      </c>
    </row>
    <row r="6" spans="1:7" ht="27.75" customHeight="1">
      <c r="A6" s="4" t="s">
        <v>78</v>
      </c>
      <c r="B6" s="22" t="s">
        <v>83</v>
      </c>
      <c r="C6" s="4">
        <v>1.75</v>
      </c>
      <c r="D6" s="4" t="s">
        <v>13</v>
      </c>
      <c r="E6" s="4">
        <v>1435.57</v>
      </c>
      <c r="F6" s="6">
        <f>E6*C6</f>
        <v>2512.2474999999999</v>
      </c>
    </row>
    <row r="7" spans="1:7" ht="51">
      <c r="A7" s="4" t="s">
        <v>80</v>
      </c>
      <c r="B7" s="22" t="s">
        <v>81</v>
      </c>
      <c r="C7" s="4">
        <v>27.53</v>
      </c>
      <c r="D7" s="4" t="s">
        <v>13</v>
      </c>
      <c r="E7" s="4">
        <v>390.16</v>
      </c>
      <c r="F7" s="6">
        <f t="shared" ref="F7:F18" si="0">E7*C7</f>
        <v>10741.104800000001</v>
      </c>
    </row>
    <row r="8" spans="1:7" ht="114.75">
      <c r="A8" s="8" t="s">
        <v>159</v>
      </c>
      <c r="B8" s="5" t="s">
        <v>65</v>
      </c>
      <c r="C8" s="6">
        <v>51.03</v>
      </c>
      <c r="D8" s="4" t="s">
        <v>13</v>
      </c>
      <c r="E8" s="4">
        <v>120.53</v>
      </c>
      <c r="F8" s="6">
        <f t="shared" si="0"/>
        <v>6150.6459000000004</v>
      </c>
    </row>
    <row r="9" spans="1:7" ht="78" customHeight="1">
      <c r="A9" s="8" t="s">
        <v>160</v>
      </c>
      <c r="B9" s="5" t="s">
        <v>15</v>
      </c>
      <c r="C9" s="6">
        <v>7.89</v>
      </c>
      <c r="D9" s="4" t="s">
        <v>13</v>
      </c>
      <c r="E9" s="4">
        <v>223.35</v>
      </c>
      <c r="F9" s="6">
        <f t="shared" si="0"/>
        <v>1762.2314999999999</v>
      </c>
    </row>
    <row r="10" spans="1:7" ht="63.75">
      <c r="A10" s="8" t="s">
        <v>161</v>
      </c>
      <c r="B10" s="5" t="s">
        <v>18</v>
      </c>
      <c r="C10" s="6">
        <v>13.25</v>
      </c>
      <c r="D10" s="4" t="s">
        <v>16</v>
      </c>
      <c r="E10" s="4">
        <v>1149.1199999999999</v>
      </c>
      <c r="F10" s="6">
        <f t="shared" si="0"/>
        <v>15225.839999999998</v>
      </c>
    </row>
    <row r="11" spans="1:7" ht="102">
      <c r="A11" s="8" t="s">
        <v>162</v>
      </c>
      <c r="B11" s="5" t="s">
        <v>46</v>
      </c>
      <c r="C11" s="6">
        <v>32.46</v>
      </c>
      <c r="D11" s="4" t="s">
        <v>16</v>
      </c>
      <c r="E11" s="4">
        <v>5829</v>
      </c>
      <c r="F11" s="6">
        <f t="shared" si="0"/>
        <v>189209.34</v>
      </c>
    </row>
    <row r="12" spans="1:7" ht="102">
      <c r="A12" s="19" t="s">
        <v>86</v>
      </c>
      <c r="B12" s="5" t="s">
        <v>87</v>
      </c>
      <c r="C12" s="6">
        <v>25.66</v>
      </c>
      <c r="D12" s="4" t="s">
        <v>16</v>
      </c>
      <c r="E12" s="4">
        <v>5489.86</v>
      </c>
      <c r="F12" s="6">
        <f t="shared" si="0"/>
        <v>140869.8076</v>
      </c>
    </row>
    <row r="13" spans="1:7" ht="89.25">
      <c r="A13" s="19" t="s">
        <v>88</v>
      </c>
      <c r="B13" s="5" t="s">
        <v>48</v>
      </c>
      <c r="C13" s="6">
        <v>5.13</v>
      </c>
      <c r="D13" s="4" t="s">
        <v>49</v>
      </c>
      <c r="E13" s="4">
        <v>65841.84</v>
      </c>
      <c r="F13" s="6">
        <f t="shared" si="0"/>
        <v>337768.63919999998</v>
      </c>
    </row>
    <row r="14" spans="1:7" ht="18.75">
      <c r="A14" s="23">
        <v>11</v>
      </c>
      <c r="B14" s="10" t="s">
        <v>21</v>
      </c>
      <c r="C14" s="6"/>
      <c r="D14" s="4"/>
      <c r="E14" s="4"/>
      <c r="F14" s="6"/>
    </row>
    <row r="15" spans="1:7" ht="15.75" customHeight="1">
      <c r="A15" s="23">
        <v>12</v>
      </c>
      <c r="B15" s="5" t="s">
        <v>59</v>
      </c>
      <c r="C15" s="6">
        <v>7.89</v>
      </c>
      <c r="D15" s="4" t="s">
        <v>13</v>
      </c>
      <c r="E15" s="4">
        <v>418.87</v>
      </c>
      <c r="F15" s="6">
        <f t="shared" si="0"/>
        <v>3304.8842999999997</v>
      </c>
    </row>
    <row r="16" spans="1:7" ht="15.75" customHeight="1">
      <c r="A16" s="23">
        <v>13</v>
      </c>
      <c r="B16" s="5" t="s">
        <v>164</v>
      </c>
      <c r="C16" s="6">
        <v>25.63</v>
      </c>
      <c r="D16" s="4" t="s">
        <v>13</v>
      </c>
      <c r="E16" s="4">
        <v>907.31</v>
      </c>
      <c r="F16" s="6">
        <f t="shared" si="0"/>
        <v>23254.355299999999</v>
      </c>
    </row>
    <row r="17" spans="1:6">
      <c r="A17" s="23">
        <v>15</v>
      </c>
      <c r="B17" s="5" t="s">
        <v>62</v>
      </c>
      <c r="C17" s="6">
        <v>51.26</v>
      </c>
      <c r="D17" s="4" t="s">
        <v>13</v>
      </c>
      <c r="E17" s="4">
        <v>541.66999999999996</v>
      </c>
      <c r="F17" s="6">
        <f t="shared" si="0"/>
        <v>27766.004199999996</v>
      </c>
    </row>
    <row r="18" spans="1:6">
      <c r="A18" s="23">
        <v>16</v>
      </c>
      <c r="B18" s="5" t="s">
        <v>69</v>
      </c>
      <c r="C18" s="6">
        <v>51.03</v>
      </c>
      <c r="D18" s="4" t="s">
        <v>13</v>
      </c>
      <c r="E18" s="4">
        <v>177.16</v>
      </c>
      <c r="F18" s="6">
        <f t="shared" si="0"/>
        <v>9040.4748</v>
      </c>
    </row>
    <row r="19" spans="1:6">
      <c r="A19" s="11"/>
      <c r="B19" s="83"/>
      <c r="C19" s="83"/>
      <c r="D19" s="83"/>
      <c r="E19" s="83"/>
      <c r="F19" s="12">
        <f>SUM(F5:F18)</f>
        <v>768127.81510000001</v>
      </c>
    </row>
    <row r="20" spans="1:6">
      <c r="A20" s="11">
        <v>17</v>
      </c>
      <c r="B20" s="76" t="s">
        <v>532</v>
      </c>
      <c r="C20" s="76">
        <v>13.765000000000001</v>
      </c>
      <c r="D20" s="76" t="s">
        <v>13</v>
      </c>
      <c r="E20" s="76">
        <v>617.78</v>
      </c>
      <c r="F20" s="12">
        <f>E20*C20</f>
        <v>8503.7417000000005</v>
      </c>
    </row>
    <row r="21" spans="1:6">
      <c r="A21" s="11"/>
      <c r="B21" s="89" t="s">
        <v>221</v>
      </c>
      <c r="C21" s="90"/>
      <c r="D21" s="90"/>
      <c r="E21" s="91"/>
      <c r="F21" s="12">
        <f>F19-F20</f>
        <v>759624.07339999999</v>
      </c>
    </row>
    <row r="22" spans="1:6">
      <c r="A22" s="25"/>
      <c r="B22" s="26"/>
      <c r="C22" s="26"/>
      <c r="D22" s="26"/>
      <c r="E22" s="26"/>
      <c r="F22" s="15"/>
    </row>
    <row r="23" spans="1:6">
      <c r="A23" s="25"/>
      <c r="B23" s="26"/>
      <c r="C23" s="26"/>
      <c r="D23" s="26"/>
      <c r="E23" s="26"/>
      <c r="F23" s="15"/>
    </row>
    <row r="24" spans="1:6">
      <c r="A24" s="13"/>
      <c r="B24" s="14"/>
      <c r="C24" s="14"/>
      <c r="D24" s="14"/>
      <c r="E24" s="14"/>
      <c r="F24" s="15"/>
    </row>
    <row r="25" spans="1:6">
      <c r="A25" s="13"/>
      <c r="B25" s="14"/>
      <c r="C25" s="14"/>
      <c r="D25" s="14"/>
      <c r="E25" s="14"/>
      <c r="F25" s="15"/>
    </row>
    <row r="26" spans="1:6" ht="50.25" customHeight="1">
      <c r="B26" s="84" t="s">
        <v>122</v>
      </c>
      <c r="C26" s="84"/>
      <c r="D26" s="84"/>
      <c r="E26" s="84"/>
      <c r="F26" s="84"/>
    </row>
  </sheetData>
  <mergeCells count="6">
    <mergeCell ref="B26:F26"/>
    <mergeCell ref="A1:F1"/>
    <mergeCell ref="A2:F2"/>
    <mergeCell ref="A3:F3"/>
    <mergeCell ref="B19:E19"/>
    <mergeCell ref="B21:E21"/>
  </mergeCells>
  <pageMargins left="0.7" right="0.7" top="0.75" bottom="0.75" header="0.3" footer="0.3"/>
</worksheet>
</file>

<file path=xl/worksheets/sheet158.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485</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305.86</v>
      </c>
      <c r="F5" s="4" t="s">
        <v>13</v>
      </c>
      <c r="G5" s="4">
        <v>120.53</v>
      </c>
      <c r="H5" s="6">
        <f t="shared" ref="H5:H14" si="0">G5*E5</f>
        <v>36865.305800000002</v>
      </c>
    </row>
    <row r="6" spans="1:9" ht="89.25">
      <c r="A6" s="8" t="s">
        <v>31</v>
      </c>
      <c r="B6" s="9" t="s">
        <v>15</v>
      </c>
      <c r="C6" s="6">
        <v>2.48</v>
      </c>
      <c r="D6" s="8">
        <v>5.25</v>
      </c>
      <c r="E6" s="8">
        <v>61.17</v>
      </c>
      <c r="F6" s="4" t="s">
        <v>16</v>
      </c>
      <c r="G6" s="4">
        <v>223.35</v>
      </c>
      <c r="H6" s="6">
        <f t="shared" si="0"/>
        <v>13662.3195</v>
      </c>
    </row>
    <row r="7" spans="1:9" ht="63.75">
      <c r="A7" s="8" t="s">
        <v>32</v>
      </c>
      <c r="B7" s="5" t="s">
        <v>18</v>
      </c>
      <c r="C7" s="6">
        <v>4.13</v>
      </c>
      <c r="D7" s="8">
        <v>5.25</v>
      </c>
      <c r="E7" s="8">
        <v>101.95</v>
      </c>
      <c r="F7" s="4" t="s">
        <v>16</v>
      </c>
      <c r="G7" s="4">
        <v>1149.1199999999999</v>
      </c>
      <c r="H7" s="6">
        <f t="shared" si="0"/>
        <v>117152.78399999999</v>
      </c>
    </row>
    <row r="8" spans="1:9" ht="102">
      <c r="A8" s="8" t="s">
        <v>33</v>
      </c>
      <c r="B8" s="5" t="s">
        <v>34</v>
      </c>
      <c r="C8" s="6">
        <v>3.26</v>
      </c>
      <c r="D8" s="8">
        <v>5.25</v>
      </c>
      <c r="E8" s="8">
        <v>101.95189999999999</v>
      </c>
      <c r="F8" s="4" t="s">
        <v>16</v>
      </c>
      <c r="G8" s="4">
        <v>5829</v>
      </c>
      <c r="H8" s="6">
        <f t="shared" si="0"/>
        <v>594277.62509999995</v>
      </c>
    </row>
    <row r="9" spans="1:9" ht="18.75">
      <c r="A9" s="8">
        <v>5</v>
      </c>
      <c r="B9" s="10" t="s">
        <v>21</v>
      </c>
      <c r="C9" s="6"/>
      <c r="D9" s="8"/>
      <c r="E9" s="8"/>
      <c r="F9" s="4"/>
      <c r="G9" s="4"/>
      <c r="H9" s="6"/>
    </row>
    <row r="10" spans="1:9" ht="15.75">
      <c r="A10" s="8">
        <v>6</v>
      </c>
      <c r="B10" s="5" t="s">
        <v>59</v>
      </c>
      <c r="C10" s="6">
        <v>2.48</v>
      </c>
      <c r="D10" s="8">
        <v>5.25</v>
      </c>
      <c r="E10" s="8">
        <v>61.17</v>
      </c>
      <c r="F10" s="4" t="s">
        <v>16</v>
      </c>
      <c r="G10" s="4">
        <v>461.12</v>
      </c>
      <c r="H10" s="6">
        <f t="shared" si="0"/>
        <v>28206.7104</v>
      </c>
    </row>
    <row r="11" spans="1:9" ht="15.75">
      <c r="A11" s="8">
        <v>7</v>
      </c>
      <c r="B11" s="5" t="s">
        <v>60</v>
      </c>
      <c r="C11" s="6">
        <v>7.16</v>
      </c>
      <c r="D11" s="8">
        <v>5.25</v>
      </c>
      <c r="E11" s="8">
        <v>43.84</v>
      </c>
      <c r="F11" s="4" t="s">
        <v>16</v>
      </c>
      <c r="G11" s="4">
        <v>778.47</v>
      </c>
      <c r="H11" s="6">
        <f t="shared" si="0"/>
        <v>34128.124800000005</v>
      </c>
    </row>
    <row r="12" spans="1:9" ht="15.75">
      <c r="A12" s="8">
        <v>8</v>
      </c>
      <c r="B12" s="5" t="s">
        <v>61</v>
      </c>
      <c r="C12" s="6">
        <v>12.78</v>
      </c>
      <c r="D12" s="8">
        <v>5.25</v>
      </c>
      <c r="E12" s="8">
        <v>101.95</v>
      </c>
      <c r="F12" s="4" t="s">
        <v>16</v>
      </c>
      <c r="G12" s="4">
        <v>637.20000000000005</v>
      </c>
      <c r="H12" s="6">
        <f t="shared" si="0"/>
        <v>64962.540000000008</v>
      </c>
    </row>
    <row r="13" spans="1:9" ht="15.75">
      <c r="A13" s="8">
        <v>9</v>
      </c>
      <c r="B13" s="5" t="s">
        <v>62</v>
      </c>
      <c r="C13" s="6">
        <v>3.61</v>
      </c>
      <c r="D13" s="8">
        <v>5.25</v>
      </c>
      <c r="E13" s="8">
        <v>87.68</v>
      </c>
      <c r="F13" s="4" t="s">
        <v>16</v>
      </c>
      <c r="G13" s="4">
        <v>415.77</v>
      </c>
      <c r="H13" s="6">
        <f t="shared" si="0"/>
        <v>36454.713600000003</v>
      </c>
    </row>
    <row r="14" spans="1:9" ht="15.75">
      <c r="A14" s="8">
        <v>10</v>
      </c>
      <c r="B14" s="5" t="s">
        <v>26</v>
      </c>
      <c r="C14" s="6">
        <v>29.73</v>
      </c>
      <c r="D14" s="8">
        <v>5.25</v>
      </c>
      <c r="E14" s="8">
        <v>305.86</v>
      </c>
      <c r="F14" s="4" t="s">
        <v>16</v>
      </c>
      <c r="G14" s="4">
        <v>169.46</v>
      </c>
      <c r="H14" s="6">
        <f t="shared" si="0"/>
        <v>51831.035600000003</v>
      </c>
    </row>
    <row r="15" spans="1:9">
      <c r="A15" s="11"/>
      <c r="B15" s="83"/>
      <c r="C15" s="83"/>
      <c r="D15" s="83"/>
      <c r="E15" s="83"/>
      <c r="F15" s="83"/>
      <c r="G15" s="83"/>
      <c r="H15" s="12">
        <f>SUM(H5:H14)</f>
        <v>977541.15880000009</v>
      </c>
    </row>
    <row r="16" spans="1:9">
      <c r="A16" s="13"/>
      <c r="B16" s="14"/>
      <c r="C16" s="14"/>
      <c r="D16" s="14"/>
      <c r="E16" s="14"/>
      <c r="F16" s="14"/>
      <c r="G16" s="14"/>
      <c r="H16" s="15"/>
    </row>
    <row r="17" spans="1:8">
      <c r="A17" s="13"/>
      <c r="B17" s="14"/>
      <c r="C17" s="14"/>
      <c r="D17" s="14"/>
      <c r="E17" s="14"/>
      <c r="F17" s="14"/>
      <c r="G17" s="14"/>
      <c r="H17" s="15"/>
    </row>
    <row r="18" spans="1:8" ht="63.75" customHeight="1">
      <c r="B18" s="84" t="s">
        <v>74</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159.xml><?xml version="1.0" encoding="utf-8"?>
<worksheet xmlns="http://schemas.openxmlformats.org/spreadsheetml/2006/main" xmlns:r="http://schemas.openxmlformats.org/officeDocument/2006/relationships">
  <dimension ref="A1:I21"/>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4" customHeight="1">
      <c r="A3" s="82" t="s">
        <v>510</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5.35</v>
      </c>
      <c r="F5" s="4" t="s">
        <v>13</v>
      </c>
      <c r="G5" s="4">
        <v>120.53</v>
      </c>
      <c r="H5" s="6">
        <f t="shared" ref="H5:H18" si="0">G5*E5</f>
        <v>644.83549999999991</v>
      </c>
    </row>
    <row r="6" spans="1:9" ht="89.25">
      <c r="A6" s="8" t="s">
        <v>31</v>
      </c>
      <c r="B6" s="9" t="s">
        <v>15</v>
      </c>
      <c r="C6" s="6">
        <v>2.48</v>
      </c>
      <c r="D6" s="8">
        <v>5.25</v>
      </c>
      <c r="E6" s="8">
        <v>0.45</v>
      </c>
      <c r="F6" s="4" t="s">
        <v>16</v>
      </c>
      <c r="G6" s="4">
        <v>223.35</v>
      </c>
      <c r="H6" s="6">
        <f t="shared" si="0"/>
        <v>100.50749999999999</v>
      </c>
    </row>
    <row r="7" spans="1:9" ht="63.75">
      <c r="A7" s="8" t="s">
        <v>32</v>
      </c>
      <c r="B7" s="5" t="s">
        <v>18</v>
      </c>
      <c r="C7" s="6">
        <v>4.13</v>
      </c>
      <c r="D7" s="8">
        <v>5.25</v>
      </c>
      <c r="E7" s="8">
        <v>0.75</v>
      </c>
      <c r="F7" s="4" t="s">
        <v>16</v>
      </c>
      <c r="G7" s="4">
        <v>1149.1199999999999</v>
      </c>
      <c r="H7" s="6">
        <f t="shared" si="0"/>
        <v>861.83999999999992</v>
      </c>
    </row>
    <row r="8" spans="1:9" ht="102">
      <c r="A8" s="8" t="s">
        <v>38</v>
      </c>
      <c r="B8" s="5" t="s">
        <v>39</v>
      </c>
      <c r="C8" s="6">
        <v>3.26</v>
      </c>
      <c r="D8" s="8">
        <v>5.25</v>
      </c>
      <c r="E8" s="8">
        <v>2.2999999999999998</v>
      </c>
      <c r="F8" s="4" t="s">
        <v>16</v>
      </c>
      <c r="G8" s="4">
        <v>5358.83</v>
      </c>
      <c r="H8" s="6">
        <f t="shared" si="0"/>
        <v>12325.308999999999</v>
      </c>
    </row>
    <row r="9" spans="1:9" ht="89.25">
      <c r="A9" s="8" t="s">
        <v>40</v>
      </c>
      <c r="B9" s="5" t="s">
        <v>41</v>
      </c>
      <c r="C9" s="6">
        <v>8.65</v>
      </c>
      <c r="D9" s="8">
        <v>5.25</v>
      </c>
      <c r="E9" s="8">
        <v>1.982</v>
      </c>
      <c r="F9" s="4" t="s">
        <v>16</v>
      </c>
      <c r="G9" s="4">
        <v>2502.14</v>
      </c>
      <c r="H9" s="6">
        <f t="shared" si="0"/>
        <v>4959.2414799999997</v>
      </c>
    </row>
    <row r="10" spans="1:9" ht="63.75">
      <c r="A10" s="19" t="s">
        <v>42</v>
      </c>
      <c r="B10" s="5" t="s">
        <v>43</v>
      </c>
      <c r="C10" s="6">
        <v>65.05</v>
      </c>
      <c r="D10" s="8">
        <v>5.25</v>
      </c>
      <c r="E10" s="8">
        <v>7.59</v>
      </c>
      <c r="F10" s="4" t="s">
        <v>44</v>
      </c>
      <c r="G10" s="4">
        <v>234.61</v>
      </c>
      <c r="H10" s="6">
        <f t="shared" si="0"/>
        <v>1780.6899000000001</v>
      </c>
    </row>
    <row r="11" spans="1:9" ht="102">
      <c r="A11" s="8" t="s">
        <v>45</v>
      </c>
      <c r="B11" s="5" t="s">
        <v>46</v>
      </c>
      <c r="C11" s="6">
        <v>0.79200000000000004</v>
      </c>
      <c r="D11" s="8">
        <v>5.25</v>
      </c>
      <c r="E11" s="8">
        <v>1.19</v>
      </c>
      <c r="F11" s="4" t="s">
        <v>16</v>
      </c>
      <c r="G11" s="4">
        <v>5489.86</v>
      </c>
      <c r="H11" s="6">
        <f>G11*E11</f>
        <v>6532.933399999999</v>
      </c>
    </row>
    <row r="12" spans="1:9" ht="89.25">
      <c r="A12" s="19" t="s">
        <v>47</v>
      </c>
      <c r="B12" s="5" t="s">
        <v>48</v>
      </c>
      <c r="C12" s="20">
        <v>8.6800000000000002E-2</v>
      </c>
      <c r="D12" s="8">
        <v>5.25</v>
      </c>
      <c r="E12" s="8">
        <v>0.12</v>
      </c>
      <c r="F12" s="4" t="s">
        <v>49</v>
      </c>
      <c r="G12" s="4">
        <v>65841.84</v>
      </c>
      <c r="H12" s="6">
        <f t="shared" si="0"/>
        <v>7901.0207999999993</v>
      </c>
    </row>
    <row r="13" spans="1:9" ht="18.75">
      <c r="A13" s="8">
        <v>9</v>
      </c>
      <c r="B13" s="10" t="s">
        <v>21</v>
      </c>
      <c r="C13" s="6"/>
      <c r="D13" s="8"/>
      <c r="E13" s="8"/>
      <c r="F13" s="4"/>
      <c r="G13" s="4"/>
      <c r="H13" s="6"/>
    </row>
    <row r="14" spans="1:9" ht="15.75">
      <c r="A14" s="8">
        <v>10</v>
      </c>
      <c r="B14" s="5" t="s">
        <v>137</v>
      </c>
      <c r="C14" s="6">
        <v>2.48</v>
      </c>
      <c r="D14" s="8">
        <v>5.25</v>
      </c>
      <c r="E14" s="8">
        <v>0.45</v>
      </c>
      <c r="F14" s="4" t="s">
        <v>16</v>
      </c>
      <c r="G14" s="4">
        <v>450.47</v>
      </c>
      <c r="H14" s="6">
        <f t="shared" si="0"/>
        <v>202.71150000000003</v>
      </c>
    </row>
    <row r="15" spans="1:9" ht="15.75">
      <c r="A15" s="8">
        <v>11</v>
      </c>
      <c r="B15" s="5" t="s">
        <v>138</v>
      </c>
      <c r="C15" s="6">
        <v>7.16</v>
      </c>
      <c r="D15" s="8">
        <v>5.25</v>
      </c>
      <c r="E15" s="8">
        <v>2.37</v>
      </c>
      <c r="F15" s="4" t="s">
        <v>16</v>
      </c>
      <c r="G15" s="4">
        <v>880.61</v>
      </c>
      <c r="H15" s="6">
        <f t="shared" si="0"/>
        <v>2087.0457000000001</v>
      </c>
    </row>
    <row r="16" spans="1:9" ht="15.75">
      <c r="A16" s="8">
        <v>12</v>
      </c>
      <c r="B16" s="5" t="s">
        <v>139</v>
      </c>
      <c r="C16" s="6">
        <v>12.78</v>
      </c>
      <c r="D16" s="8">
        <v>5.25</v>
      </c>
      <c r="E16" s="8">
        <v>3.55</v>
      </c>
      <c r="F16" s="4" t="s">
        <v>16</v>
      </c>
      <c r="G16" s="4">
        <v>831.81</v>
      </c>
      <c r="H16" s="6">
        <f t="shared" si="0"/>
        <v>2952.9254999999998</v>
      </c>
    </row>
    <row r="17" spans="1:8" ht="15.75">
      <c r="A17" s="8">
        <v>13</v>
      </c>
      <c r="B17" s="5" t="s">
        <v>140</v>
      </c>
      <c r="C17" s="6">
        <v>3.61</v>
      </c>
      <c r="D17" s="8">
        <v>5.25</v>
      </c>
      <c r="E17" s="8">
        <v>2.08</v>
      </c>
      <c r="F17" s="4" t="s">
        <v>16</v>
      </c>
      <c r="G17" s="4">
        <v>513.67999999999995</v>
      </c>
      <c r="H17" s="6">
        <f t="shared" si="0"/>
        <v>1068.4543999999999</v>
      </c>
    </row>
    <row r="18" spans="1:8" ht="15.75">
      <c r="A18" s="8">
        <v>14</v>
      </c>
      <c r="B18" s="5" t="s">
        <v>26</v>
      </c>
      <c r="C18" s="6">
        <v>29.73</v>
      </c>
      <c r="D18" s="8">
        <v>5.25</v>
      </c>
      <c r="E18" s="8">
        <v>5.35</v>
      </c>
      <c r="F18" s="4" t="s">
        <v>16</v>
      </c>
      <c r="G18" s="4">
        <v>177.16</v>
      </c>
      <c r="H18" s="6">
        <f t="shared" si="0"/>
        <v>947.80599999999993</v>
      </c>
    </row>
    <row r="19" spans="1:8">
      <c r="A19" s="11"/>
      <c r="B19" s="83"/>
      <c r="C19" s="83"/>
      <c r="D19" s="83"/>
      <c r="E19" s="83"/>
      <c r="F19" s="83"/>
      <c r="G19" s="83"/>
      <c r="H19" s="12">
        <f>SUM(H5:H18)</f>
        <v>42365.320679999997</v>
      </c>
    </row>
    <row r="20" spans="1:8">
      <c r="A20" s="13"/>
      <c r="B20" s="14"/>
      <c r="C20" s="14"/>
      <c r="D20" s="14"/>
      <c r="E20" s="14"/>
      <c r="F20" s="14"/>
      <c r="G20" s="14"/>
      <c r="H20" s="15"/>
    </row>
    <row r="21" spans="1:8" ht="63.75" customHeight="1">
      <c r="B21" s="84" t="s">
        <v>50</v>
      </c>
      <c r="C21" s="84"/>
      <c r="D21" s="84"/>
      <c r="E21" s="84"/>
      <c r="F21" s="84"/>
      <c r="G21" s="84"/>
      <c r="H21" s="84"/>
    </row>
  </sheetData>
  <mergeCells count="5">
    <mergeCell ref="A1:H1"/>
    <mergeCell ref="A2:H2"/>
    <mergeCell ref="A3:H3"/>
    <mergeCell ref="B19:G19"/>
    <mergeCell ref="B21:H21"/>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G27"/>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4.5" customHeight="1">
      <c r="A3" s="82" t="s">
        <v>286</v>
      </c>
      <c r="B3" s="82"/>
      <c r="C3" s="82"/>
      <c r="D3" s="82"/>
      <c r="E3" s="82"/>
      <c r="F3" s="82"/>
      <c r="G3" s="2"/>
    </row>
    <row r="4" spans="1:7">
      <c r="A4" s="3" t="s">
        <v>3</v>
      </c>
      <c r="B4" s="3" t="s">
        <v>4</v>
      </c>
      <c r="C4" s="3" t="s">
        <v>5</v>
      </c>
      <c r="D4" s="3" t="s">
        <v>6</v>
      </c>
      <c r="E4" s="3" t="s">
        <v>7</v>
      </c>
      <c r="F4" s="3" t="s">
        <v>8</v>
      </c>
    </row>
    <row r="5" spans="1:7" ht="25.5">
      <c r="A5" s="4">
        <v>1</v>
      </c>
      <c r="B5" s="5" t="s">
        <v>287</v>
      </c>
      <c r="C5" s="6">
        <v>4</v>
      </c>
      <c r="D5" s="4" t="s">
        <v>10</v>
      </c>
      <c r="E5" s="4">
        <v>261.12</v>
      </c>
      <c r="F5" s="7">
        <f>E5*C5</f>
        <v>1044.48</v>
      </c>
    </row>
    <row r="6" spans="1:7" ht="114.75">
      <c r="A6" s="8" t="s">
        <v>11</v>
      </c>
      <c r="B6" s="5" t="s">
        <v>12</v>
      </c>
      <c r="C6" s="6">
        <v>225.21</v>
      </c>
      <c r="D6" s="4" t="s">
        <v>13</v>
      </c>
      <c r="E6" s="4">
        <v>120.53</v>
      </c>
      <c r="F6" s="7">
        <f t="shared" ref="F6:F20" si="0">E6*C6</f>
        <v>27144.561300000001</v>
      </c>
    </row>
    <row r="7" spans="1:7" ht="75.75" customHeight="1">
      <c r="A7" s="8" t="s">
        <v>288</v>
      </c>
      <c r="B7" s="9" t="s">
        <v>289</v>
      </c>
      <c r="C7" s="6">
        <v>16.52</v>
      </c>
      <c r="D7" s="4" t="s">
        <v>16</v>
      </c>
      <c r="E7" s="4">
        <v>351.48</v>
      </c>
      <c r="F7" s="7">
        <f t="shared" si="0"/>
        <v>5806.4495999999999</v>
      </c>
    </row>
    <row r="8" spans="1:7" ht="75.75" customHeight="1">
      <c r="A8" s="8" t="s">
        <v>32</v>
      </c>
      <c r="B8" s="5" t="s">
        <v>18</v>
      </c>
      <c r="C8" s="6">
        <v>27.55</v>
      </c>
      <c r="D8" s="4" t="s">
        <v>16</v>
      </c>
      <c r="E8" s="4">
        <v>1149.1199999999999</v>
      </c>
      <c r="F8" s="7">
        <f t="shared" si="0"/>
        <v>31658.255999999998</v>
      </c>
    </row>
    <row r="9" spans="1:7" ht="89.25" customHeight="1">
      <c r="A9" s="8" t="s">
        <v>40</v>
      </c>
      <c r="B9" s="5" t="s">
        <v>259</v>
      </c>
      <c r="C9" s="6">
        <v>3.07</v>
      </c>
      <c r="D9" s="4" t="s">
        <v>16</v>
      </c>
      <c r="E9" s="4">
        <v>5829</v>
      </c>
      <c r="F9" s="7">
        <f t="shared" si="0"/>
        <v>17895.03</v>
      </c>
    </row>
    <row r="10" spans="1:7" ht="81.75" customHeight="1">
      <c r="A10" s="8" t="s">
        <v>84</v>
      </c>
      <c r="B10" s="5" t="s">
        <v>41</v>
      </c>
      <c r="C10" s="6">
        <v>82.59</v>
      </c>
      <c r="D10" s="4" t="s">
        <v>16</v>
      </c>
      <c r="E10" s="4">
        <v>2502.14</v>
      </c>
      <c r="F10" s="7">
        <f t="shared" si="0"/>
        <v>206651.7426</v>
      </c>
    </row>
    <row r="11" spans="1:7" ht="69" customHeight="1">
      <c r="A11" s="19" t="s">
        <v>85</v>
      </c>
      <c r="B11" s="5" t="s">
        <v>43</v>
      </c>
      <c r="C11" s="6">
        <v>441.45</v>
      </c>
      <c r="D11" s="4" t="s">
        <v>16</v>
      </c>
      <c r="E11" s="4">
        <v>245.79</v>
      </c>
      <c r="F11" s="7">
        <f t="shared" si="0"/>
        <v>108503.99549999999</v>
      </c>
    </row>
    <row r="12" spans="1:7" ht="81.75" customHeight="1">
      <c r="A12" s="19" t="s">
        <v>86</v>
      </c>
      <c r="B12" s="5" t="s">
        <v>87</v>
      </c>
      <c r="C12" s="6">
        <v>1.77</v>
      </c>
      <c r="D12" s="4" t="s">
        <v>16</v>
      </c>
      <c r="E12" s="4">
        <v>5489.86</v>
      </c>
      <c r="F12" s="7">
        <f t="shared" si="0"/>
        <v>9717.0522000000001</v>
      </c>
    </row>
    <row r="13" spans="1:7" ht="109.5" customHeight="1">
      <c r="A13" s="8" t="s">
        <v>290</v>
      </c>
      <c r="B13" s="5" t="s">
        <v>39</v>
      </c>
      <c r="C13" s="6">
        <v>21.84</v>
      </c>
      <c r="D13" s="4" t="s">
        <v>16</v>
      </c>
      <c r="E13" s="4">
        <v>5358.83</v>
      </c>
      <c r="F13" s="7">
        <f t="shared" si="0"/>
        <v>117036.8472</v>
      </c>
    </row>
    <row r="14" spans="1:7" ht="61.5" customHeight="1">
      <c r="A14" s="8" t="s">
        <v>291</v>
      </c>
      <c r="B14" s="5" t="s">
        <v>292</v>
      </c>
      <c r="C14" s="6">
        <v>5.79</v>
      </c>
      <c r="D14" s="4" t="s">
        <v>16</v>
      </c>
      <c r="E14" s="4">
        <v>155</v>
      </c>
      <c r="F14" s="7">
        <f t="shared" si="0"/>
        <v>897.45</v>
      </c>
    </row>
    <row r="15" spans="1:7" ht="18.75">
      <c r="A15" s="8">
        <v>11</v>
      </c>
      <c r="B15" s="10" t="s">
        <v>21</v>
      </c>
      <c r="C15" s="6"/>
      <c r="D15" s="4"/>
      <c r="E15" s="4"/>
      <c r="F15" s="7">
        <f t="shared" si="0"/>
        <v>0</v>
      </c>
    </row>
    <row r="16" spans="1:7" ht="15.75">
      <c r="A16" s="8">
        <v>12</v>
      </c>
      <c r="B16" s="5" t="s">
        <v>247</v>
      </c>
      <c r="C16" s="6">
        <v>58.38</v>
      </c>
      <c r="D16" s="4" t="s">
        <v>16</v>
      </c>
      <c r="E16" s="4">
        <v>867.86</v>
      </c>
      <c r="F16" s="7">
        <f t="shared" si="0"/>
        <v>50665.666800000006</v>
      </c>
    </row>
    <row r="17" spans="1:6" ht="15.75">
      <c r="A17" s="8">
        <v>13</v>
      </c>
      <c r="B17" s="5" t="s">
        <v>293</v>
      </c>
      <c r="C17" s="6">
        <v>16.52</v>
      </c>
      <c r="D17" s="4" t="s">
        <v>16</v>
      </c>
      <c r="E17" s="4">
        <v>518.12</v>
      </c>
      <c r="F17" s="7">
        <f t="shared" si="0"/>
        <v>8559.3423999999995</v>
      </c>
    </row>
    <row r="18" spans="1:6" ht="15.75">
      <c r="A18" s="8">
        <v>14</v>
      </c>
      <c r="B18" s="5" t="s">
        <v>62</v>
      </c>
      <c r="C18" s="6">
        <v>23.82</v>
      </c>
      <c r="D18" s="4" t="s">
        <v>16</v>
      </c>
      <c r="E18" s="4">
        <v>518.12</v>
      </c>
      <c r="F18" s="7">
        <f t="shared" si="0"/>
        <v>12341.618399999999</v>
      </c>
    </row>
    <row r="19" spans="1:6" ht="15.75">
      <c r="A19" s="8">
        <v>15</v>
      </c>
      <c r="B19" s="5" t="s">
        <v>61</v>
      </c>
      <c r="C19" s="6">
        <v>110.14</v>
      </c>
      <c r="D19" s="4" t="s">
        <v>16</v>
      </c>
      <c r="E19" s="4">
        <v>825.7</v>
      </c>
      <c r="F19" s="7">
        <f t="shared" si="0"/>
        <v>90942.598000000013</v>
      </c>
    </row>
    <row r="20" spans="1:6" ht="15.75">
      <c r="A20" s="8">
        <v>16</v>
      </c>
      <c r="B20" s="5" t="s">
        <v>26</v>
      </c>
      <c r="C20" s="6">
        <v>224.8</v>
      </c>
      <c r="D20" s="4" t="s">
        <v>16</v>
      </c>
      <c r="E20" s="4">
        <v>169.47</v>
      </c>
      <c r="F20" s="7">
        <f t="shared" si="0"/>
        <v>38096.856</v>
      </c>
    </row>
    <row r="21" spans="1:6">
      <c r="A21" s="11"/>
      <c r="B21" s="83"/>
      <c r="C21" s="83"/>
      <c r="D21" s="83"/>
      <c r="E21" s="83"/>
      <c r="F21" s="12">
        <f>SUM(F5:F20)</f>
        <v>726961.946</v>
      </c>
    </row>
    <row r="22" spans="1:6">
      <c r="A22" s="13"/>
      <c r="B22" s="14"/>
      <c r="C22" s="14"/>
      <c r="D22" s="14"/>
      <c r="E22" s="14"/>
      <c r="F22" s="15"/>
    </row>
    <row r="23" spans="1:6">
      <c r="A23" s="13"/>
      <c r="B23" s="14"/>
      <c r="C23" s="14"/>
      <c r="D23" s="14"/>
      <c r="E23" s="14"/>
      <c r="F23" s="15"/>
    </row>
    <row r="24" spans="1:6" ht="15" customHeight="1">
      <c r="B24" s="84" t="s">
        <v>122</v>
      </c>
      <c r="C24" s="84"/>
      <c r="D24" s="84"/>
      <c r="E24" s="84"/>
      <c r="F24" s="84"/>
    </row>
    <row r="25" spans="1:6">
      <c r="B25" s="84"/>
      <c r="C25" s="84"/>
      <c r="D25" s="84"/>
      <c r="E25" s="84"/>
      <c r="F25" s="84"/>
    </row>
    <row r="26" spans="1:6">
      <c r="B26" s="84"/>
      <c r="C26" s="84"/>
      <c r="D26" s="84"/>
      <c r="E26" s="84"/>
      <c r="F26" s="84"/>
    </row>
    <row r="27" spans="1:6">
      <c r="B27" s="84"/>
      <c r="C27" s="84"/>
      <c r="D27" s="84"/>
      <c r="E27" s="84"/>
      <c r="F27" s="84"/>
    </row>
  </sheetData>
  <mergeCells count="5">
    <mergeCell ref="A1:F1"/>
    <mergeCell ref="A2:F2"/>
    <mergeCell ref="A3:F3"/>
    <mergeCell ref="B21:E21"/>
    <mergeCell ref="B24:F27"/>
  </mergeCells>
  <pageMargins left="0.7" right="0.7" top="0.75" bottom="0.75" header="0.3" footer="0.3"/>
</worksheet>
</file>

<file path=xl/worksheets/sheet160.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490</v>
      </c>
      <c r="B3" s="82"/>
      <c r="C3" s="82"/>
      <c r="D3" s="82"/>
      <c r="E3" s="82"/>
      <c r="F3" s="82"/>
      <c r="G3" s="2"/>
    </row>
    <row r="4" spans="1:7">
      <c r="A4" s="3" t="s">
        <v>3</v>
      </c>
      <c r="B4" s="3" t="s">
        <v>4</v>
      </c>
      <c r="C4" s="3" t="s">
        <v>5</v>
      </c>
      <c r="D4" s="3" t="s">
        <v>6</v>
      </c>
      <c r="E4" s="3" t="s">
        <v>7</v>
      </c>
      <c r="F4" s="3" t="s">
        <v>8</v>
      </c>
    </row>
    <row r="5" spans="1:7" ht="114.75">
      <c r="A5" s="8" t="s">
        <v>30</v>
      </c>
      <c r="B5" s="5" t="s">
        <v>65</v>
      </c>
      <c r="C5" s="6">
        <v>84.97</v>
      </c>
      <c r="D5" s="4" t="s">
        <v>13</v>
      </c>
      <c r="E5" s="4">
        <v>120.53</v>
      </c>
      <c r="F5" s="6">
        <f t="shared" ref="F5:F14" si="0">E5*C5</f>
        <v>10241.4341</v>
      </c>
    </row>
    <row r="6" spans="1:7" ht="78" customHeight="1">
      <c r="A6" s="8" t="s">
        <v>31</v>
      </c>
      <c r="B6" s="5" t="s">
        <v>15</v>
      </c>
      <c r="C6" s="6">
        <v>31.87</v>
      </c>
      <c r="D6" s="4" t="s">
        <v>13</v>
      </c>
      <c r="E6" s="4">
        <v>223.35</v>
      </c>
      <c r="F6" s="6">
        <f t="shared" si="0"/>
        <v>7118.1644999999999</v>
      </c>
    </row>
    <row r="7" spans="1:7" ht="63.75">
      <c r="A7" s="8" t="s">
        <v>32</v>
      </c>
      <c r="B7" s="5" t="s">
        <v>18</v>
      </c>
      <c r="C7" s="6">
        <v>53.11</v>
      </c>
      <c r="D7" s="4" t="s">
        <v>16</v>
      </c>
      <c r="E7" s="4">
        <v>1149.1199999999999</v>
      </c>
      <c r="F7" s="6">
        <f t="shared" si="0"/>
        <v>61029.763199999994</v>
      </c>
    </row>
    <row r="8" spans="1:7" ht="102">
      <c r="A8" s="8" t="s">
        <v>33</v>
      </c>
      <c r="B8" s="5" t="s">
        <v>34</v>
      </c>
      <c r="C8" s="6">
        <v>63.73</v>
      </c>
      <c r="D8" s="4" t="s">
        <v>16</v>
      </c>
      <c r="E8" s="4">
        <v>5829</v>
      </c>
      <c r="F8" s="6">
        <f t="shared" si="0"/>
        <v>371482.17</v>
      </c>
    </row>
    <row r="9" spans="1:7" ht="18.75">
      <c r="A9" s="23">
        <v>5</v>
      </c>
      <c r="B9" s="10" t="s">
        <v>21</v>
      </c>
      <c r="C9" s="6"/>
      <c r="D9" s="4"/>
      <c r="E9" s="4"/>
      <c r="F9" s="6"/>
    </row>
    <row r="10" spans="1:7" ht="15.75" customHeight="1">
      <c r="A10" s="23">
        <v>6</v>
      </c>
      <c r="B10" s="5" t="s">
        <v>59</v>
      </c>
      <c r="C10" s="6">
        <v>31.87</v>
      </c>
      <c r="D10" s="4" t="s">
        <v>13</v>
      </c>
      <c r="E10" s="4">
        <v>450.47</v>
      </c>
      <c r="F10" s="6">
        <f t="shared" si="0"/>
        <v>14356.478900000002</v>
      </c>
    </row>
    <row r="11" spans="1:7" ht="15.75" customHeight="1">
      <c r="A11" s="23">
        <v>7</v>
      </c>
      <c r="B11" s="5" t="s">
        <v>60</v>
      </c>
      <c r="C11" s="6">
        <v>27.35</v>
      </c>
      <c r="D11" s="4" t="s">
        <v>13</v>
      </c>
      <c r="E11" s="4">
        <v>880.61</v>
      </c>
      <c r="F11" s="6">
        <f t="shared" si="0"/>
        <v>24084.683500000003</v>
      </c>
    </row>
    <row r="12" spans="1:7" ht="15.75" customHeight="1">
      <c r="A12" s="23">
        <v>8</v>
      </c>
      <c r="B12" s="5" t="s">
        <v>143</v>
      </c>
      <c r="C12" s="6">
        <v>53.11</v>
      </c>
      <c r="D12" s="4" t="s">
        <v>13</v>
      </c>
      <c r="E12" s="4">
        <v>831.81</v>
      </c>
      <c r="F12" s="6">
        <f>E12*C12</f>
        <v>44177.429099999994</v>
      </c>
    </row>
    <row r="13" spans="1:7">
      <c r="A13" s="23">
        <v>9</v>
      </c>
      <c r="B13" s="5" t="s">
        <v>62</v>
      </c>
      <c r="C13" s="6">
        <v>54.7</v>
      </c>
      <c r="D13" s="4" t="s">
        <v>13</v>
      </c>
      <c r="E13" s="4">
        <v>513.67999999999995</v>
      </c>
      <c r="F13" s="6">
        <f t="shared" si="0"/>
        <v>28098.295999999998</v>
      </c>
    </row>
    <row r="14" spans="1:7">
      <c r="A14" s="23">
        <v>10</v>
      </c>
      <c r="B14" s="5" t="s">
        <v>69</v>
      </c>
      <c r="C14" s="6">
        <v>84.97</v>
      </c>
      <c r="D14" s="4" t="s">
        <v>13</v>
      </c>
      <c r="E14" s="4">
        <v>177.16</v>
      </c>
      <c r="F14" s="6">
        <f t="shared" si="0"/>
        <v>15053.2852</v>
      </c>
    </row>
    <row r="15" spans="1:7">
      <c r="A15" s="11"/>
      <c r="B15" s="83"/>
      <c r="C15" s="83"/>
      <c r="D15" s="83"/>
      <c r="E15" s="83"/>
      <c r="F15" s="12">
        <f>SUM(F5:F14)</f>
        <v>575641.70449999999</v>
      </c>
    </row>
    <row r="16" spans="1:7">
      <c r="A16" s="13"/>
      <c r="B16" s="14"/>
      <c r="C16" s="14"/>
      <c r="D16" s="14"/>
      <c r="E16" s="14"/>
      <c r="F16" s="15"/>
    </row>
    <row r="17" spans="1:6">
      <c r="A17" s="13"/>
      <c r="B17" s="14"/>
      <c r="C17" s="14"/>
      <c r="D17" s="14"/>
      <c r="E17" s="14"/>
      <c r="F17" s="15"/>
    </row>
    <row r="18" spans="1:6" ht="50.25" customHeight="1">
      <c r="B18" s="84" t="s">
        <v>268</v>
      </c>
      <c r="C18" s="84"/>
      <c r="D18" s="84"/>
      <c r="E18" s="84"/>
      <c r="F18" s="84"/>
    </row>
  </sheetData>
  <mergeCells count="5">
    <mergeCell ref="A1:F1"/>
    <mergeCell ref="A2:F2"/>
    <mergeCell ref="A3:F3"/>
    <mergeCell ref="B15:E15"/>
    <mergeCell ref="B18:F18"/>
  </mergeCells>
  <pageMargins left="0.7" right="0.7" top="0.75" bottom="0.75" header="0.3" footer="0.3"/>
</worksheet>
</file>

<file path=xl/worksheets/sheet161.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473</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65</v>
      </c>
      <c r="C5" s="6">
        <v>62.95</v>
      </c>
      <c r="D5" s="4" t="s">
        <v>13</v>
      </c>
      <c r="E5" s="29">
        <v>104.08</v>
      </c>
      <c r="F5" s="4" t="s">
        <v>13</v>
      </c>
      <c r="G5" s="4">
        <v>120.53</v>
      </c>
      <c r="H5" s="6">
        <f>G5*E5</f>
        <v>12544.7624</v>
      </c>
    </row>
    <row r="6" spans="1:9" ht="89.25">
      <c r="A6" s="8" t="s">
        <v>31</v>
      </c>
      <c r="B6" s="5" t="s">
        <v>15</v>
      </c>
      <c r="C6" s="6">
        <v>6.39</v>
      </c>
      <c r="D6" s="4" t="s">
        <v>13</v>
      </c>
      <c r="E6" s="29">
        <v>41.42</v>
      </c>
      <c r="F6" s="4" t="s">
        <v>13</v>
      </c>
      <c r="G6" s="4">
        <v>223.35</v>
      </c>
      <c r="H6" s="6">
        <f t="shared" ref="H6:H14" si="0">G6*E6</f>
        <v>9251.1569999999992</v>
      </c>
    </row>
    <row r="7" spans="1:9" ht="63.75">
      <c r="A7" s="8" t="s">
        <v>32</v>
      </c>
      <c r="B7" s="5" t="s">
        <v>18</v>
      </c>
      <c r="C7" s="6">
        <v>10.74</v>
      </c>
      <c r="D7" s="4" t="s">
        <v>16</v>
      </c>
      <c r="E7" s="29">
        <v>69.040000000000006</v>
      </c>
      <c r="F7" s="4" t="s">
        <v>16</v>
      </c>
      <c r="G7" s="4">
        <v>1149.1199999999999</v>
      </c>
      <c r="H7" s="6">
        <f t="shared" si="0"/>
        <v>79335.2448</v>
      </c>
    </row>
    <row r="8" spans="1:9" ht="102">
      <c r="A8" s="8" t="s">
        <v>33</v>
      </c>
      <c r="B8" s="5" t="s">
        <v>39</v>
      </c>
      <c r="C8" s="6">
        <v>9.1199999999999992</v>
      </c>
      <c r="D8" s="4" t="s">
        <v>16</v>
      </c>
      <c r="E8" s="29">
        <v>63.73</v>
      </c>
      <c r="F8" s="4" t="s">
        <v>16</v>
      </c>
      <c r="G8" s="4">
        <v>5829</v>
      </c>
      <c r="H8" s="6">
        <f t="shared" si="0"/>
        <v>371482.17</v>
      </c>
    </row>
    <row r="9" spans="1:9" ht="18.75">
      <c r="A9" s="23">
        <v>5</v>
      </c>
      <c r="B9" s="10" t="s">
        <v>21</v>
      </c>
      <c r="C9" s="6"/>
      <c r="D9" s="4"/>
      <c r="E9" s="29"/>
      <c r="F9" s="4"/>
      <c r="G9" s="4"/>
      <c r="H9" s="6"/>
    </row>
    <row r="10" spans="1:9">
      <c r="A10" s="23">
        <v>6</v>
      </c>
      <c r="B10" s="5" t="s">
        <v>59</v>
      </c>
      <c r="C10" s="6">
        <v>6.39</v>
      </c>
      <c r="D10" s="4" t="s">
        <v>13</v>
      </c>
      <c r="E10" s="29">
        <v>41.42</v>
      </c>
      <c r="F10" s="4" t="s">
        <v>13</v>
      </c>
      <c r="G10" s="4">
        <v>482.08</v>
      </c>
      <c r="H10" s="6">
        <f t="shared" si="0"/>
        <v>19967.7536</v>
      </c>
    </row>
    <row r="11" spans="1:9">
      <c r="A11" s="23">
        <v>7</v>
      </c>
      <c r="B11" s="5" t="s">
        <v>23</v>
      </c>
      <c r="C11" s="6">
        <v>20.85</v>
      </c>
      <c r="D11" s="4" t="s">
        <v>13</v>
      </c>
      <c r="E11" s="29">
        <v>27.35</v>
      </c>
      <c r="F11" s="4" t="s">
        <v>13</v>
      </c>
      <c r="G11" s="4">
        <v>752.51</v>
      </c>
      <c r="H11" s="6">
        <f t="shared" si="0"/>
        <v>20581.148499999999</v>
      </c>
    </row>
    <row r="12" spans="1:9">
      <c r="A12" s="23">
        <v>8</v>
      </c>
      <c r="B12" s="5" t="s">
        <v>143</v>
      </c>
      <c r="C12" s="6">
        <v>31.76999</v>
      </c>
      <c r="D12" s="4" t="s">
        <v>13</v>
      </c>
      <c r="E12" s="29">
        <v>69.040000000000006</v>
      </c>
      <c r="F12" s="4" t="s">
        <v>13</v>
      </c>
      <c r="G12" s="4">
        <v>752.51</v>
      </c>
      <c r="H12" s="6">
        <f t="shared" si="0"/>
        <v>51953.290400000005</v>
      </c>
    </row>
    <row r="13" spans="1:9">
      <c r="A13" s="23">
        <v>9</v>
      </c>
      <c r="B13" s="5" t="s">
        <v>62</v>
      </c>
      <c r="C13" s="6">
        <v>19.38</v>
      </c>
      <c r="D13" s="4" t="s">
        <v>13</v>
      </c>
      <c r="E13" s="29">
        <v>54.7</v>
      </c>
      <c r="F13" s="4" t="s">
        <v>13</v>
      </c>
      <c r="G13" s="4">
        <v>434.67</v>
      </c>
      <c r="H13" s="6">
        <f t="shared" si="0"/>
        <v>23776.449000000001</v>
      </c>
    </row>
    <row r="14" spans="1:9">
      <c r="A14" s="23">
        <v>10</v>
      </c>
      <c r="B14" s="5" t="s">
        <v>69</v>
      </c>
      <c r="C14" s="6">
        <v>62.95</v>
      </c>
      <c r="D14" s="4" t="s">
        <v>13</v>
      </c>
      <c r="E14" s="29">
        <v>104.08</v>
      </c>
      <c r="F14" s="4" t="s">
        <v>13</v>
      </c>
      <c r="G14" s="4">
        <v>177.16</v>
      </c>
      <c r="H14" s="6">
        <f t="shared" si="0"/>
        <v>18438.8128</v>
      </c>
    </row>
    <row r="15" spans="1:9">
      <c r="A15" s="11"/>
      <c r="B15" s="83"/>
      <c r="C15" s="83"/>
      <c r="D15" s="83"/>
      <c r="E15" s="83"/>
      <c r="F15" s="83"/>
      <c r="G15" s="83"/>
      <c r="H15" s="12">
        <f>SUM(H5:H14)</f>
        <v>607330.78850000002</v>
      </c>
    </row>
    <row r="16" spans="1:9">
      <c r="A16" s="13"/>
      <c r="B16" s="14"/>
      <c r="C16" s="14"/>
      <c r="D16" s="14"/>
      <c r="E16" s="14"/>
      <c r="F16" s="14"/>
      <c r="G16" s="14"/>
      <c r="H16" s="15"/>
    </row>
    <row r="17" spans="1:8">
      <c r="A17" s="13"/>
      <c r="B17" s="14"/>
      <c r="C17" s="14"/>
      <c r="D17" s="14"/>
      <c r="E17" s="14"/>
      <c r="F17" s="14"/>
      <c r="G17" s="14"/>
      <c r="H17" s="15"/>
    </row>
    <row r="18" spans="1:8" ht="63.75" customHeight="1">
      <c r="B18" s="84" t="s">
        <v>27</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162.xml><?xml version="1.0" encoding="utf-8"?>
<worksheet xmlns="http://schemas.openxmlformats.org/spreadsheetml/2006/main" xmlns:r="http://schemas.openxmlformats.org/officeDocument/2006/relationships">
  <dimension ref="A1:I18"/>
  <sheetViews>
    <sheetView workbookViewId="0">
      <selection activeCell="E5" sqref="E5"/>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541</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65</v>
      </c>
      <c r="C5" s="6">
        <v>62.95</v>
      </c>
      <c r="D5" s="4" t="s">
        <v>13</v>
      </c>
      <c r="E5" s="29">
        <v>92.52</v>
      </c>
      <c r="F5" s="4" t="s">
        <v>13</v>
      </c>
      <c r="G5" s="4">
        <v>120.53</v>
      </c>
      <c r="H5" s="6">
        <f>G5*E5</f>
        <v>11151.435599999999</v>
      </c>
    </row>
    <row r="6" spans="1:9" ht="89.25">
      <c r="A6" s="8" t="s">
        <v>31</v>
      </c>
      <c r="B6" s="5" t="s">
        <v>15</v>
      </c>
      <c r="C6" s="6">
        <v>6.39</v>
      </c>
      <c r="D6" s="4" t="s">
        <v>13</v>
      </c>
      <c r="E6" s="29">
        <v>36.82</v>
      </c>
      <c r="F6" s="4" t="s">
        <v>13</v>
      </c>
      <c r="G6" s="4">
        <v>223.35</v>
      </c>
      <c r="H6" s="6">
        <f t="shared" ref="H6:H14" si="0">G6*E6</f>
        <v>8223.7469999999994</v>
      </c>
    </row>
    <row r="7" spans="1:9" ht="63.75">
      <c r="A7" s="8" t="s">
        <v>32</v>
      </c>
      <c r="B7" s="5" t="s">
        <v>18</v>
      </c>
      <c r="C7" s="6">
        <v>10.74</v>
      </c>
      <c r="D7" s="4" t="s">
        <v>16</v>
      </c>
      <c r="E7" s="29">
        <v>61.37</v>
      </c>
      <c r="F7" s="4" t="s">
        <v>16</v>
      </c>
      <c r="G7" s="4">
        <v>1149.1199999999999</v>
      </c>
      <c r="H7" s="6">
        <f t="shared" si="0"/>
        <v>70521.494399999996</v>
      </c>
    </row>
    <row r="8" spans="1:9" ht="102">
      <c r="A8" s="8" t="s">
        <v>33</v>
      </c>
      <c r="B8" s="5" t="s">
        <v>39</v>
      </c>
      <c r="C8" s="6">
        <v>9.1199999999999992</v>
      </c>
      <c r="D8" s="4" t="s">
        <v>16</v>
      </c>
      <c r="E8" s="29">
        <v>56.65</v>
      </c>
      <c r="F8" s="4" t="s">
        <v>16</v>
      </c>
      <c r="G8" s="4">
        <v>5829</v>
      </c>
      <c r="H8" s="6">
        <f t="shared" si="0"/>
        <v>330212.84999999998</v>
      </c>
    </row>
    <row r="9" spans="1:9" ht="18.75">
      <c r="A9" s="23">
        <v>5</v>
      </c>
      <c r="B9" s="10" t="s">
        <v>21</v>
      </c>
      <c r="C9" s="6"/>
      <c r="D9" s="4"/>
      <c r="E9" s="29"/>
      <c r="F9" s="4"/>
      <c r="G9" s="4"/>
      <c r="H9" s="6"/>
    </row>
    <row r="10" spans="1:9">
      <c r="A10" s="23">
        <v>6</v>
      </c>
      <c r="B10" s="5" t="s">
        <v>59</v>
      </c>
      <c r="C10" s="6">
        <v>6.39</v>
      </c>
      <c r="D10" s="4" t="s">
        <v>13</v>
      </c>
      <c r="E10" s="29">
        <v>36.82</v>
      </c>
      <c r="F10" s="4" t="s">
        <v>13</v>
      </c>
      <c r="G10" s="4">
        <v>482.08</v>
      </c>
      <c r="H10" s="6">
        <f t="shared" si="0"/>
        <v>17750.185600000001</v>
      </c>
    </row>
    <row r="11" spans="1:9">
      <c r="A11" s="23">
        <v>7</v>
      </c>
      <c r="B11" s="5" t="s">
        <v>23</v>
      </c>
      <c r="C11" s="6">
        <v>20.85</v>
      </c>
      <c r="D11" s="4" t="s">
        <v>13</v>
      </c>
      <c r="E11" s="29">
        <v>24.32</v>
      </c>
      <c r="F11" s="4" t="s">
        <v>13</v>
      </c>
      <c r="G11" s="4">
        <v>752.51</v>
      </c>
      <c r="H11" s="6">
        <f t="shared" si="0"/>
        <v>18301.0432</v>
      </c>
    </row>
    <row r="12" spans="1:9">
      <c r="A12" s="23">
        <v>8</v>
      </c>
      <c r="B12" s="5" t="s">
        <v>143</v>
      </c>
      <c r="C12" s="6">
        <v>31.76999</v>
      </c>
      <c r="D12" s="4" t="s">
        <v>13</v>
      </c>
      <c r="E12" s="29">
        <v>61.37</v>
      </c>
      <c r="F12" s="4" t="s">
        <v>13</v>
      </c>
      <c r="G12" s="4">
        <v>752.51</v>
      </c>
      <c r="H12" s="6">
        <f t="shared" si="0"/>
        <v>46181.538699999997</v>
      </c>
    </row>
    <row r="13" spans="1:9">
      <c r="A13" s="23">
        <v>9</v>
      </c>
      <c r="B13" s="5" t="s">
        <v>62</v>
      </c>
      <c r="C13" s="6">
        <v>19.38</v>
      </c>
      <c r="D13" s="4" t="s">
        <v>13</v>
      </c>
      <c r="E13" s="29">
        <v>48.64</v>
      </c>
      <c r="F13" s="4" t="s">
        <v>13</v>
      </c>
      <c r="G13" s="4">
        <v>434.67</v>
      </c>
      <c r="H13" s="6">
        <f t="shared" si="0"/>
        <v>21142.3488</v>
      </c>
    </row>
    <row r="14" spans="1:9">
      <c r="A14" s="23">
        <v>10</v>
      </c>
      <c r="B14" s="5" t="s">
        <v>69</v>
      </c>
      <c r="C14" s="6">
        <v>62.95</v>
      </c>
      <c r="D14" s="4" t="s">
        <v>13</v>
      </c>
      <c r="E14" s="29">
        <v>92.52</v>
      </c>
      <c r="F14" s="4" t="s">
        <v>13</v>
      </c>
      <c r="G14" s="4">
        <v>177.16</v>
      </c>
      <c r="H14" s="6">
        <f t="shared" si="0"/>
        <v>16390.843199999999</v>
      </c>
    </row>
    <row r="15" spans="1:9">
      <c r="A15" s="11"/>
      <c r="B15" s="83"/>
      <c r="C15" s="83"/>
      <c r="D15" s="83"/>
      <c r="E15" s="83"/>
      <c r="F15" s="83"/>
      <c r="G15" s="83"/>
      <c r="H15" s="12">
        <f>SUM(H5:H14)</f>
        <v>539875.4865</v>
      </c>
    </row>
    <row r="16" spans="1:9">
      <c r="A16" s="13"/>
      <c r="B16" s="14"/>
      <c r="C16" s="14"/>
      <c r="D16" s="14"/>
      <c r="E16" s="14"/>
      <c r="F16" s="14"/>
      <c r="G16" s="14"/>
      <c r="H16" s="15"/>
    </row>
    <row r="17" spans="1:8">
      <c r="A17" s="13"/>
      <c r="B17" s="14"/>
      <c r="C17" s="14"/>
      <c r="D17" s="14"/>
      <c r="E17" s="14"/>
      <c r="F17" s="14"/>
      <c r="G17" s="14"/>
      <c r="H17" s="15"/>
    </row>
    <row r="18" spans="1:8" ht="63.75" customHeight="1">
      <c r="B18" s="84" t="s">
        <v>475</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163.xml><?xml version="1.0" encoding="utf-8"?>
<worksheet xmlns="http://schemas.openxmlformats.org/spreadsheetml/2006/main" xmlns:r="http://schemas.openxmlformats.org/officeDocument/2006/relationships">
  <dimension ref="A1:G23"/>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26.25" customHeight="1">
      <c r="A3" s="82" t="s">
        <v>526</v>
      </c>
      <c r="B3" s="82"/>
      <c r="C3" s="82"/>
      <c r="D3" s="82"/>
      <c r="E3" s="82"/>
      <c r="F3" s="82"/>
      <c r="G3" s="2"/>
    </row>
    <row r="4" spans="1:7">
      <c r="A4" s="3" t="s">
        <v>3</v>
      </c>
      <c r="B4" s="3" t="s">
        <v>4</v>
      </c>
      <c r="C4" s="3" t="s">
        <v>5</v>
      </c>
      <c r="D4" s="3" t="s">
        <v>6</v>
      </c>
      <c r="E4" s="3" t="s">
        <v>7</v>
      </c>
      <c r="F4" s="3" t="s">
        <v>8</v>
      </c>
    </row>
    <row r="5" spans="1:7" ht="25.5">
      <c r="A5" s="4">
        <v>1</v>
      </c>
      <c r="B5" s="5" t="s">
        <v>9</v>
      </c>
      <c r="C5" s="4">
        <v>10</v>
      </c>
      <c r="D5" s="4" t="s">
        <v>10</v>
      </c>
      <c r="E5" s="4">
        <v>261.12</v>
      </c>
      <c r="F5" s="7">
        <f t="shared" ref="F5:F13" si="0">E5*C5</f>
        <v>2611.1999999999998</v>
      </c>
    </row>
    <row r="6" spans="1:7" ht="114.75">
      <c r="A6" s="8" t="s">
        <v>11</v>
      </c>
      <c r="B6" s="5" t="s">
        <v>12</v>
      </c>
      <c r="C6" s="6">
        <v>208.16</v>
      </c>
      <c r="D6" s="4" t="s">
        <v>13</v>
      </c>
      <c r="E6" s="4">
        <v>120.53</v>
      </c>
      <c r="F6" s="7">
        <f t="shared" si="0"/>
        <v>25089.524799999999</v>
      </c>
    </row>
    <row r="7" spans="1:7" ht="89.25">
      <c r="A7" s="8" t="s">
        <v>14</v>
      </c>
      <c r="B7" s="9" t="s">
        <v>15</v>
      </c>
      <c r="C7" s="6">
        <v>16.11</v>
      </c>
      <c r="D7" s="4" t="s">
        <v>16</v>
      </c>
      <c r="E7" s="4">
        <v>223.35</v>
      </c>
      <c r="F7" s="7">
        <f t="shared" si="0"/>
        <v>3598.1684999999998</v>
      </c>
    </row>
    <row r="8" spans="1:7" ht="63.75">
      <c r="A8" s="8" t="s">
        <v>17</v>
      </c>
      <c r="B8" s="5" t="s">
        <v>18</v>
      </c>
      <c r="C8" s="6">
        <v>26.85</v>
      </c>
      <c r="D8" s="4" t="s">
        <v>16</v>
      </c>
      <c r="E8" s="4">
        <v>1149.1199999999999</v>
      </c>
      <c r="F8" s="7">
        <f t="shared" si="0"/>
        <v>30853.871999999999</v>
      </c>
    </row>
    <row r="9" spans="1:7" ht="102">
      <c r="A9" s="8" t="s">
        <v>19</v>
      </c>
      <c r="B9" s="5" t="s">
        <v>20</v>
      </c>
      <c r="C9" s="6">
        <v>22.25</v>
      </c>
      <c r="D9" s="4" t="s">
        <v>16</v>
      </c>
      <c r="E9" s="4">
        <v>5358.83</v>
      </c>
      <c r="F9" s="7">
        <f t="shared" si="0"/>
        <v>119233.9675</v>
      </c>
    </row>
    <row r="10" spans="1:7" ht="89.25">
      <c r="A10" s="8" t="s">
        <v>84</v>
      </c>
      <c r="B10" s="5" t="s">
        <v>41</v>
      </c>
      <c r="C10" s="4">
        <v>73.633369000000002</v>
      </c>
      <c r="D10" s="4" t="s">
        <v>16</v>
      </c>
      <c r="E10" s="4">
        <v>2502.14</v>
      </c>
      <c r="F10" s="7">
        <f>E10*C10</f>
        <v>184240.99790965999</v>
      </c>
    </row>
    <row r="11" spans="1:7" ht="63.75">
      <c r="A11" s="19" t="s">
        <v>85</v>
      </c>
      <c r="B11" s="5" t="s">
        <v>43</v>
      </c>
      <c r="C11" s="4">
        <v>473.2</v>
      </c>
      <c r="D11" s="4" t="s">
        <v>44</v>
      </c>
      <c r="E11" s="4">
        <v>234.61</v>
      </c>
      <c r="F11" s="7">
        <f t="shared" si="0"/>
        <v>111017.452</v>
      </c>
    </row>
    <row r="12" spans="1:7" ht="102">
      <c r="A12" s="19" t="s">
        <v>86</v>
      </c>
      <c r="B12" s="5" t="s">
        <v>87</v>
      </c>
      <c r="C12" s="6">
        <v>5.9499000000000004</v>
      </c>
      <c r="D12" s="4" t="s">
        <v>16</v>
      </c>
      <c r="E12" s="4">
        <v>5489.66</v>
      </c>
      <c r="F12" s="7">
        <f t="shared" si="0"/>
        <v>32662.928034</v>
      </c>
    </row>
    <row r="13" spans="1:7" ht="89.25">
      <c r="A13" s="19" t="s">
        <v>88</v>
      </c>
      <c r="B13" s="5" t="s">
        <v>48</v>
      </c>
      <c r="C13" s="6">
        <v>0.63</v>
      </c>
      <c r="D13" s="4" t="s">
        <v>49</v>
      </c>
      <c r="E13" s="4">
        <v>65841.84</v>
      </c>
      <c r="F13" s="7">
        <f t="shared" si="0"/>
        <v>41480.359199999999</v>
      </c>
    </row>
    <row r="14" spans="1:7" ht="18.75">
      <c r="A14" s="8">
        <v>10</v>
      </c>
      <c r="B14" s="10" t="s">
        <v>21</v>
      </c>
      <c r="C14" s="6"/>
      <c r="D14" s="4"/>
      <c r="E14" s="4"/>
      <c r="F14" s="7"/>
    </row>
    <row r="15" spans="1:7" ht="15.75">
      <c r="A15" s="8" t="s">
        <v>114</v>
      </c>
      <c r="B15" s="5" t="s">
        <v>22</v>
      </c>
      <c r="C15" s="6">
        <v>16.11</v>
      </c>
      <c r="D15" s="4" t="s">
        <v>16</v>
      </c>
      <c r="E15" s="4">
        <v>482.08</v>
      </c>
      <c r="F15" s="7">
        <f>E15*C15</f>
        <v>7766.3087999999998</v>
      </c>
    </row>
    <row r="16" spans="1:7" ht="15.75">
      <c r="A16" s="8" t="s">
        <v>116</v>
      </c>
      <c r="B16" s="5" t="s">
        <v>23</v>
      </c>
      <c r="C16" s="6">
        <v>49.1</v>
      </c>
      <c r="D16" s="4" t="s">
        <v>16</v>
      </c>
      <c r="E16" s="4">
        <v>813.85</v>
      </c>
      <c r="F16" s="7">
        <f>E16*C16</f>
        <v>39960.035000000003</v>
      </c>
    </row>
    <row r="17" spans="1:6" ht="15.75">
      <c r="A17" s="8" t="s">
        <v>118</v>
      </c>
      <c r="B17" s="5" t="s">
        <v>24</v>
      </c>
      <c r="C17" s="6">
        <v>100.4837</v>
      </c>
      <c r="D17" s="4" t="s">
        <v>16</v>
      </c>
      <c r="E17" s="4">
        <v>752.51</v>
      </c>
      <c r="F17" s="7">
        <f>E17*C17</f>
        <v>75614.989086999994</v>
      </c>
    </row>
    <row r="18" spans="1:6" ht="15.75">
      <c r="A18" s="8" t="s">
        <v>119</v>
      </c>
      <c r="B18" s="5" t="s">
        <v>25</v>
      </c>
      <c r="C18" s="6">
        <v>25.16</v>
      </c>
      <c r="D18" s="4" t="s">
        <v>16</v>
      </c>
      <c r="E18" s="4">
        <v>434.67</v>
      </c>
      <c r="F18" s="7">
        <f>E18*C18</f>
        <v>10936.297200000001</v>
      </c>
    </row>
    <row r="19" spans="1:6" ht="15.75">
      <c r="A19" s="8" t="s">
        <v>121</v>
      </c>
      <c r="B19" s="5" t="s">
        <v>26</v>
      </c>
      <c r="C19" s="6">
        <v>208.16</v>
      </c>
      <c r="D19" s="4" t="s">
        <v>16</v>
      </c>
      <c r="E19" s="4">
        <v>177.16</v>
      </c>
      <c r="F19" s="7">
        <f>E19*C19</f>
        <v>36877.625599999999</v>
      </c>
    </row>
    <row r="20" spans="1:6">
      <c r="A20" s="11"/>
      <c r="B20" s="83"/>
      <c r="C20" s="83"/>
      <c r="D20" s="83"/>
      <c r="E20" s="83"/>
      <c r="F20" s="12">
        <f>SUM(F5:F19)</f>
        <v>721943.72563066008</v>
      </c>
    </row>
    <row r="21" spans="1:6">
      <c r="A21" s="13"/>
      <c r="B21" s="14"/>
      <c r="C21" s="14"/>
      <c r="D21" s="14"/>
      <c r="E21" s="14"/>
      <c r="F21" s="15"/>
    </row>
    <row r="22" spans="1:6" ht="52.5" customHeight="1">
      <c r="B22" s="84" t="s">
        <v>527</v>
      </c>
      <c r="C22" s="84"/>
      <c r="D22" s="84"/>
      <c r="E22" s="84"/>
      <c r="F22" s="84"/>
    </row>
    <row r="23" spans="1:6" ht="47.25" customHeight="1"/>
  </sheetData>
  <mergeCells count="5">
    <mergeCell ref="A1:F1"/>
    <mergeCell ref="A2:F2"/>
    <mergeCell ref="A3:F3"/>
    <mergeCell ref="B20:E20"/>
    <mergeCell ref="B22:F22"/>
  </mergeCells>
  <pageMargins left="0.7" right="0.7" top="0.75" bottom="0.75" header="0.3" footer="0.3"/>
</worksheet>
</file>

<file path=xl/worksheets/sheet164.xml><?xml version="1.0" encoding="utf-8"?>
<worksheet xmlns="http://schemas.openxmlformats.org/spreadsheetml/2006/main" xmlns:r="http://schemas.openxmlformats.org/officeDocument/2006/relationships">
  <dimension ref="A1:G24"/>
  <sheetViews>
    <sheetView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6.75" customHeight="1">
      <c r="A3" s="82" t="s">
        <v>508</v>
      </c>
      <c r="B3" s="82"/>
      <c r="C3" s="82"/>
      <c r="D3" s="82"/>
      <c r="E3" s="82"/>
      <c r="F3" s="82"/>
      <c r="G3" s="2"/>
    </row>
    <row r="4" spans="1:7">
      <c r="A4" s="3" t="s">
        <v>3</v>
      </c>
      <c r="B4" s="3" t="s">
        <v>4</v>
      </c>
      <c r="C4" s="3" t="s">
        <v>5</v>
      </c>
      <c r="D4" s="3" t="s">
        <v>6</v>
      </c>
      <c r="E4" s="3" t="s">
        <v>7</v>
      </c>
      <c r="F4" s="3" t="s">
        <v>8</v>
      </c>
    </row>
    <row r="5" spans="1:7" ht="27.75" customHeight="1">
      <c r="A5" s="4">
        <v>1</v>
      </c>
      <c r="B5" s="22" t="s">
        <v>52</v>
      </c>
      <c r="C5" s="4">
        <v>2</v>
      </c>
      <c r="D5" s="4" t="s">
        <v>10</v>
      </c>
      <c r="E5" s="4">
        <v>261.12</v>
      </c>
      <c r="F5" s="6">
        <f>E5*C5</f>
        <v>522.24</v>
      </c>
    </row>
    <row r="6" spans="1:7" ht="27.75" customHeight="1">
      <c r="A6" s="4" t="s">
        <v>78</v>
      </c>
      <c r="B6" s="22" t="s">
        <v>79</v>
      </c>
      <c r="C6" s="4">
        <v>9.91</v>
      </c>
      <c r="D6" s="4" t="s">
        <v>13</v>
      </c>
      <c r="E6" s="4">
        <v>688.52</v>
      </c>
      <c r="F6" s="6">
        <f>E6*C6</f>
        <v>6823.2331999999997</v>
      </c>
    </row>
    <row r="7" spans="1:7" ht="114.75">
      <c r="A7" s="8" t="s">
        <v>98</v>
      </c>
      <c r="B7" s="5" t="s">
        <v>65</v>
      </c>
      <c r="C7" s="6">
        <v>171.54</v>
      </c>
      <c r="D7" s="4" t="s">
        <v>13</v>
      </c>
      <c r="E7" s="4">
        <v>120.53</v>
      </c>
      <c r="F7" s="6">
        <f t="shared" ref="F7:F20" si="0">E7*C7</f>
        <v>20675.716199999999</v>
      </c>
    </row>
    <row r="8" spans="1:7" ht="78" customHeight="1">
      <c r="A8" s="8" t="s">
        <v>99</v>
      </c>
      <c r="B8" s="5" t="s">
        <v>15</v>
      </c>
      <c r="C8" s="6">
        <v>13.88</v>
      </c>
      <c r="D8" s="4" t="s">
        <v>13</v>
      </c>
      <c r="E8" s="4">
        <v>223.35</v>
      </c>
      <c r="F8" s="6">
        <f t="shared" si="0"/>
        <v>3100.098</v>
      </c>
    </row>
    <row r="9" spans="1:7" ht="63.75">
      <c r="A9" s="8" t="s">
        <v>100</v>
      </c>
      <c r="B9" s="5" t="s">
        <v>18</v>
      </c>
      <c r="C9" s="6">
        <v>23.32</v>
      </c>
      <c r="D9" s="4" t="s">
        <v>16</v>
      </c>
      <c r="E9" s="4">
        <v>1149.1199999999999</v>
      </c>
      <c r="F9" s="6">
        <f t="shared" si="0"/>
        <v>26797.478399999996</v>
      </c>
    </row>
    <row r="10" spans="1:7" ht="102">
      <c r="A10" s="8" t="s">
        <v>101</v>
      </c>
      <c r="B10" s="5" t="s">
        <v>39</v>
      </c>
      <c r="C10" s="6">
        <v>19.11</v>
      </c>
      <c r="D10" s="4" t="s">
        <v>16</v>
      </c>
      <c r="E10" s="4">
        <v>5358.83</v>
      </c>
      <c r="F10" s="6">
        <f t="shared" si="0"/>
        <v>102407.24129999999</v>
      </c>
    </row>
    <row r="11" spans="1:7" ht="89.25">
      <c r="A11" s="8" t="s">
        <v>102</v>
      </c>
      <c r="B11" s="5" t="s">
        <v>41</v>
      </c>
      <c r="C11" s="4">
        <v>47.15</v>
      </c>
      <c r="D11" s="4" t="s">
        <v>16</v>
      </c>
      <c r="E11" s="4">
        <v>2502.14</v>
      </c>
      <c r="F11" s="7">
        <f t="shared" si="0"/>
        <v>117975.90099999998</v>
      </c>
    </row>
    <row r="12" spans="1:7" ht="63.75">
      <c r="A12" s="19" t="s">
        <v>103</v>
      </c>
      <c r="B12" s="5" t="s">
        <v>43</v>
      </c>
      <c r="C12" s="4">
        <v>371.09</v>
      </c>
      <c r="D12" s="4" t="s">
        <v>44</v>
      </c>
      <c r="E12" s="4">
        <v>245.79</v>
      </c>
      <c r="F12" s="7">
        <f t="shared" si="0"/>
        <v>91210.211099999986</v>
      </c>
    </row>
    <row r="13" spans="1:7" ht="102">
      <c r="A13" s="19" t="s">
        <v>104</v>
      </c>
      <c r="B13" s="5" t="s">
        <v>87</v>
      </c>
      <c r="C13" s="6">
        <v>28.05</v>
      </c>
      <c r="D13" s="4" t="s">
        <v>16</v>
      </c>
      <c r="E13" s="4">
        <v>5489.86</v>
      </c>
      <c r="F13" s="6">
        <f t="shared" si="0"/>
        <v>153990.573</v>
      </c>
    </row>
    <row r="14" spans="1:7" ht="89.25">
      <c r="A14" s="19" t="s">
        <v>105</v>
      </c>
      <c r="B14" s="5" t="s">
        <v>48</v>
      </c>
      <c r="C14" s="6">
        <v>2.73</v>
      </c>
      <c r="D14" s="4" t="s">
        <v>49</v>
      </c>
      <c r="E14" s="4">
        <v>65841.84</v>
      </c>
      <c r="F14" s="6">
        <f t="shared" si="0"/>
        <v>179748.22319999998</v>
      </c>
    </row>
    <row r="15" spans="1:7" ht="18.75">
      <c r="A15" s="23">
        <v>11</v>
      </c>
      <c r="B15" s="10" t="s">
        <v>21</v>
      </c>
      <c r="C15" s="6"/>
      <c r="D15" s="4"/>
      <c r="E15" s="4"/>
      <c r="F15" s="6"/>
    </row>
    <row r="16" spans="1:7" ht="15.75" customHeight="1">
      <c r="A16" s="23">
        <v>12</v>
      </c>
      <c r="B16" s="5" t="s">
        <v>22</v>
      </c>
      <c r="C16" s="6">
        <v>13.88</v>
      </c>
      <c r="D16" s="4" t="s">
        <v>13</v>
      </c>
      <c r="E16" s="4">
        <v>482.08</v>
      </c>
      <c r="F16" s="6">
        <f t="shared" si="0"/>
        <v>6691.2704000000003</v>
      </c>
    </row>
    <row r="17" spans="1:6" ht="15.75" customHeight="1">
      <c r="A17" s="23">
        <v>13</v>
      </c>
      <c r="B17" s="5" t="s">
        <v>23</v>
      </c>
      <c r="C17" s="6">
        <v>50.29</v>
      </c>
      <c r="D17" s="4" t="s">
        <v>13</v>
      </c>
      <c r="E17" s="4">
        <v>813.85</v>
      </c>
      <c r="F17" s="6">
        <f t="shared" si="0"/>
        <v>40928.516499999998</v>
      </c>
    </row>
    <row r="18" spans="1:6" ht="15.75" customHeight="1">
      <c r="A18" s="23">
        <v>14</v>
      </c>
      <c r="B18" s="5" t="s">
        <v>68</v>
      </c>
      <c r="C18" s="6">
        <v>70.47</v>
      </c>
      <c r="D18" s="4" t="s">
        <v>13</v>
      </c>
      <c r="E18" s="4">
        <v>752.51</v>
      </c>
      <c r="F18" s="6">
        <f>E18*C18</f>
        <v>53029.379699999998</v>
      </c>
    </row>
    <row r="19" spans="1:6">
      <c r="A19" s="23">
        <v>15</v>
      </c>
      <c r="B19" s="5" t="s">
        <v>25</v>
      </c>
      <c r="C19" s="6">
        <v>41.3</v>
      </c>
      <c r="D19" s="4" t="s">
        <v>13</v>
      </c>
      <c r="E19" s="4">
        <v>434.67</v>
      </c>
      <c r="F19" s="6">
        <f t="shared" si="0"/>
        <v>17951.870999999999</v>
      </c>
    </row>
    <row r="20" spans="1:6">
      <c r="A20" s="23">
        <v>16</v>
      </c>
      <c r="B20" s="5" t="s">
        <v>69</v>
      </c>
      <c r="C20" s="6">
        <v>171.54</v>
      </c>
      <c r="D20" s="4" t="s">
        <v>13</v>
      </c>
      <c r="E20" s="4">
        <v>177.16</v>
      </c>
      <c r="F20" s="6">
        <f t="shared" si="0"/>
        <v>30390.026399999999</v>
      </c>
    </row>
    <row r="21" spans="1:6">
      <c r="A21" s="11"/>
      <c r="B21" s="83"/>
      <c r="C21" s="83"/>
      <c r="D21" s="83"/>
      <c r="E21" s="83"/>
      <c r="F21" s="12">
        <f>SUM(F5:F20)</f>
        <v>852241.97940000007</v>
      </c>
    </row>
    <row r="22" spans="1:6">
      <c r="A22" s="13"/>
      <c r="B22" s="14"/>
      <c r="C22" s="14"/>
      <c r="D22" s="14"/>
      <c r="E22" s="14"/>
      <c r="F22" s="15"/>
    </row>
    <row r="23" spans="1:6">
      <c r="A23" s="13"/>
      <c r="B23" s="14"/>
      <c r="C23" s="14"/>
      <c r="D23" s="14"/>
      <c r="E23" s="14"/>
      <c r="F23" s="15"/>
    </row>
    <row r="24" spans="1:6" ht="50.25" customHeight="1">
      <c r="B24" s="84" t="s">
        <v>122</v>
      </c>
      <c r="C24" s="84"/>
      <c r="D24" s="84"/>
      <c r="E24" s="84"/>
      <c r="F24" s="84"/>
    </row>
  </sheetData>
  <mergeCells count="5">
    <mergeCell ref="A1:F1"/>
    <mergeCell ref="A2:F2"/>
    <mergeCell ref="A3:F3"/>
    <mergeCell ref="B21:E21"/>
    <mergeCell ref="B24:F24"/>
  </mergeCells>
  <pageMargins left="0.7" right="0.7" top="0.75" bottom="0.75" header="0.3" footer="0.3"/>
</worksheet>
</file>

<file path=xl/worksheets/sheet165.xml><?xml version="1.0" encoding="utf-8"?>
<worksheet xmlns="http://schemas.openxmlformats.org/spreadsheetml/2006/main" xmlns:r="http://schemas.openxmlformats.org/officeDocument/2006/relationships">
  <dimension ref="A1:I17"/>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482</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127.43</v>
      </c>
      <c r="F5" s="4" t="s">
        <v>13</v>
      </c>
      <c r="G5" s="4">
        <v>120.53</v>
      </c>
      <c r="H5" s="6">
        <f t="shared" ref="H5:H14" si="0">G5*E5</f>
        <v>15359.137900000002</v>
      </c>
    </row>
    <row r="6" spans="1:9" ht="89.25">
      <c r="A6" s="8" t="s">
        <v>31</v>
      </c>
      <c r="B6" s="9" t="s">
        <v>15</v>
      </c>
      <c r="C6" s="6">
        <v>2.48</v>
      </c>
      <c r="D6" s="8">
        <v>5.25</v>
      </c>
      <c r="E6" s="8">
        <v>34.69</v>
      </c>
      <c r="F6" s="4" t="s">
        <v>16</v>
      </c>
      <c r="G6" s="4">
        <v>223.35</v>
      </c>
      <c r="H6" s="6">
        <f t="shared" si="0"/>
        <v>7748.0114999999996</v>
      </c>
    </row>
    <row r="7" spans="1:9" ht="63.75">
      <c r="A7" s="8" t="s">
        <v>32</v>
      </c>
      <c r="B7" s="5" t="s">
        <v>18</v>
      </c>
      <c r="C7" s="6">
        <v>4.13</v>
      </c>
      <c r="D7" s="8">
        <v>5.25</v>
      </c>
      <c r="E7" s="8">
        <v>57.86</v>
      </c>
      <c r="F7" s="4" t="s">
        <v>16</v>
      </c>
      <c r="G7" s="4">
        <v>1149.1199999999999</v>
      </c>
      <c r="H7" s="6">
        <f t="shared" si="0"/>
        <v>66488.083199999994</v>
      </c>
    </row>
    <row r="8" spans="1:9" ht="102">
      <c r="A8" s="8" t="s">
        <v>33</v>
      </c>
      <c r="B8" s="5" t="s">
        <v>34</v>
      </c>
      <c r="C8" s="6">
        <v>3.26</v>
      </c>
      <c r="D8" s="8">
        <v>5.25</v>
      </c>
      <c r="E8" s="8">
        <v>58.05</v>
      </c>
      <c r="F8" s="4" t="s">
        <v>16</v>
      </c>
      <c r="G8" s="4">
        <v>5829</v>
      </c>
      <c r="H8" s="6">
        <f t="shared" si="0"/>
        <v>338373.45</v>
      </c>
    </row>
    <row r="9" spans="1:9" ht="18.75">
      <c r="A9" s="8">
        <v>5</v>
      </c>
      <c r="B9" s="10" t="s">
        <v>21</v>
      </c>
      <c r="C9" s="6"/>
      <c r="D9" s="8"/>
      <c r="E9" s="8"/>
      <c r="F9" s="4"/>
      <c r="G9" s="4"/>
      <c r="H9" s="6"/>
    </row>
    <row r="10" spans="1:9" ht="15.75">
      <c r="A10" s="8">
        <v>6</v>
      </c>
      <c r="B10" s="5" t="s">
        <v>22</v>
      </c>
      <c r="C10" s="6">
        <v>2.48</v>
      </c>
      <c r="D10" s="8">
        <v>5.25</v>
      </c>
      <c r="E10" s="8">
        <v>34.69</v>
      </c>
      <c r="F10" s="4" t="s">
        <v>16</v>
      </c>
      <c r="G10" s="4">
        <v>482.08</v>
      </c>
      <c r="H10" s="6">
        <f t="shared" si="0"/>
        <v>16723.355199999998</v>
      </c>
    </row>
    <row r="11" spans="1:9" ht="15.75">
      <c r="A11" s="8">
        <v>7</v>
      </c>
      <c r="B11" s="5" t="s">
        <v>23</v>
      </c>
      <c r="C11" s="6">
        <v>7.16</v>
      </c>
      <c r="D11" s="8">
        <v>5.25</v>
      </c>
      <c r="E11" s="8">
        <v>24.96</v>
      </c>
      <c r="F11" s="4" t="s">
        <v>16</v>
      </c>
      <c r="G11" s="4">
        <v>813.85</v>
      </c>
      <c r="H11" s="6">
        <f t="shared" si="0"/>
        <v>20313.696</v>
      </c>
    </row>
    <row r="12" spans="1:9" ht="15.75">
      <c r="A12" s="8">
        <v>8</v>
      </c>
      <c r="B12" s="5" t="s">
        <v>24</v>
      </c>
      <c r="C12" s="6">
        <v>12.78</v>
      </c>
      <c r="D12" s="8">
        <v>5.25</v>
      </c>
      <c r="E12" s="8">
        <v>57.86</v>
      </c>
      <c r="F12" s="4" t="s">
        <v>16</v>
      </c>
      <c r="G12" s="4">
        <v>752.51</v>
      </c>
      <c r="H12" s="6">
        <f t="shared" si="0"/>
        <v>43540.228600000002</v>
      </c>
    </row>
    <row r="13" spans="1:9" ht="15.75">
      <c r="A13" s="8">
        <v>9</v>
      </c>
      <c r="B13" s="5" t="s">
        <v>25</v>
      </c>
      <c r="C13" s="6">
        <v>3.61</v>
      </c>
      <c r="D13" s="8">
        <v>5.25</v>
      </c>
      <c r="E13" s="8">
        <v>49.92</v>
      </c>
      <c r="F13" s="4" t="s">
        <v>16</v>
      </c>
      <c r="G13" s="4">
        <v>434.67</v>
      </c>
      <c r="H13" s="6">
        <f t="shared" si="0"/>
        <v>21698.726400000003</v>
      </c>
    </row>
    <row r="14" spans="1:9" ht="15.75">
      <c r="A14" s="8">
        <v>10</v>
      </c>
      <c r="B14" s="5" t="s">
        <v>26</v>
      </c>
      <c r="C14" s="6">
        <v>29.73</v>
      </c>
      <c r="D14" s="8">
        <v>5.25</v>
      </c>
      <c r="E14" s="8">
        <v>127.43</v>
      </c>
      <c r="F14" s="4" t="s">
        <v>16</v>
      </c>
      <c r="G14" s="4">
        <v>177.16</v>
      </c>
      <c r="H14" s="6">
        <f t="shared" si="0"/>
        <v>22575.498800000001</v>
      </c>
    </row>
    <row r="15" spans="1:9">
      <c r="A15" s="11"/>
      <c r="B15" s="83"/>
      <c r="C15" s="83"/>
      <c r="D15" s="83"/>
      <c r="E15" s="83"/>
      <c r="F15" s="83"/>
      <c r="G15" s="83"/>
      <c r="H15" s="12">
        <f>SUM(H5:H14)</f>
        <v>552820.18760000006</v>
      </c>
    </row>
    <row r="16" spans="1:9">
      <c r="A16" s="13"/>
      <c r="B16" s="14"/>
      <c r="C16" s="14"/>
      <c r="D16" s="14"/>
      <c r="E16" s="14"/>
      <c r="F16" s="14"/>
      <c r="G16" s="14"/>
      <c r="H16" s="15"/>
    </row>
    <row r="17" spans="2:8" ht="63.75" customHeight="1">
      <c r="B17" s="84" t="s">
        <v>483</v>
      </c>
      <c r="C17" s="84"/>
      <c r="D17" s="84"/>
      <c r="E17" s="84"/>
      <c r="F17" s="84"/>
      <c r="G17" s="84"/>
      <c r="H17" s="84"/>
    </row>
  </sheetData>
  <mergeCells count="5">
    <mergeCell ref="A1:H1"/>
    <mergeCell ref="A2:H2"/>
    <mergeCell ref="A3:H3"/>
    <mergeCell ref="B15:G15"/>
    <mergeCell ref="B17:H17"/>
  </mergeCells>
  <pageMargins left="0.7" right="0.7" top="0.75" bottom="0.75" header="0.3" footer="0.3"/>
</worksheet>
</file>

<file path=xl/worksheets/sheet166.xml><?xml version="1.0" encoding="utf-8"?>
<worksheet xmlns="http://schemas.openxmlformats.org/spreadsheetml/2006/main" xmlns:r="http://schemas.openxmlformats.org/officeDocument/2006/relationships">
  <dimension ref="A1:G19"/>
  <sheetViews>
    <sheetView topLeftCell="A10" workbookViewId="0">
      <selection activeCell="C15" sqref="C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4.5" customHeight="1">
      <c r="A3" s="82" t="s">
        <v>489</v>
      </c>
      <c r="B3" s="82"/>
      <c r="C3" s="82"/>
      <c r="D3" s="82"/>
      <c r="E3" s="82"/>
      <c r="F3" s="82"/>
      <c r="G3" s="2"/>
    </row>
    <row r="4" spans="1:7">
      <c r="A4" s="3" t="s">
        <v>3</v>
      </c>
      <c r="B4" s="3" t="s">
        <v>4</v>
      </c>
      <c r="C4" s="3" t="s">
        <v>5</v>
      </c>
      <c r="D4" s="3" t="s">
        <v>6</v>
      </c>
      <c r="E4" s="3" t="s">
        <v>7</v>
      </c>
      <c r="F4" s="3" t="s">
        <v>8</v>
      </c>
    </row>
    <row r="5" spans="1:7" ht="25.5">
      <c r="A5" s="4">
        <v>1</v>
      </c>
      <c r="B5" s="5" t="s">
        <v>9</v>
      </c>
      <c r="C5" s="6">
        <v>5</v>
      </c>
      <c r="D5" s="4" t="s">
        <v>10</v>
      </c>
      <c r="E5" s="4">
        <v>261.12</v>
      </c>
      <c r="F5" s="7">
        <f t="shared" ref="F5:F9" si="0">E5*C5</f>
        <v>1305.5999999999999</v>
      </c>
    </row>
    <row r="6" spans="1:7" ht="114.75">
      <c r="A6" s="8" t="s">
        <v>11</v>
      </c>
      <c r="B6" s="5" t="s">
        <v>12</v>
      </c>
      <c r="C6" s="6">
        <v>79.64</v>
      </c>
      <c r="D6" s="4" t="s">
        <v>13</v>
      </c>
      <c r="E6" s="4">
        <v>120.53</v>
      </c>
      <c r="F6" s="7">
        <f t="shared" si="0"/>
        <v>9599.0092000000004</v>
      </c>
    </row>
    <row r="7" spans="1:7" ht="89.25">
      <c r="A7" s="8" t="s">
        <v>14</v>
      </c>
      <c r="B7" s="9" t="s">
        <v>15</v>
      </c>
      <c r="C7" s="6">
        <v>43.18</v>
      </c>
      <c r="D7" s="4" t="s">
        <v>16</v>
      </c>
      <c r="E7" s="4">
        <v>223.35</v>
      </c>
      <c r="F7" s="7">
        <f t="shared" si="0"/>
        <v>9644.2529999999988</v>
      </c>
    </row>
    <row r="8" spans="1:7" ht="63.75">
      <c r="A8" s="8" t="s">
        <v>17</v>
      </c>
      <c r="B8" s="5" t="s">
        <v>18</v>
      </c>
      <c r="C8" s="6">
        <v>71.97</v>
      </c>
      <c r="D8" s="4" t="s">
        <v>16</v>
      </c>
      <c r="E8" s="4">
        <v>1149.1199999999999</v>
      </c>
      <c r="F8" s="7">
        <f t="shared" si="0"/>
        <v>82702.166399999987</v>
      </c>
    </row>
    <row r="9" spans="1:7" ht="102">
      <c r="A9" s="8" t="s">
        <v>54</v>
      </c>
      <c r="B9" s="5" t="s">
        <v>20</v>
      </c>
      <c r="C9" s="6">
        <v>72.92</v>
      </c>
      <c r="D9" s="4" t="s">
        <v>16</v>
      </c>
      <c r="E9" s="4">
        <v>5829</v>
      </c>
      <c r="F9" s="7">
        <f t="shared" si="0"/>
        <v>425050.68</v>
      </c>
    </row>
    <row r="10" spans="1:7" ht="18.75">
      <c r="A10" s="8">
        <v>6</v>
      </c>
      <c r="B10" s="10" t="s">
        <v>21</v>
      </c>
      <c r="C10" s="6"/>
      <c r="D10" s="4"/>
      <c r="E10" s="4"/>
      <c r="F10" s="7"/>
    </row>
    <row r="11" spans="1:7" ht="15.75">
      <c r="A11" s="8">
        <v>7</v>
      </c>
      <c r="B11" s="5" t="s">
        <v>22</v>
      </c>
      <c r="C11" s="6">
        <v>43.18</v>
      </c>
      <c r="D11" s="4" t="s">
        <v>16</v>
      </c>
      <c r="E11" s="4">
        <v>482.08</v>
      </c>
      <c r="F11" s="7">
        <f>E11*C11</f>
        <v>20816.214400000001</v>
      </c>
    </row>
    <row r="12" spans="1:7" ht="15.75">
      <c r="A12" s="8">
        <v>8</v>
      </c>
      <c r="B12" s="5" t="s">
        <v>23</v>
      </c>
      <c r="C12" s="6">
        <v>31.330051999999998</v>
      </c>
      <c r="D12" s="4" t="s">
        <v>16</v>
      </c>
      <c r="E12" s="4">
        <v>813.85</v>
      </c>
      <c r="F12" s="7">
        <f>E12*C12</f>
        <v>25497.962820199999</v>
      </c>
    </row>
    <row r="13" spans="1:7" ht="15.75">
      <c r="A13" s="8">
        <v>9</v>
      </c>
      <c r="B13" s="5" t="s">
        <v>24</v>
      </c>
      <c r="C13" s="6">
        <v>71.97</v>
      </c>
      <c r="D13" s="4" t="s">
        <v>16</v>
      </c>
      <c r="E13" s="4">
        <v>752.51</v>
      </c>
      <c r="F13" s="7">
        <f>E13*C13</f>
        <v>54158.144699999997</v>
      </c>
    </row>
    <row r="14" spans="1:7" ht="15.75">
      <c r="A14" s="8">
        <v>10</v>
      </c>
      <c r="B14" s="5" t="s">
        <v>25</v>
      </c>
      <c r="C14" s="6">
        <v>62.71</v>
      </c>
      <c r="D14" s="4" t="s">
        <v>16</v>
      </c>
      <c r="E14" s="4">
        <v>434.67</v>
      </c>
      <c r="F14" s="7">
        <f>E14*C14</f>
        <v>27258.155700000003</v>
      </c>
    </row>
    <row r="15" spans="1:7" ht="15.75">
      <c r="A15" s="8">
        <v>11</v>
      </c>
      <c r="B15" s="5" t="s">
        <v>26</v>
      </c>
      <c r="C15" s="6">
        <v>79.64</v>
      </c>
      <c r="D15" s="4" t="s">
        <v>16</v>
      </c>
      <c r="E15" s="4">
        <v>177.16</v>
      </c>
      <c r="F15" s="7">
        <f>E15*C15</f>
        <v>14109.0224</v>
      </c>
    </row>
    <row r="16" spans="1:7">
      <c r="A16" s="11"/>
      <c r="B16" s="83"/>
      <c r="C16" s="83"/>
      <c r="D16" s="83"/>
      <c r="E16" s="83"/>
      <c r="F16" s="12">
        <f>SUM(F5:F15)</f>
        <v>670141.20862020005</v>
      </c>
    </row>
    <row r="17" spans="1:6">
      <c r="A17" s="13"/>
      <c r="B17" s="14"/>
      <c r="C17" s="14"/>
      <c r="D17" s="14"/>
      <c r="E17" s="14"/>
      <c r="F17" s="15"/>
    </row>
    <row r="18" spans="1:6" ht="52.5" customHeight="1">
      <c r="B18" s="84" t="s">
        <v>27</v>
      </c>
      <c r="C18" s="84"/>
      <c r="D18" s="84"/>
      <c r="E18" s="84"/>
      <c r="F18" s="84"/>
    </row>
    <row r="19" spans="1:6" ht="47.25" customHeight="1"/>
  </sheetData>
  <mergeCells count="5">
    <mergeCell ref="A1:F1"/>
    <mergeCell ref="A2:F2"/>
    <mergeCell ref="A3:F3"/>
    <mergeCell ref="B16:E16"/>
    <mergeCell ref="B18:F18"/>
  </mergeCells>
  <pageMargins left="0.7" right="0.7" top="0.75" bottom="0.75" header="0.3" footer="0.3"/>
</worksheet>
</file>

<file path=xl/worksheets/sheet167.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9" customHeight="1">
      <c r="A3" s="82" t="s">
        <v>476</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14.87</v>
      </c>
      <c r="D5" s="8"/>
      <c r="E5" s="17">
        <v>39.65</v>
      </c>
      <c r="F5" s="4" t="s">
        <v>13</v>
      </c>
      <c r="G5" s="4">
        <v>120.53</v>
      </c>
      <c r="H5" s="6">
        <f>G5*E5</f>
        <v>4779.0145000000002</v>
      </c>
    </row>
    <row r="6" spans="1:9" ht="89.25">
      <c r="A6" s="8" t="s">
        <v>31</v>
      </c>
      <c r="B6" s="9" t="s">
        <v>15</v>
      </c>
      <c r="C6" s="6">
        <v>1.06</v>
      </c>
      <c r="D6" s="8"/>
      <c r="E6" s="17">
        <v>25.49</v>
      </c>
      <c r="F6" s="4" t="s">
        <v>16</v>
      </c>
      <c r="G6" s="4">
        <v>223.35</v>
      </c>
      <c r="H6" s="6">
        <f t="shared" ref="H6:H14" si="0">G6*E6</f>
        <v>5693.1914999999999</v>
      </c>
    </row>
    <row r="7" spans="1:9" ht="63.75">
      <c r="A7" s="8" t="s">
        <v>32</v>
      </c>
      <c r="B7" s="5" t="s">
        <v>18</v>
      </c>
      <c r="C7" s="6">
        <v>1.77</v>
      </c>
      <c r="D7" s="8"/>
      <c r="E7" s="17">
        <v>42.48</v>
      </c>
      <c r="F7" s="4" t="s">
        <v>16</v>
      </c>
      <c r="G7" s="4">
        <v>1149.1199999999999</v>
      </c>
      <c r="H7" s="6">
        <f t="shared" si="0"/>
        <v>48814.61759999999</v>
      </c>
    </row>
    <row r="8" spans="1:9" ht="102">
      <c r="A8" s="8" t="s">
        <v>33</v>
      </c>
      <c r="B8" s="5" t="s">
        <v>34</v>
      </c>
      <c r="C8" s="6">
        <v>1.06</v>
      </c>
      <c r="D8" s="8"/>
      <c r="E8" s="17">
        <v>50.976999999999997</v>
      </c>
      <c r="F8" s="4" t="s">
        <v>16</v>
      </c>
      <c r="G8" s="4">
        <v>5829</v>
      </c>
      <c r="H8" s="6">
        <f t="shared" si="0"/>
        <v>297144.93299999996</v>
      </c>
    </row>
    <row r="9" spans="1:9" ht="18.75">
      <c r="A9" s="8">
        <v>5</v>
      </c>
      <c r="B9" s="10" t="s">
        <v>21</v>
      </c>
      <c r="C9" s="6"/>
      <c r="D9" s="8"/>
      <c r="E9" s="17"/>
      <c r="F9" s="4"/>
      <c r="G9" s="4"/>
      <c r="H9" s="6"/>
    </row>
    <row r="10" spans="1:9" ht="15.75">
      <c r="A10" s="8">
        <v>6</v>
      </c>
      <c r="B10" s="5" t="s">
        <v>22</v>
      </c>
      <c r="C10" s="6">
        <v>1.06</v>
      </c>
      <c r="D10" s="8"/>
      <c r="E10" s="17">
        <v>25.49</v>
      </c>
      <c r="F10" s="4" t="s">
        <v>16</v>
      </c>
      <c r="G10" s="4">
        <v>482.08</v>
      </c>
      <c r="H10" s="6">
        <f t="shared" si="0"/>
        <v>12288.2192</v>
      </c>
    </row>
    <row r="11" spans="1:9" ht="15.75">
      <c r="A11" s="8">
        <v>7</v>
      </c>
      <c r="B11" s="5" t="s">
        <v>23</v>
      </c>
      <c r="C11" s="6">
        <v>3.21</v>
      </c>
      <c r="D11" s="8">
        <v>0.5675</v>
      </c>
      <c r="E11" s="17">
        <v>21.9</v>
      </c>
      <c r="F11" s="4" t="s">
        <v>16</v>
      </c>
      <c r="G11" s="4">
        <v>813.82</v>
      </c>
      <c r="H11" s="6">
        <f t="shared" si="0"/>
        <v>17822.657999999999</v>
      </c>
    </row>
    <row r="12" spans="1:9" ht="15.75">
      <c r="A12" s="8">
        <v>8</v>
      </c>
      <c r="B12" s="5" t="s">
        <v>24</v>
      </c>
      <c r="C12" s="6">
        <v>5.31</v>
      </c>
      <c r="D12" s="8"/>
      <c r="E12" s="17">
        <v>42.48</v>
      </c>
      <c r="F12" s="4" t="s">
        <v>16</v>
      </c>
      <c r="G12" s="4">
        <v>752.51</v>
      </c>
      <c r="H12" s="6">
        <f t="shared" si="0"/>
        <v>31966.624799999998</v>
      </c>
    </row>
    <row r="13" spans="1:9" ht="15.75">
      <c r="A13" s="8">
        <v>9</v>
      </c>
      <c r="B13" s="5" t="s">
        <v>25</v>
      </c>
      <c r="C13" s="6">
        <v>2.62</v>
      </c>
      <c r="D13" s="8">
        <v>1.1347</v>
      </c>
      <c r="E13" s="17">
        <v>43.79</v>
      </c>
      <c r="F13" s="4" t="s">
        <v>16</v>
      </c>
      <c r="G13" s="4">
        <v>434.67</v>
      </c>
      <c r="H13" s="6">
        <f t="shared" si="0"/>
        <v>19034.1993</v>
      </c>
    </row>
    <row r="14" spans="1:9" ht="15.75">
      <c r="A14" s="8">
        <v>10</v>
      </c>
      <c r="B14" s="5" t="s">
        <v>26</v>
      </c>
      <c r="C14" s="6">
        <v>14.87</v>
      </c>
      <c r="D14" s="8"/>
      <c r="E14" s="17">
        <v>39.65</v>
      </c>
      <c r="F14" s="4" t="s">
        <v>16</v>
      </c>
      <c r="G14" s="4">
        <v>177.16</v>
      </c>
      <c r="H14" s="6">
        <f t="shared" si="0"/>
        <v>7024.3939999999993</v>
      </c>
    </row>
    <row r="15" spans="1:9">
      <c r="A15" s="11"/>
      <c r="B15" s="83"/>
      <c r="C15" s="83"/>
      <c r="D15" s="83"/>
      <c r="E15" s="83"/>
      <c r="F15" s="83"/>
      <c r="G15" s="83"/>
      <c r="H15" s="12">
        <f>SUM(H5:H14)</f>
        <v>444567.85189999989</v>
      </c>
    </row>
    <row r="16" spans="1:9">
      <c r="A16" s="13"/>
      <c r="B16" s="14"/>
      <c r="C16" s="14"/>
      <c r="D16" s="14"/>
      <c r="E16" s="14"/>
      <c r="F16" s="14"/>
      <c r="G16" s="14"/>
      <c r="H16" s="15"/>
    </row>
    <row r="17" spans="1:8">
      <c r="A17" s="13"/>
      <c r="B17" s="14"/>
      <c r="C17" s="14"/>
      <c r="D17" s="14"/>
      <c r="E17" s="14"/>
      <c r="F17" s="14"/>
      <c r="G17" s="14"/>
      <c r="H17" s="15"/>
    </row>
    <row r="18" spans="1:8" ht="63.75" customHeight="1">
      <c r="B18" s="84" t="s">
        <v>50</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168.xml><?xml version="1.0" encoding="utf-8"?>
<worksheet xmlns="http://schemas.openxmlformats.org/spreadsheetml/2006/main" xmlns:r="http://schemas.openxmlformats.org/officeDocument/2006/relationships">
  <dimension ref="A1:I18"/>
  <sheetViews>
    <sheetView topLeftCell="A7"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0.75" customHeight="1">
      <c r="A3" s="82" t="s">
        <v>486</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14.87</v>
      </c>
      <c r="D5" s="8"/>
      <c r="E5" s="17">
        <v>74.010000000000005</v>
      </c>
      <c r="F5" s="4" t="s">
        <v>13</v>
      </c>
      <c r="G5" s="4">
        <v>120.53</v>
      </c>
      <c r="H5" s="6">
        <f>G5*E5</f>
        <v>8920.4253000000008</v>
      </c>
    </row>
    <row r="6" spans="1:9" ht="89.25">
      <c r="A6" s="8" t="s">
        <v>31</v>
      </c>
      <c r="B6" s="9" t="s">
        <v>15</v>
      </c>
      <c r="C6" s="6">
        <v>1.06</v>
      </c>
      <c r="D6" s="8"/>
      <c r="E6" s="17">
        <v>29.45</v>
      </c>
      <c r="F6" s="4" t="s">
        <v>16</v>
      </c>
      <c r="G6" s="4">
        <v>223.35</v>
      </c>
      <c r="H6" s="6">
        <f t="shared" ref="H6:H14" si="0">G6*E6</f>
        <v>6577.6574999999993</v>
      </c>
    </row>
    <row r="7" spans="1:9" ht="63.75">
      <c r="A7" s="8" t="s">
        <v>32</v>
      </c>
      <c r="B7" s="5" t="s">
        <v>18</v>
      </c>
      <c r="C7" s="6">
        <v>1.77</v>
      </c>
      <c r="D7" s="8"/>
      <c r="E7" s="17">
        <v>49.09</v>
      </c>
      <c r="F7" s="4" t="s">
        <v>16</v>
      </c>
      <c r="G7" s="4">
        <v>1149.1199999999999</v>
      </c>
      <c r="H7" s="6">
        <f t="shared" si="0"/>
        <v>56410.300799999997</v>
      </c>
    </row>
    <row r="8" spans="1:9" ht="102">
      <c r="A8" s="8" t="s">
        <v>33</v>
      </c>
      <c r="B8" s="5" t="s">
        <v>34</v>
      </c>
      <c r="C8" s="6">
        <v>1.06</v>
      </c>
      <c r="D8" s="8"/>
      <c r="E8" s="17">
        <v>45.312899999999999</v>
      </c>
      <c r="F8" s="4" t="s">
        <v>16</v>
      </c>
      <c r="G8" s="4">
        <v>5829</v>
      </c>
      <c r="H8" s="6">
        <f t="shared" si="0"/>
        <v>264128.89409999998</v>
      </c>
    </row>
    <row r="9" spans="1:9" ht="18.75">
      <c r="A9" s="8">
        <v>5</v>
      </c>
      <c r="B9" s="10" t="s">
        <v>21</v>
      </c>
      <c r="C9" s="6"/>
      <c r="D9" s="8"/>
      <c r="E9" s="17"/>
      <c r="F9" s="4"/>
      <c r="G9" s="4"/>
      <c r="H9" s="6"/>
    </row>
    <row r="10" spans="1:9" ht="15.75">
      <c r="A10" s="8">
        <v>6</v>
      </c>
      <c r="B10" s="5" t="s">
        <v>22</v>
      </c>
      <c r="C10" s="6">
        <v>1.06</v>
      </c>
      <c r="D10" s="8"/>
      <c r="E10" s="17">
        <v>29.45</v>
      </c>
      <c r="F10" s="4" t="s">
        <v>16</v>
      </c>
      <c r="G10" s="4">
        <v>482.08</v>
      </c>
      <c r="H10" s="6">
        <f t="shared" si="0"/>
        <v>14197.255999999999</v>
      </c>
    </row>
    <row r="11" spans="1:9" ht="15.75">
      <c r="A11" s="8">
        <v>7</v>
      </c>
      <c r="B11" s="5" t="s">
        <v>23</v>
      </c>
      <c r="C11" s="6">
        <v>3.21</v>
      </c>
      <c r="D11" s="8">
        <v>0.5675</v>
      </c>
      <c r="E11" s="17">
        <v>19.46</v>
      </c>
      <c r="F11" s="4" t="s">
        <v>16</v>
      </c>
      <c r="G11" s="4">
        <v>813.82</v>
      </c>
      <c r="H11" s="6">
        <f t="shared" si="0"/>
        <v>15836.937200000002</v>
      </c>
    </row>
    <row r="12" spans="1:9" ht="15.75">
      <c r="A12" s="8">
        <v>8</v>
      </c>
      <c r="B12" s="5" t="s">
        <v>24</v>
      </c>
      <c r="C12" s="6">
        <v>5.31</v>
      </c>
      <c r="D12" s="8"/>
      <c r="E12" s="17">
        <v>49.09</v>
      </c>
      <c r="F12" s="4" t="s">
        <v>16</v>
      </c>
      <c r="G12" s="4">
        <v>752.51</v>
      </c>
      <c r="H12" s="6">
        <f t="shared" si="0"/>
        <v>36940.715900000003</v>
      </c>
    </row>
    <row r="13" spans="1:9" ht="15.75">
      <c r="A13" s="8">
        <v>9</v>
      </c>
      <c r="B13" s="5" t="s">
        <v>25</v>
      </c>
      <c r="C13" s="6">
        <v>2.62</v>
      </c>
      <c r="D13" s="8">
        <v>1.1347</v>
      </c>
      <c r="E13" s="17">
        <v>38.93</v>
      </c>
      <c r="F13" s="4" t="s">
        <v>16</v>
      </c>
      <c r="G13" s="4">
        <v>434.67</v>
      </c>
      <c r="H13" s="6">
        <f t="shared" si="0"/>
        <v>16921.703099999999</v>
      </c>
    </row>
    <row r="14" spans="1:9" ht="15.75">
      <c r="A14" s="8">
        <v>10</v>
      </c>
      <c r="B14" s="5" t="s">
        <v>26</v>
      </c>
      <c r="C14" s="6">
        <v>14.87</v>
      </c>
      <c r="D14" s="8"/>
      <c r="E14" s="17">
        <v>74</v>
      </c>
      <c r="F14" s="4" t="s">
        <v>16</v>
      </c>
      <c r="G14" s="4">
        <v>177.16</v>
      </c>
      <c r="H14" s="6">
        <f t="shared" si="0"/>
        <v>13109.84</v>
      </c>
    </row>
    <row r="15" spans="1:9">
      <c r="A15" s="11"/>
      <c r="B15" s="83"/>
      <c r="C15" s="83"/>
      <c r="D15" s="83"/>
      <c r="E15" s="83"/>
      <c r="F15" s="83"/>
      <c r="G15" s="83"/>
      <c r="H15" s="12">
        <f>SUM(H5:H14)</f>
        <v>433043.72989999998</v>
      </c>
    </row>
    <row r="16" spans="1:9">
      <c r="A16" s="13"/>
      <c r="B16" s="14"/>
      <c r="C16" s="14"/>
      <c r="D16" s="14"/>
      <c r="E16" s="14"/>
      <c r="F16" s="14"/>
      <c r="G16" s="14"/>
      <c r="H16" s="15"/>
    </row>
    <row r="17" spans="1:8">
      <c r="A17" s="13"/>
      <c r="B17" s="14"/>
      <c r="C17" s="14"/>
      <c r="D17" s="14"/>
      <c r="E17" s="14"/>
      <c r="F17" s="14"/>
      <c r="G17" s="14"/>
      <c r="H17" s="15"/>
    </row>
    <row r="18" spans="1:8" ht="63.75" customHeight="1">
      <c r="B18" s="84" t="s">
        <v>50</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169.xml><?xml version="1.0" encoding="utf-8"?>
<worksheet xmlns="http://schemas.openxmlformats.org/spreadsheetml/2006/main" xmlns:r="http://schemas.openxmlformats.org/officeDocument/2006/relationships">
  <dimension ref="A1:I17"/>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9" customHeight="1">
      <c r="A3" s="82" t="s">
        <v>487</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14.87</v>
      </c>
      <c r="D5" s="8"/>
      <c r="E5" s="17">
        <v>90.2</v>
      </c>
      <c r="F5" s="4" t="s">
        <v>13</v>
      </c>
      <c r="G5" s="4">
        <v>120.53</v>
      </c>
      <c r="H5" s="6">
        <f>G5*E5</f>
        <v>10871.806</v>
      </c>
    </row>
    <row r="6" spans="1:9" ht="89.25">
      <c r="A6" s="8" t="s">
        <v>31</v>
      </c>
      <c r="B6" s="9" t="s">
        <v>15</v>
      </c>
      <c r="C6" s="6">
        <v>1.06</v>
      </c>
      <c r="D6" s="8"/>
      <c r="E6" s="17">
        <v>35.89</v>
      </c>
      <c r="F6" s="4" t="s">
        <v>16</v>
      </c>
      <c r="G6" s="4">
        <v>223.35</v>
      </c>
      <c r="H6" s="6">
        <f t="shared" ref="H6:H14" si="0">G6*E6</f>
        <v>8016.0315000000001</v>
      </c>
    </row>
    <row r="7" spans="1:9" ht="63.75">
      <c r="A7" s="8" t="s">
        <v>32</v>
      </c>
      <c r="B7" s="5" t="s">
        <v>18</v>
      </c>
      <c r="C7" s="6">
        <v>1.77</v>
      </c>
      <c r="D7" s="8"/>
      <c r="E7" s="17">
        <v>59.83</v>
      </c>
      <c r="F7" s="4" t="s">
        <v>16</v>
      </c>
      <c r="G7" s="4">
        <v>1149.1199999999999</v>
      </c>
      <c r="H7" s="6">
        <f t="shared" si="0"/>
        <v>68751.849599999987</v>
      </c>
    </row>
    <row r="8" spans="1:9" ht="102">
      <c r="A8" s="8" t="s">
        <v>33</v>
      </c>
      <c r="B8" s="5" t="s">
        <v>34</v>
      </c>
      <c r="C8" s="6">
        <v>1.06</v>
      </c>
      <c r="D8" s="8"/>
      <c r="E8" s="17">
        <v>55.225000000000001</v>
      </c>
      <c r="F8" s="4" t="s">
        <v>16</v>
      </c>
      <c r="G8" s="4">
        <v>5829</v>
      </c>
      <c r="H8" s="6">
        <f t="shared" si="0"/>
        <v>321906.52500000002</v>
      </c>
    </row>
    <row r="9" spans="1:9" ht="18.75">
      <c r="A9" s="8">
        <v>5</v>
      </c>
      <c r="B9" s="10" t="s">
        <v>21</v>
      </c>
      <c r="C9" s="6"/>
      <c r="D9" s="8"/>
      <c r="E9" s="17"/>
      <c r="F9" s="4"/>
      <c r="G9" s="4"/>
      <c r="H9" s="6"/>
    </row>
    <row r="10" spans="1:9" ht="15.75">
      <c r="A10" s="8">
        <v>6</v>
      </c>
      <c r="B10" s="5" t="s">
        <v>22</v>
      </c>
      <c r="C10" s="6">
        <v>1.06</v>
      </c>
      <c r="D10" s="8"/>
      <c r="E10" s="17">
        <v>35.89</v>
      </c>
      <c r="F10" s="4" t="s">
        <v>16</v>
      </c>
      <c r="G10" s="4">
        <v>482.08</v>
      </c>
      <c r="H10" s="6">
        <f t="shared" si="0"/>
        <v>17301.851200000001</v>
      </c>
    </row>
    <row r="11" spans="1:9" ht="15.75">
      <c r="A11" s="8">
        <v>7</v>
      </c>
      <c r="B11" s="5" t="s">
        <v>23</v>
      </c>
      <c r="C11" s="6">
        <v>3.21</v>
      </c>
      <c r="D11" s="8">
        <v>0.5675</v>
      </c>
      <c r="E11" s="17">
        <v>23.72</v>
      </c>
      <c r="F11" s="4" t="s">
        <v>16</v>
      </c>
      <c r="G11" s="4">
        <v>813.82</v>
      </c>
      <c r="H11" s="6">
        <f t="shared" si="0"/>
        <v>19303.810399999998</v>
      </c>
    </row>
    <row r="12" spans="1:9" ht="15.75">
      <c r="A12" s="8">
        <v>8</v>
      </c>
      <c r="B12" s="5" t="s">
        <v>24</v>
      </c>
      <c r="C12" s="6">
        <v>5.31</v>
      </c>
      <c r="D12" s="8"/>
      <c r="E12" s="17">
        <v>59.83</v>
      </c>
      <c r="F12" s="4" t="s">
        <v>16</v>
      </c>
      <c r="G12" s="4">
        <v>752.51</v>
      </c>
      <c r="H12" s="6">
        <f t="shared" si="0"/>
        <v>45022.673299999995</v>
      </c>
    </row>
    <row r="13" spans="1:9" ht="15.75">
      <c r="A13" s="8">
        <v>9</v>
      </c>
      <c r="B13" s="5" t="s">
        <v>25</v>
      </c>
      <c r="C13" s="6">
        <v>2.62</v>
      </c>
      <c r="D13" s="8">
        <v>1.1347</v>
      </c>
      <c r="E13" s="17">
        <v>47.44</v>
      </c>
      <c r="F13" s="4" t="s">
        <v>16</v>
      </c>
      <c r="G13" s="4">
        <v>434.67</v>
      </c>
      <c r="H13" s="6">
        <f t="shared" si="0"/>
        <v>20620.7448</v>
      </c>
    </row>
    <row r="14" spans="1:9" ht="15.75">
      <c r="A14" s="8">
        <v>10</v>
      </c>
      <c r="B14" s="5" t="s">
        <v>26</v>
      </c>
      <c r="C14" s="6">
        <v>14.87</v>
      </c>
      <c r="D14" s="8"/>
      <c r="E14" s="17">
        <v>90</v>
      </c>
      <c r="F14" s="4" t="s">
        <v>16</v>
      </c>
      <c r="G14" s="4">
        <v>177.16</v>
      </c>
      <c r="H14" s="6">
        <f t="shared" si="0"/>
        <v>15944.4</v>
      </c>
    </row>
    <row r="15" spans="1:9">
      <c r="A15" s="11"/>
      <c r="B15" s="83"/>
      <c r="C15" s="83"/>
      <c r="D15" s="83"/>
      <c r="E15" s="83"/>
      <c r="F15" s="83"/>
      <c r="G15" s="83"/>
      <c r="H15" s="12">
        <f>SUM(H5:H14)</f>
        <v>527739.69180000003</v>
      </c>
    </row>
    <row r="16" spans="1:9">
      <c r="A16" s="13"/>
      <c r="B16" s="14"/>
      <c r="C16" s="14"/>
      <c r="D16" s="14"/>
      <c r="E16" s="14"/>
      <c r="F16" s="14"/>
      <c r="G16" s="14"/>
      <c r="H16" s="15"/>
    </row>
    <row r="17" spans="2:8" ht="63.75" customHeight="1">
      <c r="B17" s="84" t="s">
        <v>70</v>
      </c>
      <c r="C17" s="84"/>
      <c r="D17" s="84"/>
      <c r="E17" s="84"/>
      <c r="F17" s="84"/>
      <c r="G17" s="84"/>
      <c r="H17" s="84"/>
    </row>
  </sheetData>
  <mergeCells count="5">
    <mergeCell ref="A1:H1"/>
    <mergeCell ref="A2:H2"/>
    <mergeCell ref="A3:H3"/>
    <mergeCell ref="B15:G15"/>
    <mergeCell ref="B17:H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I13"/>
  <sheetViews>
    <sheetView workbookViewId="0">
      <selection activeCell="H10" sqref="H10"/>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16.5" customHeight="1">
      <c r="A3" s="82" t="s">
        <v>198</v>
      </c>
      <c r="B3" s="82"/>
      <c r="C3" s="82"/>
      <c r="D3" s="82"/>
      <c r="E3" s="82"/>
      <c r="F3" s="82"/>
      <c r="G3" s="82"/>
      <c r="H3" s="82"/>
      <c r="I3" s="2"/>
    </row>
    <row r="4" spans="1:9">
      <c r="A4" s="3" t="s">
        <v>3</v>
      </c>
      <c r="B4" s="3" t="s">
        <v>4</v>
      </c>
      <c r="C4" s="3">
        <v>1</v>
      </c>
      <c r="D4" s="3">
        <v>2</v>
      </c>
      <c r="E4" s="3" t="s">
        <v>5</v>
      </c>
      <c r="F4" s="3" t="s">
        <v>6</v>
      </c>
      <c r="G4" s="3" t="s">
        <v>7</v>
      </c>
      <c r="H4" s="3" t="s">
        <v>8</v>
      </c>
    </row>
    <row r="5" spans="1:9" ht="102">
      <c r="A5" s="8" t="s">
        <v>199</v>
      </c>
      <c r="B5" s="5" t="s">
        <v>87</v>
      </c>
      <c r="C5" s="6">
        <v>0.79200000000000004</v>
      </c>
      <c r="D5" s="8">
        <v>5.25</v>
      </c>
      <c r="E5" s="8">
        <v>18.940000000000001</v>
      </c>
      <c r="F5" s="4" t="s">
        <v>16</v>
      </c>
      <c r="G5" s="4">
        <v>5489.86</v>
      </c>
      <c r="H5" s="6">
        <f>G5*E5</f>
        <v>103977.94839999999</v>
      </c>
    </row>
    <row r="6" spans="1:9" ht="89.25">
      <c r="A6" s="19" t="s">
        <v>200</v>
      </c>
      <c r="B6" s="5" t="s">
        <v>201</v>
      </c>
      <c r="C6" s="20">
        <v>8.6800000000000002E-2</v>
      </c>
      <c r="D6" s="8">
        <v>5.25</v>
      </c>
      <c r="E6" s="8">
        <f>0.954+1.517</f>
        <v>2.4710000000000001</v>
      </c>
      <c r="F6" s="4" t="s">
        <v>49</v>
      </c>
      <c r="G6" s="4">
        <v>65841.84</v>
      </c>
      <c r="H6" s="6">
        <f t="shared" ref="H6:H9" si="0">G6*E6</f>
        <v>162695.18664</v>
      </c>
    </row>
    <row r="7" spans="1:9" ht="18.75">
      <c r="A7" s="8">
        <v>3</v>
      </c>
      <c r="B7" s="10" t="s">
        <v>21</v>
      </c>
      <c r="C7" s="6"/>
      <c r="D7" s="8"/>
      <c r="E7" s="8"/>
      <c r="F7" s="4"/>
      <c r="G7" s="4"/>
      <c r="H7" s="6"/>
    </row>
    <row r="8" spans="1:9" ht="15.75">
      <c r="A8" s="8">
        <v>4</v>
      </c>
      <c r="B8" s="5" t="s">
        <v>60</v>
      </c>
      <c r="C8" s="6">
        <v>7.16</v>
      </c>
      <c r="D8" s="8">
        <v>5.25</v>
      </c>
      <c r="E8" s="8">
        <v>8.14</v>
      </c>
      <c r="F8" s="4" t="s">
        <v>16</v>
      </c>
      <c r="G8" s="4">
        <v>867.86</v>
      </c>
      <c r="H8" s="6">
        <f t="shared" si="0"/>
        <v>7064.3804000000009</v>
      </c>
    </row>
    <row r="9" spans="1:9" ht="15.75">
      <c r="A9" s="8">
        <v>5</v>
      </c>
      <c r="B9" s="5" t="s">
        <v>62</v>
      </c>
      <c r="C9" s="6">
        <v>3.61</v>
      </c>
      <c r="D9" s="8">
        <v>5.25</v>
      </c>
      <c r="E9" s="8">
        <v>16.28</v>
      </c>
      <c r="F9" s="4" t="s">
        <v>16</v>
      </c>
      <c r="G9" s="4">
        <v>518.12</v>
      </c>
      <c r="H9" s="6">
        <f t="shared" si="0"/>
        <v>8434.9935999999998</v>
      </c>
    </row>
    <row r="10" spans="1:9">
      <c r="A10" s="11"/>
      <c r="B10" s="83"/>
      <c r="C10" s="83"/>
      <c r="D10" s="83"/>
      <c r="E10" s="83"/>
      <c r="F10" s="83"/>
      <c r="G10" s="83"/>
      <c r="H10" s="12">
        <f>SUM(H5:H9)</f>
        <v>282172.50903999998</v>
      </c>
    </row>
    <row r="11" spans="1:9">
      <c r="A11" s="13"/>
      <c r="B11" s="14"/>
      <c r="C11" s="14"/>
      <c r="D11" s="14"/>
      <c r="E11" s="14"/>
      <c r="F11" s="14"/>
      <c r="G11" s="14"/>
      <c r="H11" s="15"/>
    </row>
    <row r="12" spans="1:9">
      <c r="A12" s="13"/>
      <c r="B12" s="14"/>
      <c r="C12" s="14"/>
      <c r="D12" s="14"/>
      <c r="E12" s="14"/>
      <c r="F12" s="14"/>
      <c r="G12" s="14"/>
      <c r="H12" s="15"/>
    </row>
    <row r="13" spans="1:9" ht="63.75" customHeight="1">
      <c r="B13" s="84" t="s">
        <v>180</v>
      </c>
      <c r="C13" s="84"/>
      <c r="D13" s="84"/>
      <c r="E13" s="84"/>
      <c r="F13" s="84"/>
      <c r="G13" s="84"/>
      <c r="H13" s="84"/>
    </row>
  </sheetData>
  <mergeCells count="5">
    <mergeCell ref="A1:H1"/>
    <mergeCell ref="A2:H2"/>
    <mergeCell ref="A3:H3"/>
    <mergeCell ref="B10:G10"/>
    <mergeCell ref="B13:H13"/>
  </mergeCells>
  <pageMargins left="0.7" right="0.7" top="0.75" bottom="0.75" header="0.3" footer="0.3"/>
</worksheet>
</file>

<file path=xl/worksheets/sheet170.xml><?xml version="1.0" encoding="utf-8"?>
<worksheet xmlns="http://schemas.openxmlformats.org/spreadsheetml/2006/main" xmlns:r="http://schemas.openxmlformats.org/officeDocument/2006/relationships">
  <dimension ref="A1:I17"/>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9" customHeight="1">
      <c r="A3" s="82" t="s">
        <v>474</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14.87</v>
      </c>
      <c r="D5" s="8"/>
      <c r="E5" s="17">
        <v>75.52</v>
      </c>
      <c r="F5" s="4" t="s">
        <v>13</v>
      </c>
      <c r="G5" s="4">
        <v>120.53</v>
      </c>
      <c r="H5" s="6">
        <f>G5*E5</f>
        <v>9102.4256000000005</v>
      </c>
    </row>
    <row r="6" spans="1:9" ht="89.25">
      <c r="A6" s="8" t="s">
        <v>31</v>
      </c>
      <c r="B6" s="9" t="s">
        <v>15</v>
      </c>
      <c r="C6" s="6">
        <v>1.06</v>
      </c>
      <c r="D6" s="8"/>
      <c r="E6" s="17">
        <v>28.32</v>
      </c>
      <c r="F6" s="4" t="s">
        <v>16</v>
      </c>
      <c r="G6" s="4">
        <v>223.35</v>
      </c>
      <c r="H6" s="6">
        <f t="shared" ref="H6:H14" si="0">G6*E6</f>
        <v>6325.2719999999999</v>
      </c>
    </row>
    <row r="7" spans="1:9" ht="63.75">
      <c r="A7" s="8" t="s">
        <v>32</v>
      </c>
      <c r="B7" s="5" t="s">
        <v>18</v>
      </c>
      <c r="C7" s="6">
        <v>1.77</v>
      </c>
      <c r="D7" s="8"/>
      <c r="E7" s="17">
        <v>47.2</v>
      </c>
      <c r="F7" s="4" t="s">
        <v>16</v>
      </c>
      <c r="G7" s="4">
        <v>1149.1199999999999</v>
      </c>
      <c r="H7" s="6">
        <f t="shared" si="0"/>
        <v>54238.464</v>
      </c>
    </row>
    <row r="8" spans="1:9" ht="102">
      <c r="A8" s="8" t="s">
        <v>38</v>
      </c>
      <c r="B8" s="5" t="s">
        <v>34</v>
      </c>
      <c r="C8" s="6">
        <v>1.06</v>
      </c>
      <c r="D8" s="8"/>
      <c r="E8" s="17">
        <v>56.65</v>
      </c>
      <c r="F8" s="4" t="s">
        <v>16</v>
      </c>
      <c r="G8" s="4">
        <v>5829</v>
      </c>
      <c r="H8" s="6">
        <f t="shared" si="0"/>
        <v>330212.84999999998</v>
      </c>
    </row>
    <row r="9" spans="1:9" ht="18.75">
      <c r="A9" s="8">
        <v>12</v>
      </c>
      <c r="B9" s="10" t="s">
        <v>21</v>
      </c>
      <c r="C9" s="6"/>
      <c r="D9" s="8"/>
      <c r="E9" s="17"/>
      <c r="F9" s="4"/>
      <c r="G9" s="4"/>
      <c r="H9" s="6"/>
    </row>
    <row r="10" spans="1:9" ht="15.75">
      <c r="A10" s="8">
        <v>13</v>
      </c>
      <c r="B10" s="5" t="s">
        <v>22</v>
      </c>
      <c r="C10" s="6">
        <v>1.06</v>
      </c>
      <c r="D10" s="8"/>
      <c r="E10" s="17">
        <v>28.32</v>
      </c>
      <c r="F10" s="4" t="s">
        <v>16</v>
      </c>
      <c r="G10" s="4">
        <v>482.08</v>
      </c>
      <c r="H10" s="6">
        <f t="shared" si="0"/>
        <v>13652.5056</v>
      </c>
    </row>
    <row r="11" spans="1:9" ht="15.75">
      <c r="A11" s="8">
        <v>14</v>
      </c>
      <c r="B11" s="5" t="s">
        <v>23</v>
      </c>
      <c r="C11" s="6">
        <v>3.21</v>
      </c>
      <c r="D11" s="8">
        <v>0.5675</v>
      </c>
      <c r="E11" s="17">
        <v>24.305</v>
      </c>
      <c r="F11" s="4" t="s">
        <v>16</v>
      </c>
      <c r="G11" s="4">
        <v>813.82</v>
      </c>
      <c r="H11" s="6">
        <f t="shared" si="0"/>
        <v>19779.895100000002</v>
      </c>
    </row>
    <row r="12" spans="1:9" ht="15.75">
      <c r="A12" s="8">
        <v>15</v>
      </c>
      <c r="B12" s="5" t="s">
        <v>24</v>
      </c>
      <c r="C12" s="6">
        <v>5.31</v>
      </c>
      <c r="D12" s="8"/>
      <c r="E12" s="17">
        <v>47.2</v>
      </c>
      <c r="F12" s="4" t="s">
        <v>16</v>
      </c>
      <c r="G12" s="4">
        <v>752.51</v>
      </c>
      <c r="H12" s="6">
        <f t="shared" si="0"/>
        <v>35518.472000000002</v>
      </c>
    </row>
    <row r="13" spans="1:9" ht="15.75">
      <c r="A13" s="8">
        <v>16</v>
      </c>
      <c r="B13" s="5" t="s">
        <v>25</v>
      </c>
      <c r="C13" s="6">
        <v>2.62</v>
      </c>
      <c r="D13" s="8">
        <v>1.1347</v>
      </c>
      <c r="E13" s="17">
        <v>48.66</v>
      </c>
      <c r="F13" s="4" t="s">
        <v>16</v>
      </c>
      <c r="G13" s="4">
        <v>434.67</v>
      </c>
      <c r="H13" s="6">
        <f t="shared" si="0"/>
        <v>21151.0422</v>
      </c>
    </row>
    <row r="14" spans="1:9" ht="15.75">
      <c r="A14" s="8">
        <v>17</v>
      </c>
      <c r="B14" s="5" t="s">
        <v>26</v>
      </c>
      <c r="C14" s="6">
        <v>14.87</v>
      </c>
      <c r="D14" s="8"/>
      <c r="E14" s="17">
        <v>75.52</v>
      </c>
      <c r="F14" s="4" t="s">
        <v>16</v>
      </c>
      <c r="G14" s="4">
        <v>177.16</v>
      </c>
      <c r="H14" s="6">
        <f t="shared" si="0"/>
        <v>13379.123199999998</v>
      </c>
    </row>
    <row r="15" spans="1:9">
      <c r="A15" s="11"/>
      <c r="B15" s="83"/>
      <c r="C15" s="83"/>
      <c r="D15" s="83"/>
      <c r="E15" s="83"/>
      <c r="F15" s="83"/>
      <c r="G15" s="83"/>
      <c r="H15" s="12">
        <f>SUM(H5:H14)</f>
        <v>503360.04969999997</v>
      </c>
    </row>
    <row r="16" spans="1:9">
      <c r="A16" s="13"/>
      <c r="B16" s="14"/>
      <c r="C16" s="14"/>
      <c r="D16" s="14"/>
      <c r="E16" s="14"/>
      <c r="F16" s="14"/>
      <c r="G16" s="14"/>
      <c r="H16" s="15"/>
    </row>
    <row r="17" spans="2:8" ht="63.75" customHeight="1">
      <c r="B17" s="84" t="s">
        <v>475</v>
      </c>
      <c r="C17" s="84"/>
      <c r="D17" s="84"/>
      <c r="E17" s="84"/>
      <c r="F17" s="84"/>
      <c r="G17" s="84"/>
      <c r="H17" s="84"/>
    </row>
  </sheetData>
  <mergeCells count="5">
    <mergeCell ref="A1:H1"/>
    <mergeCell ref="A2:H2"/>
    <mergeCell ref="A3:H3"/>
    <mergeCell ref="B15:G15"/>
    <mergeCell ref="B17:H17"/>
  </mergeCells>
  <pageMargins left="0.7" right="0.7" top="0.75" bottom="0.75" header="0.3" footer="0.3"/>
</worksheet>
</file>

<file path=xl/worksheets/sheet171.xml><?xml version="1.0" encoding="utf-8"?>
<worksheet xmlns="http://schemas.openxmlformats.org/spreadsheetml/2006/main" xmlns:r="http://schemas.openxmlformats.org/officeDocument/2006/relationships">
  <dimension ref="A1:I18"/>
  <sheetViews>
    <sheetView tabSelected="1" workbookViewId="0">
      <selection activeCell="H16" sqref="H1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4" customHeight="1">
      <c r="A3" s="82" t="s">
        <v>499</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2</v>
      </c>
      <c r="F5" s="8" t="s">
        <v>10</v>
      </c>
      <c r="G5" s="8">
        <v>243.77</v>
      </c>
      <c r="H5" s="6">
        <f>G5*E5</f>
        <v>487.54</v>
      </c>
    </row>
    <row r="6" spans="1:9" ht="114.75">
      <c r="A6" s="8" t="s">
        <v>11</v>
      </c>
      <c r="B6" s="5" t="s">
        <v>12</v>
      </c>
      <c r="C6" s="6">
        <v>29.73</v>
      </c>
      <c r="D6" s="8">
        <v>5.25</v>
      </c>
      <c r="E6" s="8">
        <v>42.78</v>
      </c>
      <c r="F6" s="4" t="s">
        <v>13</v>
      </c>
      <c r="G6" s="4">
        <v>120.53</v>
      </c>
      <c r="H6" s="6">
        <f t="shared" ref="H6:H15" si="0">G6*E6</f>
        <v>5156.2734</v>
      </c>
    </row>
    <row r="7" spans="1:9" ht="89.25">
      <c r="A7" s="8" t="s">
        <v>14</v>
      </c>
      <c r="B7" s="9" t="s">
        <v>15</v>
      </c>
      <c r="C7" s="6">
        <v>2.48</v>
      </c>
      <c r="D7" s="8">
        <v>5.25</v>
      </c>
      <c r="E7" s="8">
        <v>17.02</v>
      </c>
      <c r="F7" s="4" t="s">
        <v>16</v>
      </c>
      <c r="G7" s="4">
        <v>223.35</v>
      </c>
      <c r="H7" s="6">
        <f t="shared" si="0"/>
        <v>3801.4169999999999</v>
      </c>
    </row>
    <row r="8" spans="1:9" ht="63.75">
      <c r="A8" s="8" t="s">
        <v>17</v>
      </c>
      <c r="B8" s="5" t="s">
        <v>18</v>
      </c>
      <c r="C8" s="6">
        <v>4.13</v>
      </c>
      <c r="D8" s="8">
        <v>5.25</v>
      </c>
      <c r="E8" s="8">
        <v>25.1</v>
      </c>
      <c r="F8" s="4" t="s">
        <v>16</v>
      </c>
      <c r="G8" s="4">
        <v>1149.1199999999999</v>
      </c>
      <c r="H8" s="6">
        <f t="shared" si="0"/>
        <v>28842.912</v>
      </c>
    </row>
    <row r="9" spans="1:9" ht="102">
      <c r="A9" s="8" t="s">
        <v>54</v>
      </c>
      <c r="B9" s="5" t="s">
        <v>34</v>
      </c>
      <c r="C9" s="6">
        <v>3.26</v>
      </c>
      <c r="D9" s="8">
        <v>5.25</v>
      </c>
      <c r="E9" s="8">
        <v>26.19</v>
      </c>
      <c r="F9" s="4" t="s">
        <v>16</v>
      </c>
      <c r="G9" s="4">
        <v>5829</v>
      </c>
      <c r="H9" s="6">
        <f t="shared" si="0"/>
        <v>152661.51</v>
      </c>
    </row>
    <row r="10" spans="1:9" ht="18.75">
      <c r="A10" s="8">
        <v>6</v>
      </c>
      <c r="B10" s="10" t="s">
        <v>21</v>
      </c>
      <c r="C10" s="6"/>
      <c r="D10" s="8"/>
      <c r="E10" s="8"/>
      <c r="F10" s="4"/>
      <c r="G10" s="4"/>
      <c r="H10" s="6"/>
    </row>
    <row r="11" spans="1:9" ht="15.75">
      <c r="A11" s="8">
        <v>11</v>
      </c>
      <c r="B11" s="5" t="s">
        <v>22</v>
      </c>
      <c r="C11" s="6">
        <v>2.48</v>
      </c>
      <c r="D11" s="8">
        <v>5.25</v>
      </c>
      <c r="E11" s="8">
        <v>17.02</v>
      </c>
      <c r="F11" s="4" t="s">
        <v>16</v>
      </c>
      <c r="G11" s="4">
        <v>482.08</v>
      </c>
      <c r="H11" s="6">
        <f t="shared" si="0"/>
        <v>8205.0015999999996</v>
      </c>
    </row>
    <row r="12" spans="1:9" ht="15.75">
      <c r="A12" s="8">
        <v>12</v>
      </c>
      <c r="B12" s="5" t="s">
        <v>23</v>
      </c>
      <c r="C12" s="6">
        <v>7.16</v>
      </c>
      <c r="D12" s="8">
        <v>5.25</v>
      </c>
      <c r="E12" s="8">
        <v>11.25</v>
      </c>
      <c r="F12" s="4" t="s">
        <v>16</v>
      </c>
      <c r="G12" s="4">
        <v>813.85</v>
      </c>
      <c r="H12" s="6">
        <f t="shared" si="0"/>
        <v>9155.8125</v>
      </c>
    </row>
    <row r="13" spans="1:9" ht="15.75">
      <c r="A13" s="8">
        <v>13</v>
      </c>
      <c r="B13" s="5" t="s">
        <v>24</v>
      </c>
      <c r="C13" s="6">
        <v>12.78</v>
      </c>
      <c r="D13" s="8">
        <v>5.25</v>
      </c>
      <c r="E13" s="8">
        <v>25.1</v>
      </c>
      <c r="F13" s="4" t="s">
        <v>16</v>
      </c>
      <c r="G13" s="4">
        <v>666.28</v>
      </c>
      <c r="H13" s="6">
        <f t="shared" si="0"/>
        <v>16723.628000000001</v>
      </c>
    </row>
    <row r="14" spans="1:9" ht="15.75">
      <c r="A14" s="8">
        <v>14</v>
      </c>
      <c r="B14" s="5" t="s">
        <v>25</v>
      </c>
      <c r="C14" s="6">
        <v>3.61</v>
      </c>
      <c r="D14" s="8">
        <v>5.25</v>
      </c>
      <c r="E14" s="8">
        <v>22.5</v>
      </c>
      <c r="F14" s="4" t="s">
        <v>16</v>
      </c>
      <c r="G14" s="4">
        <v>434.67</v>
      </c>
      <c r="H14" s="6">
        <f t="shared" si="0"/>
        <v>9780.0750000000007</v>
      </c>
    </row>
    <row r="15" spans="1:9" ht="15.75">
      <c r="A15" s="8">
        <v>15</v>
      </c>
      <c r="B15" s="5" t="s">
        <v>26</v>
      </c>
      <c r="C15" s="6">
        <v>29.73</v>
      </c>
      <c r="D15" s="8">
        <v>5.25</v>
      </c>
      <c r="E15" s="8">
        <v>42.78</v>
      </c>
      <c r="F15" s="4" t="s">
        <v>16</v>
      </c>
      <c r="G15" s="4">
        <v>177.16</v>
      </c>
      <c r="H15" s="6">
        <f t="shared" si="0"/>
        <v>7578.9048000000003</v>
      </c>
    </row>
    <row r="16" spans="1:9">
      <c r="A16" s="11"/>
      <c r="B16" s="83"/>
      <c r="C16" s="83"/>
      <c r="D16" s="83"/>
      <c r="E16" s="83"/>
      <c r="F16" s="83"/>
      <c r="G16" s="83"/>
      <c r="H16" s="12">
        <f>SUM(H5:H15)</f>
        <v>242393.07430000001</v>
      </c>
    </row>
    <row r="17" spans="1:8">
      <c r="A17" s="13"/>
      <c r="B17" s="14"/>
      <c r="C17" s="14"/>
      <c r="D17" s="14"/>
      <c r="E17" s="14"/>
      <c r="F17" s="14"/>
      <c r="G17" s="14"/>
      <c r="H17" s="15"/>
    </row>
    <row r="18" spans="1:8" ht="63.75" customHeight="1">
      <c r="B18" s="84" t="s">
        <v>50</v>
      </c>
      <c r="C18" s="84"/>
      <c r="D18" s="84"/>
      <c r="E18" s="84"/>
      <c r="F18" s="84"/>
      <c r="G18" s="84"/>
      <c r="H18" s="84"/>
    </row>
  </sheetData>
  <mergeCells count="5">
    <mergeCell ref="A1:H1"/>
    <mergeCell ref="A2:H2"/>
    <mergeCell ref="A3:H3"/>
    <mergeCell ref="B16:G16"/>
    <mergeCell ref="B18:H18"/>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I12"/>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1" customHeight="1">
      <c r="A3" s="82" t="s">
        <v>230</v>
      </c>
      <c r="B3" s="82"/>
      <c r="C3" s="82"/>
      <c r="D3" s="82"/>
      <c r="E3" s="82"/>
      <c r="F3" s="82"/>
      <c r="G3" s="82"/>
      <c r="H3" s="82"/>
      <c r="I3" s="2"/>
    </row>
    <row r="4" spans="1:9">
      <c r="A4" s="3" t="s">
        <v>3</v>
      </c>
      <c r="B4" s="3" t="s">
        <v>4</v>
      </c>
      <c r="C4" s="3">
        <v>1</v>
      </c>
      <c r="D4" s="3">
        <v>2</v>
      </c>
      <c r="E4" s="3" t="s">
        <v>5</v>
      </c>
      <c r="F4" s="3" t="s">
        <v>6</v>
      </c>
      <c r="G4" s="3" t="s">
        <v>7</v>
      </c>
      <c r="H4" s="3" t="s">
        <v>8</v>
      </c>
    </row>
    <row r="5" spans="1:9" ht="102">
      <c r="A5" s="8" t="s">
        <v>231</v>
      </c>
      <c r="B5" s="5" t="s">
        <v>34</v>
      </c>
      <c r="C5" s="6">
        <v>3.26</v>
      </c>
      <c r="D5" s="8">
        <v>5.25</v>
      </c>
      <c r="E5" s="8">
        <v>59.47</v>
      </c>
      <c r="F5" s="4" t="s">
        <v>16</v>
      </c>
      <c r="G5" s="4">
        <v>5829</v>
      </c>
      <c r="H5" s="6">
        <f t="shared" ref="H5:H8" si="0">G5*E5</f>
        <v>346650.63</v>
      </c>
    </row>
    <row r="6" spans="1:9" ht="18.75">
      <c r="A6" s="8">
        <v>2</v>
      </c>
      <c r="B6" s="10" t="s">
        <v>21</v>
      </c>
      <c r="C6" s="6"/>
      <c r="D6" s="8"/>
      <c r="E6" s="8"/>
      <c r="F6" s="4"/>
      <c r="G6" s="4"/>
      <c r="H6" s="6"/>
    </row>
    <row r="7" spans="1:9" ht="15.75">
      <c r="A7" s="8">
        <v>3</v>
      </c>
      <c r="B7" s="5" t="s">
        <v>23</v>
      </c>
      <c r="C7" s="6">
        <v>7.16</v>
      </c>
      <c r="D7" s="8">
        <v>5.25</v>
      </c>
      <c r="E7" s="8">
        <v>25.57</v>
      </c>
      <c r="F7" s="4" t="s">
        <v>16</v>
      </c>
      <c r="G7" s="4">
        <v>778.47</v>
      </c>
      <c r="H7" s="6">
        <f t="shared" si="0"/>
        <v>19905.477900000002</v>
      </c>
    </row>
    <row r="8" spans="1:9" ht="15.75">
      <c r="A8" s="8">
        <v>4</v>
      </c>
      <c r="B8" s="5" t="s">
        <v>232</v>
      </c>
      <c r="C8" s="6">
        <v>3.61</v>
      </c>
      <c r="D8" s="8">
        <v>5.25</v>
      </c>
      <c r="E8" s="8">
        <v>51.14</v>
      </c>
      <c r="F8" s="4" t="s">
        <v>16</v>
      </c>
      <c r="G8" s="4">
        <v>415.78</v>
      </c>
      <c r="H8" s="6">
        <f t="shared" si="0"/>
        <v>21262.9892</v>
      </c>
    </row>
    <row r="9" spans="1:9">
      <c r="A9" s="11"/>
      <c r="B9" s="83"/>
      <c r="C9" s="83"/>
      <c r="D9" s="83"/>
      <c r="E9" s="83"/>
      <c r="F9" s="83"/>
      <c r="G9" s="83"/>
      <c r="H9" s="12">
        <f>SUM(H5:H8)</f>
        <v>387819.09710000001</v>
      </c>
    </row>
    <row r="10" spans="1:9">
      <c r="A10" s="13"/>
      <c r="B10" s="14"/>
      <c r="C10" s="14"/>
      <c r="D10" s="14"/>
      <c r="E10" s="14"/>
      <c r="F10" s="14"/>
      <c r="G10" s="14"/>
      <c r="H10" s="15"/>
    </row>
    <row r="11" spans="1:9">
      <c r="A11" s="13"/>
      <c r="B11" s="14"/>
      <c r="C11" s="14"/>
      <c r="D11" s="14"/>
      <c r="E11" s="14"/>
      <c r="F11" s="14"/>
      <c r="G11" s="14"/>
      <c r="H11" s="15"/>
    </row>
    <row r="12" spans="1:9" ht="63.75" customHeight="1">
      <c r="B12" s="84" t="s">
        <v>233</v>
      </c>
      <c r="C12" s="84"/>
      <c r="D12" s="84"/>
      <c r="E12" s="84"/>
      <c r="F12" s="84"/>
      <c r="G12" s="84"/>
      <c r="H12" s="84"/>
    </row>
  </sheetData>
  <mergeCells count="5">
    <mergeCell ref="A1:H1"/>
    <mergeCell ref="A2:H2"/>
    <mergeCell ref="A3:H3"/>
    <mergeCell ref="B9:G9"/>
    <mergeCell ref="B12:H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I17"/>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2.25" customHeight="1">
      <c r="A3" s="82" t="s">
        <v>203</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42.48</v>
      </c>
      <c r="F5" s="4" t="s">
        <v>13</v>
      </c>
      <c r="G5" s="4">
        <v>120.53</v>
      </c>
      <c r="H5" s="6">
        <f t="shared" ref="H5:H13" si="0">G5*E5</f>
        <v>5120.1143999999995</v>
      </c>
    </row>
    <row r="6" spans="1:9" ht="76.5">
      <c r="A6" s="8">
        <v>2</v>
      </c>
      <c r="B6" s="5" t="s">
        <v>204</v>
      </c>
      <c r="C6" s="6"/>
      <c r="D6" s="8"/>
      <c r="E6" s="8">
        <v>21.24</v>
      </c>
      <c r="F6" s="4" t="s">
        <v>13</v>
      </c>
      <c r="G6" s="4">
        <v>351.48</v>
      </c>
      <c r="H6" s="6">
        <f t="shared" si="0"/>
        <v>7465.4351999999999</v>
      </c>
    </row>
    <row r="7" spans="1:9" ht="63.75">
      <c r="A7" s="8" t="s">
        <v>32</v>
      </c>
      <c r="B7" s="5" t="s">
        <v>18</v>
      </c>
      <c r="C7" s="6">
        <v>4.13</v>
      </c>
      <c r="D7" s="8">
        <v>5.25</v>
      </c>
      <c r="E7" s="8">
        <v>34.83</v>
      </c>
      <c r="F7" s="4" t="s">
        <v>16</v>
      </c>
      <c r="G7" s="4">
        <v>1149.1199999999999</v>
      </c>
      <c r="H7" s="6">
        <f t="shared" si="0"/>
        <v>40023.849599999994</v>
      </c>
    </row>
    <row r="8" spans="1:9" ht="102">
      <c r="A8" s="8" t="s">
        <v>33</v>
      </c>
      <c r="B8" s="5" t="s">
        <v>34</v>
      </c>
      <c r="C8" s="6">
        <v>3.26</v>
      </c>
      <c r="D8" s="8">
        <v>5.25</v>
      </c>
      <c r="E8" s="8">
        <v>42.48</v>
      </c>
      <c r="F8" s="4" t="s">
        <v>16</v>
      </c>
      <c r="G8" s="4">
        <v>5829</v>
      </c>
      <c r="H8" s="6">
        <f t="shared" si="0"/>
        <v>247615.91999999998</v>
      </c>
    </row>
    <row r="9" spans="1:9" ht="18.75">
      <c r="A9" s="8">
        <v>5</v>
      </c>
      <c r="B9" s="10" t="s">
        <v>21</v>
      </c>
      <c r="C9" s="6"/>
      <c r="D9" s="8"/>
      <c r="E9" s="8"/>
      <c r="F9" s="4"/>
      <c r="G9" s="4"/>
      <c r="H9" s="6"/>
    </row>
    <row r="10" spans="1:9" ht="15.75">
      <c r="A10" s="8">
        <v>6</v>
      </c>
      <c r="B10" s="5" t="s">
        <v>23</v>
      </c>
      <c r="C10" s="6">
        <v>7.16</v>
      </c>
      <c r="D10" s="8">
        <v>5.25</v>
      </c>
      <c r="E10" s="8">
        <v>18.260000000000002</v>
      </c>
      <c r="F10" s="4" t="s">
        <v>16</v>
      </c>
      <c r="G10" s="4">
        <v>778.47</v>
      </c>
      <c r="H10" s="6">
        <f t="shared" si="0"/>
        <v>14214.862200000001</v>
      </c>
    </row>
    <row r="11" spans="1:9" ht="15.75">
      <c r="A11" s="8">
        <v>7</v>
      </c>
      <c r="B11" s="5" t="s">
        <v>24</v>
      </c>
      <c r="C11" s="6">
        <v>12.78</v>
      </c>
      <c r="D11" s="8">
        <v>5.25</v>
      </c>
      <c r="E11" s="8">
        <v>34.83</v>
      </c>
      <c r="F11" s="4" t="s">
        <v>16</v>
      </c>
      <c r="G11" s="4">
        <v>719.8</v>
      </c>
      <c r="H11" s="6">
        <f t="shared" si="0"/>
        <v>25070.633999999998</v>
      </c>
    </row>
    <row r="12" spans="1:9" ht="15.75">
      <c r="A12" s="8">
        <v>8</v>
      </c>
      <c r="B12" s="5" t="s">
        <v>205</v>
      </c>
      <c r="C12" s="6">
        <v>3.61</v>
      </c>
      <c r="D12" s="8">
        <v>5.25</v>
      </c>
      <c r="E12" s="8">
        <f>36.53+21.24</f>
        <v>57.769999999999996</v>
      </c>
      <c r="F12" s="4" t="s">
        <v>16</v>
      </c>
      <c r="G12" s="4">
        <v>415.78</v>
      </c>
      <c r="H12" s="6">
        <f t="shared" si="0"/>
        <v>24019.610599999996</v>
      </c>
    </row>
    <row r="13" spans="1:9" ht="15.75">
      <c r="A13" s="8">
        <v>9</v>
      </c>
      <c r="B13" s="5" t="s">
        <v>26</v>
      </c>
      <c r="C13" s="6">
        <v>29.73</v>
      </c>
      <c r="D13" s="8">
        <v>5.25</v>
      </c>
      <c r="E13" s="8">
        <v>42.48</v>
      </c>
      <c r="F13" s="4" t="s">
        <v>16</v>
      </c>
      <c r="G13" s="4">
        <v>169.47</v>
      </c>
      <c r="H13" s="6">
        <f t="shared" si="0"/>
        <v>7199.0855999999994</v>
      </c>
    </row>
    <row r="14" spans="1:9">
      <c r="A14" s="11"/>
      <c r="B14" s="83"/>
      <c r="C14" s="83"/>
      <c r="D14" s="83"/>
      <c r="E14" s="83"/>
      <c r="F14" s="83"/>
      <c r="G14" s="83"/>
      <c r="H14" s="12">
        <f>SUM(H5:H13)</f>
        <v>370729.51159999997</v>
      </c>
    </row>
    <row r="15" spans="1:9">
      <c r="A15" s="13"/>
      <c r="B15" s="14"/>
      <c r="C15" s="14"/>
      <c r="D15" s="14"/>
      <c r="E15" s="14"/>
      <c r="F15" s="14"/>
      <c r="G15" s="14"/>
      <c r="H15" s="15"/>
    </row>
    <row r="16" spans="1:9">
      <c r="A16" s="13"/>
      <c r="B16" s="14"/>
      <c r="C16" s="14"/>
      <c r="D16" s="14"/>
      <c r="E16" s="14"/>
      <c r="F16" s="14"/>
      <c r="G16" s="14"/>
      <c r="H16" s="15"/>
    </row>
    <row r="17" spans="2:8" ht="63.75" customHeight="1">
      <c r="B17" s="84" t="s">
        <v>133</v>
      </c>
      <c r="C17" s="84"/>
      <c r="D17" s="84"/>
      <c r="E17" s="84"/>
      <c r="F17" s="84"/>
      <c r="G17" s="84"/>
      <c r="H17" s="84"/>
    </row>
  </sheetData>
  <mergeCells count="5">
    <mergeCell ref="A1:H1"/>
    <mergeCell ref="A2:H2"/>
    <mergeCell ref="A3:H3"/>
    <mergeCell ref="B14:G14"/>
    <mergeCell ref="B17:H17"/>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16"/>
  <sheetViews>
    <sheetView topLeftCell="A10"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85" t="s">
        <v>0</v>
      </c>
      <c r="B1" s="86"/>
      <c r="C1" s="86"/>
      <c r="D1" s="86"/>
      <c r="E1" s="86"/>
      <c r="F1" s="86"/>
      <c r="G1" s="1"/>
    </row>
    <row r="2" spans="1:7" ht="18.75">
      <c r="A2" s="87" t="s">
        <v>1</v>
      </c>
      <c r="B2" s="88"/>
      <c r="C2" s="88"/>
      <c r="D2" s="88"/>
      <c r="E2" s="88"/>
      <c r="F2" s="88"/>
      <c r="G2" s="1"/>
    </row>
    <row r="3" spans="1:7" ht="34.5" customHeight="1">
      <c r="A3" s="82" t="s">
        <v>359</v>
      </c>
      <c r="B3" s="82"/>
      <c r="C3" s="82"/>
      <c r="D3" s="82"/>
      <c r="E3" s="82"/>
      <c r="F3" s="82"/>
      <c r="G3" s="2"/>
    </row>
    <row r="4" spans="1:7">
      <c r="A4" s="3" t="s">
        <v>3</v>
      </c>
      <c r="B4" s="3" t="s">
        <v>4</v>
      </c>
      <c r="C4" s="3" t="s">
        <v>5</v>
      </c>
      <c r="D4" s="3" t="s">
        <v>6</v>
      </c>
      <c r="E4" s="3" t="s">
        <v>7</v>
      </c>
      <c r="F4" s="3" t="s">
        <v>8</v>
      </c>
    </row>
    <row r="5" spans="1:7" ht="84.75" customHeight="1">
      <c r="A5" s="8" t="s">
        <v>30</v>
      </c>
      <c r="B5" s="5" t="s">
        <v>12</v>
      </c>
      <c r="C5" s="6">
        <v>89.21</v>
      </c>
      <c r="D5" s="4" t="s">
        <v>13</v>
      </c>
      <c r="E5" s="4">
        <v>120.53</v>
      </c>
      <c r="F5" s="6">
        <f t="shared" ref="F5:F14" si="0">E5*C5</f>
        <v>10752.481299999999</v>
      </c>
    </row>
    <row r="6" spans="1:7" ht="80.25" customHeight="1">
      <c r="A6" s="8" t="s">
        <v>31</v>
      </c>
      <c r="B6" s="9" t="s">
        <v>15</v>
      </c>
      <c r="C6" s="6">
        <v>24.53</v>
      </c>
      <c r="D6" s="4" t="s">
        <v>16</v>
      </c>
      <c r="E6" s="4">
        <v>223.35</v>
      </c>
      <c r="F6" s="6">
        <f t="shared" si="0"/>
        <v>5478.7754999999997</v>
      </c>
    </row>
    <row r="7" spans="1:7" ht="63.75">
      <c r="A7" s="8" t="s">
        <v>32</v>
      </c>
      <c r="B7" s="5" t="s">
        <v>18</v>
      </c>
      <c r="C7" s="6">
        <v>40.89</v>
      </c>
      <c r="D7" s="4" t="s">
        <v>16</v>
      </c>
      <c r="E7" s="4">
        <v>1149.1199999999999</v>
      </c>
      <c r="F7" s="6">
        <f t="shared" si="0"/>
        <v>46987.516799999998</v>
      </c>
    </row>
    <row r="8" spans="1:7" ht="102">
      <c r="A8" s="8" t="s">
        <v>33</v>
      </c>
      <c r="B8" s="5" t="s">
        <v>34</v>
      </c>
      <c r="C8" s="6">
        <v>40.15</v>
      </c>
      <c r="D8" s="4" t="s">
        <v>16</v>
      </c>
      <c r="E8" s="4">
        <v>5829</v>
      </c>
      <c r="F8" s="6">
        <f t="shared" si="0"/>
        <v>234034.35</v>
      </c>
    </row>
    <row r="9" spans="1:7" ht="18.75">
      <c r="A9" s="8">
        <v>5</v>
      </c>
      <c r="B9" s="10" t="s">
        <v>21</v>
      </c>
      <c r="C9" s="6"/>
      <c r="D9" s="4"/>
      <c r="E9" s="4"/>
      <c r="F9" s="6"/>
    </row>
    <row r="10" spans="1:7" ht="15.75">
      <c r="A10" s="8">
        <v>6</v>
      </c>
      <c r="B10" s="5" t="s">
        <v>71</v>
      </c>
      <c r="C10" s="6">
        <v>24.53</v>
      </c>
      <c r="D10" s="4" t="s">
        <v>16</v>
      </c>
      <c r="E10" s="4">
        <v>403.07</v>
      </c>
      <c r="F10" s="6">
        <f>E10*C10</f>
        <v>9887.3071</v>
      </c>
    </row>
    <row r="11" spans="1:7" ht="15.75">
      <c r="A11" s="8">
        <v>7</v>
      </c>
      <c r="B11" s="5" t="s">
        <v>60</v>
      </c>
      <c r="C11" s="6">
        <v>17.27</v>
      </c>
      <c r="D11" s="4" t="s">
        <v>16</v>
      </c>
      <c r="E11" s="4">
        <v>907.32</v>
      </c>
      <c r="F11" s="6">
        <f t="shared" si="0"/>
        <v>15669.4164</v>
      </c>
    </row>
    <row r="12" spans="1:7" ht="15.75">
      <c r="A12" s="8">
        <v>8</v>
      </c>
      <c r="B12" s="5" t="s">
        <v>62</v>
      </c>
      <c r="C12" s="6">
        <v>34.53</v>
      </c>
      <c r="D12" s="4" t="s">
        <v>16</v>
      </c>
      <c r="E12" s="4">
        <v>541.66999999999996</v>
      </c>
      <c r="F12" s="6">
        <f>E12*C12</f>
        <v>18703.865099999999</v>
      </c>
    </row>
    <row r="13" spans="1:7" ht="15.75">
      <c r="A13" s="8">
        <v>9</v>
      </c>
      <c r="B13" s="5" t="s">
        <v>61</v>
      </c>
      <c r="C13" s="6">
        <v>40.89</v>
      </c>
      <c r="D13" s="4" t="s">
        <v>16</v>
      </c>
      <c r="E13" s="4">
        <v>863.24</v>
      </c>
      <c r="F13" s="6">
        <f t="shared" si="0"/>
        <v>35297.883600000001</v>
      </c>
    </row>
    <row r="14" spans="1:7" ht="15.75">
      <c r="A14" s="8">
        <v>10</v>
      </c>
      <c r="B14" s="5" t="s">
        <v>26</v>
      </c>
      <c r="C14" s="6">
        <v>89.21</v>
      </c>
      <c r="D14" s="4" t="s">
        <v>16</v>
      </c>
      <c r="E14" s="4">
        <v>177.17</v>
      </c>
      <c r="F14" s="6">
        <f t="shared" si="0"/>
        <v>15805.335699999998</v>
      </c>
    </row>
    <row r="15" spans="1:7">
      <c r="A15" s="11"/>
      <c r="B15" s="89" t="s">
        <v>217</v>
      </c>
      <c r="C15" s="90"/>
      <c r="D15" s="90"/>
      <c r="E15" s="91"/>
      <c r="F15" s="12">
        <f>SUM(F5:F14)</f>
        <v>392616.93149999995</v>
      </c>
    </row>
    <row r="16" spans="1:7" ht="41.25" customHeight="1">
      <c r="B16" s="84" t="s">
        <v>133</v>
      </c>
      <c r="C16" s="84"/>
      <c r="D16" s="84"/>
      <c r="E16" s="84"/>
      <c r="F16" s="84"/>
    </row>
  </sheetData>
  <mergeCells count="5">
    <mergeCell ref="A1:F1"/>
    <mergeCell ref="A2:F2"/>
    <mergeCell ref="A3:F3"/>
    <mergeCell ref="B15:E15"/>
    <mergeCell ref="B16:F16"/>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I17"/>
  <sheetViews>
    <sheetView topLeftCell="A10"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1" customHeight="1">
      <c r="A3" s="82" t="s">
        <v>206</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26.05</v>
      </c>
      <c r="F5" s="4" t="s">
        <v>13</v>
      </c>
      <c r="G5" s="4">
        <v>120.53</v>
      </c>
      <c r="H5" s="6">
        <f t="shared" ref="H5:H13" si="0">G5*E5</f>
        <v>3139.8065000000001</v>
      </c>
    </row>
    <row r="6" spans="1:9" ht="76.5">
      <c r="A6" s="8">
        <v>2</v>
      </c>
      <c r="B6" s="5" t="s">
        <v>204</v>
      </c>
      <c r="C6" s="6"/>
      <c r="D6" s="8"/>
      <c r="E6" s="8">
        <v>13.02</v>
      </c>
      <c r="F6" s="4" t="s">
        <v>13</v>
      </c>
      <c r="G6" s="4">
        <v>351.48</v>
      </c>
      <c r="H6" s="6">
        <f t="shared" si="0"/>
        <v>4576.2696000000005</v>
      </c>
    </row>
    <row r="7" spans="1:9" ht="63.75">
      <c r="A7" s="8" t="s">
        <v>32</v>
      </c>
      <c r="B7" s="5" t="s">
        <v>18</v>
      </c>
      <c r="C7" s="6">
        <v>4.13</v>
      </c>
      <c r="D7" s="8">
        <v>5.25</v>
      </c>
      <c r="E7" s="8">
        <v>21.341548</v>
      </c>
      <c r="F7" s="4" t="s">
        <v>16</v>
      </c>
      <c r="G7" s="4">
        <v>1149.1199999999999</v>
      </c>
      <c r="H7" s="6">
        <f t="shared" si="0"/>
        <v>24523.999637759996</v>
      </c>
    </row>
    <row r="8" spans="1:9" ht="102">
      <c r="A8" s="8" t="s">
        <v>33</v>
      </c>
      <c r="B8" s="5" t="s">
        <v>34</v>
      </c>
      <c r="C8" s="6">
        <v>3.26</v>
      </c>
      <c r="D8" s="8">
        <v>5.25</v>
      </c>
      <c r="E8" s="8">
        <v>26.05</v>
      </c>
      <c r="F8" s="4" t="s">
        <v>16</v>
      </c>
      <c r="G8" s="4">
        <v>5829</v>
      </c>
      <c r="H8" s="6">
        <f t="shared" si="0"/>
        <v>151845.45000000001</v>
      </c>
    </row>
    <row r="9" spans="1:9" ht="18.75">
      <c r="A9" s="8">
        <v>5</v>
      </c>
      <c r="B9" s="10" t="s">
        <v>21</v>
      </c>
      <c r="C9" s="6"/>
      <c r="D9" s="8"/>
      <c r="E9" s="8"/>
      <c r="F9" s="4"/>
      <c r="G9" s="4"/>
      <c r="H9" s="6"/>
    </row>
    <row r="10" spans="1:9" ht="15.75">
      <c r="A10" s="8">
        <v>6</v>
      </c>
      <c r="B10" s="5" t="s">
        <v>23</v>
      </c>
      <c r="C10" s="6">
        <v>7.16</v>
      </c>
      <c r="D10" s="8">
        <v>5.25</v>
      </c>
      <c r="E10" s="8">
        <v>11.2</v>
      </c>
      <c r="F10" s="4" t="s">
        <v>16</v>
      </c>
      <c r="G10" s="4">
        <v>778.47</v>
      </c>
      <c r="H10" s="6">
        <f t="shared" si="0"/>
        <v>8718.8639999999996</v>
      </c>
    </row>
    <row r="11" spans="1:9" ht="15.75">
      <c r="A11" s="8">
        <v>7</v>
      </c>
      <c r="B11" s="5" t="s">
        <v>24</v>
      </c>
      <c r="C11" s="6">
        <v>12.78</v>
      </c>
      <c r="D11" s="8">
        <v>5.25</v>
      </c>
      <c r="E11" s="8">
        <v>21.36</v>
      </c>
      <c r="F11" s="4" t="s">
        <v>16</v>
      </c>
      <c r="G11" s="4">
        <v>719.8</v>
      </c>
      <c r="H11" s="6">
        <f t="shared" si="0"/>
        <v>15374.927999999998</v>
      </c>
    </row>
    <row r="12" spans="1:9" ht="15.75">
      <c r="A12" s="8">
        <v>8</v>
      </c>
      <c r="B12" s="5" t="s">
        <v>205</v>
      </c>
      <c r="C12" s="6">
        <v>3.61</v>
      </c>
      <c r="D12" s="8">
        <v>5.25</v>
      </c>
      <c r="E12" s="8">
        <f>22.4+13.02</f>
        <v>35.42</v>
      </c>
      <c r="F12" s="4" t="s">
        <v>16</v>
      </c>
      <c r="G12" s="4">
        <v>415.78</v>
      </c>
      <c r="H12" s="6">
        <f t="shared" si="0"/>
        <v>14726.927599999999</v>
      </c>
    </row>
    <row r="13" spans="1:9" ht="15.75">
      <c r="A13" s="8">
        <v>9</v>
      </c>
      <c r="B13" s="5" t="s">
        <v>26</v>
      </c>
      <c r="C13" s="6">
        <v>29.73</v>
      </c>
      <c r="D13" s="8">
        <v>5.25</v>
      </c>
      <c r="E13" s="8">
        <v>26.05</v>
      </c>
      <c r="F13" s="4" t="s">
        <v>16</v>
      </c>
      <c r="G13" s="4">
        <v>169.47</v>
      </c>
      <c r="H13" s="6">
        <f t="shared" si="0"/>
        <v>4414.6935000000003</v>
      </c>
    </row>
    <row r="14" spans="1:9">
      <c r="A14" s="11"/>
      <c r="B14" s="83"/>
      <c r="C14" s="83"/>
      <c r="D14" s="83"/>
      <c r="E14" s="83"/>
      <c r="F14" s="83"/>
      <c r="G14" s="83"/>
      <c r="H14" s="12">
        <f>SUM(H5:H13)</f>
        <v>227320.93883775998</v>
      </c>
    </row>
    <row r="15" spans="1:9">
      <c r="A15" s="13"/>
      <c r="B15" s="14"/>
      <c r="C15" s="14"/>
      <c r="D15" s="14"/>
      <c r="E15" s="14"/>
      <c r="F15" s="14"/>
      <c r="G15" s="14"/>
      <c r="H15" s="15"/>
    </row>
    <row r="16" spans="1:9">
      <c r="A16" s="13"/>
      <c r="B16" s="14"/>
      <c r="C16" s="14"/>
      <c r="D16" s="14"/>
      <c r="E16" s="14"/>
      <c r="F16" s="14"/>
      <c r="G16" s="14"/>
      <c r="H16" s="15"/>
    </row>
    <row r="17" spans="2:8" ht="63.75" customHeight="1">
      <c r="B17" s="84" t="s">
        <v>133</v>
      </c>
      <c r="C17" s="84"/>
      <c r="D17" s="84"/>
      <c r="E17" s="84"/>
      <c r="F17" s="84"/>
      <c r="G17" s="84"/>
      <c r="H17" s="84"/>
    </row>
  </sheetData>
  <mergeCells count="5">
    <mergeCell ref="A1:H1"/>
    <mergeCell ref="A2:H2"/>
    <mergeCell ref="A3:H3"/>
    <mergeCell ref="B14:G14"/>
    <mergeCell ref="B17:H17"/>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I17"/>
  <sheetViews>
    <sheetView topLeftCell="A7"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1" customHeight="1">
      <c r="A3" s="82" t="s">
        <v>229</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59.47</v>
      </c>
      <c r="F5" s="4" t="s">
        <v>13</v>
      </c>
      <c r="G5" s="4">
        <v>120.53</v>
      </c>
      <c r="H5" s="6">
        <f t="shared" ref="H5:H13" si="0">G5*E5</f>
        <v>7167.9191000000001</v>
      </c>
    </row>
    <row r="6" spans="1:9" ht="76.5">
      <c r="A6" s="8">
        <v>2</v>
      </c>
      <c r="B6" s="5" t="s">
        <v>204</v>
      </c>
      <c r="C6" s="6"/>
      <c r="D6" s="8"/>
      <c r="E6" s="8">
        <v>29.73</v>
      </c>
      <c r="F6" s="4" t="s">
        <v>13</v>
      </c>
      <c r="G6" s="4">
        <v>351.48</v>
      </c>
      <c r="H6" s="6">
        <f t="shared" si="0"/>
        <v>10449.500400000001</v>
      </c>
    </row>
    <row r="7" spans="1:9" ht="63.75">
      <c r="A7" s="8" t="s">
        <v>32</v>
      </c>
      <c r="B7" s="5" t="s">
        <v>18</v>
      </c>
      <c r="C7" s="6">
        <v>4.13</v>
      </c>
      <c r="D7" s="8">
        <v>5.25</v>
      </c>
      <c r="E7" s="8">
        <v>48.76</v>
      </c>
      <c r="F7" s="4" t="s">
        <v>16</v>
      </c>
      <c r="G7" s="4">
        <v>1149.1199999999999</v>
      </c>
      <c r="H7" s="6">
        <f t="shared" si="0"/>
        <v>56031.091199999995</v>
      </c>
    </row>
    <row r="8" spans="1:9" ht="102">
      <c r="A8" s="8" t="s">
        <v>33</v>
      </c>
      <c r="B8" s="5" t="s">
        <v>34</v>
      </c>
      <c r="C8" s="6">
        <v>3.26</v>
      </c>
      <c r="D8" s="8">
        <v>5.25</v>
      </c>
      <c r="E8" s="8">
        <v>80.709999999999994</v>
      </c>
      <c r="F8" s="4" t="s">
        <v>16</v>
      </c>
      <c r="G8" s="4">
        <v>5829</v>
      </c>
      <c r="H8" s="6">
        <f t="shared" si="0"/>
        <v>470458.58999999997</v>
      </c>
    </row>
    <row r="9" spans="1:9" ht="18.75">
      <c r="A9" s="8">
        <v>5</v>
      </c>
      <c r="B9" s="10" t="s">
        <v>21</v>
      </c>
      <c r="C9" s="6"/>
      <c r="D9" s="8"/>
      <c r="E9" s="8"/>
      <c r="F9" s="4"/>
      <c r="G9" s="4"/>
      <c r="H9" s="6"/>
    </row>
    <row r="10" spans="1:9" ht="15.75">
      <c r="A10" s="8">
        <v>6</v>
      </c>
      <c r="B10" s="5" t="s">
        <v>23</v>
      </c>
      <c r="C10" s="6">
        <v>7.16</v>
      </c>
      <c r="D10" s="8">
        <v>5.25</v>
      </c>
      <c r="E10" s="8">
        <v>34.700000000000003</v>
      </c>
      <c r="F10" s="4" t="s">
        <v>16</v>
      </c>
      <c r="G10" s="4">
        <v>778.47</v>
      </c>
      <c r="H10" s="6">
        <f t="shared" si="0"/>
        <v>27012.909000000003</v>
      </c>
    </row>
    <row r="11" spans="1:9" ht="15.75">
      <c r="A11" s="8">
        <v>7</v>
      </c>
      <c r="B11" s="5" t="s">
        <v>24</v>
      </c>
      <c r="C11" s="6">
        <v>12.78</v>
      </c>
      <c r="D11" s="8">
        <v>5.25</v>
      </c>
      <c r="E11" s="8">
        <v>48.76</v>
      </c>
      <c r="F11" s="4" t="s">
        <v>16</v>
      </c>
      <c r="G11" s="4">
        <v>719.8</v>
      </c>
      <c r="H11" s="6">
        <f t="shared" si="0"/>
        <v>35097.447999999997</v>
      </c>
    </row>
    <row r="12" spans="1:9" ht="15.75">
      <c r="A12" s="8">
        <v>8</v>
      </c>
      <c r="B12" s="5" t="s">
        <v>205</v>
      </c>
      <c r="C12" s="6">
        <v>3.61</v>
      </c>
      <c r="D12" s="8">
        <v>5.25</v>
      </c>
      <c r="E12" s="8">
        <f>29.73+69.41</f>
        <v>99.14</v>
      </c>
      <c r="F12" s="4" t="s">
        <v>16</v>
      </c>
      <c r="G12" s="4">
        <v>415.78</v>
      </c>
      <c r="H12" s="6">
        <f t="shared" si="0"/>
        <v>41220.429199999999</v>
      </c>
    </row>
    <row r="13" spans="1:9" ht="15.75">
      <c r="A13" s="8">
        <v>9</v>
      </c>
      <c r="B13" s="5" t="s">
        <v>26</v>
      </c>
      <c r="C13" s="6">
        <v>29.73</v>
      </c>
      <c r="D13" s="8">
        <v>5.25</v>
      </c>
      <c r="E13" s="8">
        <v>59.47</v>
      </c>
      <c r="F13" s="4" t="s">
        <v>16</v>
      </c>
      <c r="G13" s="4">
        <v>169.47</v>
      </c>
      <c r="H13" s="6">
        <f t="shared" si="0"/>
        <v>10078.3809</v>
      </c>
    </row>
    <row r="14" spans="1:9">
      <c r="A14" s="11"/>
      <c r="B14" s="83"/>
      <c r="C14" s="83"/>
      <c r="D14" s="83"/>
      <c r="E14" s="83"/>
      <c r="F14" s="83"/>
      <c r="G14" s="83"/>
      <c r="H14" s="12">
        <f>SUM(H5:H13)</f>
        <v>657516.26779999991</v>
      </c>
    </row>
    <row r="15" spans="1:9">
      <c r="A15" s="13"/>
      <c r="B15" s="14"/>
      <c r="C15" s="14"/>
      <c r="D15" s="14"/>
      <c r="E15" s="14"/>
      <c r="F15" s="14"/>
      <c r="G15" s="14"/>
      <c r="H15" s="15"/>
    </row>
    <row r="16" spans="1:9">
      <c r="A16" s="13"/>
      <c r="B16" s="14"/>
      <c r="C16" s="14"/>
      <c r="D16" s="14"/>
      <c r="E16" s="14"/>
      <c r="F16" s="14"/>
      <c r="G16" s="14"/>
      <c r="H16" s="15"/>
    </row>
    <row r="17" spans="2:8" ht="63.75" customHeight="1">
      <c r="B17" s="84" t="s">
        <v>27</v>
      </c>
      <c r="C17" s="84"/>
      <c r="D17" s="84"/>
      <c r="E17" s="84"/>
      <c r="F17" s="84"/>
      <c r="G17" s="84"/>
      <c r="H17" s="84"/>
    </row>
  </sheetData>
  <mergeCells count="5">
    <mergeCell ref="A1:H1"/>
    <mergeCell ref="A2:H2"/>
    <mergeCell ref="A3:H3"/>
    <mergeCell ref="B14:G14"/>
    <mergeCell ref="B17:H17"/>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J22"/>
  <sheetViews>
    <sheetView topLeftCell="A10"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10" ht="18.75">
      <c r="A1" s="78" t="s">
        <v>0</v>
      </c>
      <c r="B1" s="79"/>
      <c r="C1" s="79"/>
      <c r="D1" s="79"/>
      <c r="E1" s="79"/>
      <c r="F1" s="79"/>
      <c r="G1" s="1"/>
    </row>
    <row r="2" spans="1:10" ht="18.75">
      <c r="A2" s="80" t="s">
        <v>1</v>
      </c>
      <c r="B2" s="81"/>
      <c r="C2" s="81"/>
      <c r="D2" s="81"/>
      <c r="E2" s="81"/>
      <c r="F2" s="81"/>
      <c r="G2" s="1"/>
    </row>
    <row r="3" spans="1:10" ht="34.5" customHeight="1">
      <c r="A3" s="82" t="s">
        <v>373</v>
      </c>
      <c r="B3" s="82"/>
      <c r="C3" s="82"/>
      <c r="D3" s="82"/>
      <c r="E3" s="82"/>
      <c r="F3" s="82"/>
      <c r="G3" s="2"/>
    </row>
    <row r="4" spans="1:10">
      <c r="A4" s="3" t="s">
        <v>3</v>
      </c>
      <c r="B4" s="3" t="s">
        <v>4</v>
      </c>
      <c r="C4" s="3" t="s">
        <v>5</v>
      </c>
      <c r="D4" s="3" t="s">
        <v>6</v>
      </c>
      <c r="E4" s="3" t="s">
        <v>7</v>
      </c>
      <c r="F4" s="3" t="s">
        <v>8</v>
      </c>
    </row>
    <row r="5" spans="1:10" ht="114.75">
      <c r="A5" s="8" t="s">
        <v>30</v>
      </c>
      <c r="B5" s="5" t="s">
        <v>12</v>
      </c>
      <c r="C5" s="6">
        <v>101.95</v>
      </c>
      <c r="D5" s="4" t="s">
        <v>13</v>
      </c>
      <c r="E5" s="4">
        <v>120.53</v>
      </c>
      <c r="F5" s="7">
        <f>E5*C5</f>
        <v>12288.033500000001</v>
      </c>
    </row>
    <row r="6" spans="1:10" ht="75.75" customHeight="1">
      <c r="A6" s="8" t="s">
        <v>295</v>
      </c>
      <c r="B6" s="9" t="s">
        <v>289</v>
      </c>
      <c r="C6" s="6">
        <v>50.97</v>
      </c>
      <c r="D6" s="4" t="s">
        <v>16</v>
      </c>
      <c r="E6" s="4">
        <v>351.48</v>
      </c>
      <c r="F6" s="7">
        <f t="shared" ref="F6:F15" si="0">E6*C6</f>
        <v>17914.935600000001</v>
      </c>
      <c r="J6" t="s">
        <v>374</v>
      </c>
    </row>
    <row r="7" spans="1:10" ht="75.75" customHeight="1">
      <c r="A7" s="8" t="s">
        <v>32</v>
      </c>
      <c r="B7" s="5" t="s">
        <v>18</v>
      </c>
      <c r="C7" s="6">
        <v>83.6</v>
      </c>
      <c r="D7" s="4" t="s">
        <v>16</v>
      </c>
      <c r="E7" s="4">
        <v>1149.1199999999999</v>
      </c>
      <c r="F7" s="7">
        <f t="shared" si="0"/>
        <v>96066.431999999986</v>
      </c>
    </row>
    <row r="8" spans="1:10" s="60" customFormat="1" ht="89.25" customHeight="1">
      <c r="A8" s="19" t="s">
        <v>375</v>
      </c>
      <c r="B8" s="58" t="s">
        <v>259</v>
      </c>
      <c r="C8" s="6">
        <v>101.95</v>
      </c>
      <c r="D8" s="59" t="s">
        <v>376</v>
      </c>
      <c r="E8" s="59">
        <v>5829</v>
      </c>
      <c r="F8" s="7">
        <f t="shared" si="0"/>
        <v>594266.55000000005</v>
      </c>
    </row>
    <row r="9" spans="1:10" s="60" customFormat="1" ht="57" customHeight="1">
      <c r="A9" s="19" t="s">
        <v>377</v>
      </c>
      <c r="B9" s="58" t="s">
        <v>378</v>
      </c>
      <c r="C9" s="6">
        <v>25.48</v>
      </c>
      <c r="D9" s="59" t="s">
        <v>376</v>
      </c>
      <c r="E9" s="59">
        <v>223.97</v>
      </c>
      <c r="F9" s="7">
        <f t="shared" si="0"/>
        <v>5706.7556000000004</v>
      </c>
    </row>
    <row r="10" spans="1:10" ht="18.75">
      <c r="A10" s="8">
        <v>6</v>
      </c>
      <c r="B10" s="10" t="s">
        <v>21</v>
      </c>
      <c r="C10" s="6"/>
      <c r="D10" s="4"/>
      <c r="E10" s="4"/>
      <c r="F10" s="7">
        <f t="shared" si="0"/>
        <v>0</v>
      </c>
    </row>
    <row r="11" spans="1:10" ht="15.75">
      <c r="A11" s="8">
        <v>7</v>
      </c>
      <c r="B11" s="5" t="s">
        <v>115</v>
      </c>
      <c r="C11" s="6">
        <v>43.83</v>
      </c>
      <c r="D11" s="4" t="s">
        <v>16</v>
      </c>
      <c r="E11" s="4">
        <v>778.47</v>
      </c>
      <c r="F11" s="7">
        <f t="shared" si="0"/>
        <v>34120.340100000001</v>
      </c>
    </row>
    <row r="12" spans="1:10" ht="15.75">
      <c r="A12" s="8">
        <v>8</v>
      </c>
      <c r="B12" s="5" t="s">
        <v>379</v>
      </c>
      <c r="C12" s="6">
        <v>50.97</v>
      </c>
      <c r="D12" s="4" t="s">
        <v>16</v>
      </c>
      <c r="E12" s="4">
        <v>415.78</v>
      </c>
      <c r="F12" s="7">
        <f t="shared" si="0"/>
        <v>21192.3066</v>
      </c>
    </row>
    <row r="13" spans="1:10" ht="15.75">
      <c r="A13" s="8">
        <v>9</v>
      </c>
      <c r="B13" s="5" t="s">
        <v>25</v>
      </c>
      <c r="C13" s="6">
        <v>87.67</v>
      </c>
      <c r="D13" s="4" t="s">
        <v>16</v>
      </c>
      <c r="E13" s="4">
        <v>415.78</v>
      </c>
      <c r="F13" s="7">
        <f t="shared" si="0"/>
        <v>36451.4326</v>
      </c>
    </row>
    <row r="14" spans="1:10" ht="15.75">
      <c r="A14" s="8">
        <v>10</v>
      </c>
      <c r="B14" s="5" t="s">
        <v>24</v>
      </c>
      <c r="C14" s="6">
        <v>83.6</v>
      </c>
      <c r="D14" s="4" t="s">
        <v>16</v>
      </c>
      <c r="E14" s="4">
        <v>719.68</v>
      </c>
      <c r="F14" s="7">
        <f t="shared" si="0"/>
        <v>60165.247999999992</v>
      </c>
    </row>
    <row r="15" spans="1:10" ht="15.75">
      <c r="A15" s="8">
        <v>11</v>
      </c>
      <c r="B15" s="5" t="s">
        <v>26</v>
      </c>
      <c r="C15" s="6">
        <v>76.47</v>
      </c>
      <c r="D15" s="4" t="s">
        <v>16</v>
      </c>
      <c r="E15" s="4">
        <v>169.47</v>
      </c>
      <c r="F15" s="7">
        <f t="shared" si="0"/>
        <v>12959.3709</v>
      </c>
    </row>
    <row r="16" spans="1:10">
      <c r="A16" s="11"/>
      <c r="B16" s="83"/>
      <c r="C16" s="83"/>
      <c r="D16" s="83"/>
      <c r="E16" s="83"/>
      <c r="F16" s="12">
        <f>SUM(F5:F15)</f>
        <v>891131.40490000008</v>
      </c>
    </row>
    <row r="17" spans="1:6">
      <c r="A17" s="13"/>
      <c r="B17" s="14"/>
      <c r="C17" s="14"/>
      <c r="D17" s="14"/>
      <c r="E17" s="14"/>
      <c r="F17" s="15"/>
    </row>
    <row r="18" spans="1:6">
      <c r="A18" s="13"/>
      <c r="B18" s="14"/>
      <c r="C18" s="14"/>
      <c r="D18" s="14"/>
      <c r="E18" s="14"/>
      <c r="F18" s="15"/>
    </row>
    <row r="19" spans="1:6" ht="43.5" customHeight="1">
      <c r="B19" s="84" t="s">
        <v>122</v>
      </c>
      <c r="C19" s="84"/>
      <c r="D19" s="84"/>
      <c r="E19" s="84"/>
      <c r="F19" s="84"/>
    </row>
    <row r="22" spans="1:6" ht="41.25" customHeight="1"/>
  </sheetData>
  <mergeCells count="5">
    <mergeCell ref="A1:F1"/>
    <mergeCell ref="A2:F2"/>
    <mergeCell ref="A3:F3"/>
    <mergeCell ref="B16:E16"/>
    <mergeCell ref="B19:F19"/>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I19"/>
  <sheetViews>
    <sheetView topLeftCell="A10" workbookViewId="0">
      <selection activeCell="H16" sqref="H1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458</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45.31</v>
      </c>
      <c r="F5" s="4" t="s">
        <v>13</v>
      </c>
      <c r="G5" s="4">
        <v>120.53</v>
      </c>
      <c r="H5" s="6">
        <f t="shared" ref="H5:H15" si="0">G5*E5</f>
        <v>5461.2143000000005</v>
      </c>
    </row>
    <row r="6" spans="1:9" ht="76.5">
      <c r="A6" s="8">
        <v>2</v>
      </c>
      <c r="B6" s="9" t="s">
        <v>329</v>
      </c>
      <c r="C6" s="6">
        <v>2.48</v>
      </c>
      <c r="D6" s="8">
        <v>5.25</v>
      </c>
      <c r="E6" s="8">
        <v>4.53</v>
      </c>
      <c r="F6" s="4" t="s">
        <v>16</v>
      </c>
      <c r="G6" s="4">
        <v>351.48</v>
      </c>
      <c r="H6" s="6">
        <f t="shared" si="0"/>
        <v>1592.2044000000001</v>
      </c>
    </row>
    <row r="7" spans="1:9" ht="63.75">
      <c r="A7" s="8" t="s">
        <v>32</v>
      </c>
      <c r="B7" s="5" t="s">
        <v>18</v>
      </c>
      <c r="C7" s="6">
        <v>4.13</v>
      </c>
      <c r="D7" s="8">
        <v>5.25</v>
      </c>
      <c r="E7" s="8">
        <v>7.43</v>
      </c>
      <c r="F7" s="4" t="s">
        <v>16</v>
      </c>
      <c r="G7" s="4">
        <v>1149.1199999999999</v>
      </c>
      <c r="H7" s="6">
        <f t="shared" si="0"/>
        <v>8537.9615999999987</v>
      </c>
    </row>
    <row r="8" spans="1:9" ht="102">
      <c r="A8" s="8" t="s">
        <v>33</v>
      </c>
      <c r="B8" s="5" t="s">
        <v>46</v>
      </c>
      <c r="C8" s="6">
        <v>3.26</v>
      </c>
      <c r="D8" s="8">
        <v>5.25</v>
      </c>
      <c r="E8" s="8">
        <v>19.57</v>
      </c>
      <c r="F8" s="4" t="s">
        <v>16</v>
      </c>
      <c r="G8" s="4">
        <v>5829</v>
      </c>
      <c r="H8" s="6">
        <f t="shared" si="0"/>
        <v>114073.53</v>
      </c>
    </row>
    <row r="9" spans="1:9" ht="102">
      <c r="A9" s="8" t="s">
        <v>93</v>
      </c>
      <c r="B9" s="5" t="s">
        <v>46</v>
      </c>
      <c r="C9" s="6">
        <v>0.79200000000000004</v>
      </c>
      <c r="D9" s="8">
        <v>5.25</v>
      </c>
      <c r="E9" s="8">
        <v>9.06</v>
      </c>
      <c r="F9" s="4" t="s">
        <v>16</v>
      </c>
      <c r="G9" s="4">
        <v>5489.86</v>
      </c>
      <c r="H9" s="6">
        <f t="shared" si="0"/>
        <v>49738.131600000001</v>
      </c>
    </row>
    <row r="10" spans="1:9" ht="89.25">
      <c r="A10" s="19" t="s">
        <v>94</v>
      </c>
      <c r="B10" s="5" t="s">
        <v>48</v>
      </c>
      <c r="C10" s="20">
        <v>8.6800000000000002E-2</v>
      </c>
      <c r="D10" s="8">
        <v>5.25</v>
      </c>
      <c r="E10" s="8">
        <f>1.39+1.39</f>
        <v>2.78</v>
      </c>
      <c r="F10" s="4" t="s">
        <v>49</v>
      </c>
      <c r="G10" s="4">
        <v>65841.84</v>
      </c>
      <c r="H10" s="6">
        <f t="shared" si="0"/>
        <v>183040.31519999998</v>
      </c>
    </row>
    <row r="11" spans="1:9" ht="18.75">
      <c r="A11" s="8">
        <v>7</v>
      </c>
      <c r="B11" s="10" t="s">
        <v>21</v>
      </c>
      <c r="C11" s="6"/>
      <c r="D11" s="8"/>
      <c r="E11" s="8"/>
      <c r="F11" s="4"/>
      <c r="G11" s="4"/>
      <c r="H11" s="6"/>
    </row>
    <row r="12" spans="1:9" ht="15.75">
      <c r="A12" s="8">
        <v>8</v>
      </c>
      <c r="B12" s="5" t="s">
        <v>60</v>
      </c>
      <c r="C12" s="6">
        <v>7.16</v>
      </c>
      <c r="D12" s="8">
        <v>5.25</v>
      </c>
      <c r="E12" s="8">
        <v>12.3</v>
      </c>
      <c r="F12" s="4" t="s">
        <v>16</v>
      </c>
      <c r="G12" s="4">
        <v>778.47</v>
      </c>
      <c r="H12" s="6">
        <f t="shared" si="0"/>
        <v>9575.1810000000005</v>
      </c>
    </row>
    <row r="13" spans="1:9" ht="15.75">
      <c r="A13" s="8">
        <v>9</v>
      </c>
      <c r="B13" s="5" t="s">
        <v>61</v>
      </c>
      <c r="C13" s="6">
        <v>12.78</v>
      </c>
      <c r="D13" s="8">
        <v>5.25</v>
      </c>
      <c r="E13" s="8">
        <v>7.43</v>
      </c>
      <c r="F13" s="4" t="s">
        <v>16</v>
      </c>
      <c r="G13" s="4">
        <v>719.8</v>
      </c>
      <c r="H13" s="6">
        <f t="shared" si="0"/>
        <v>5348.1139999999996</v>
      </c>
    </row>
    <row r="14" spans="1:9" ht="15.75">
      <c r="A14" s="8">
        <v>10</v>
      </c>
      <c r="B14" s="5" t="s">
        <v>330</v>
      </c>
      <c r="C14" s="6">
        <v>3.61</v>
      </c>
      <c r="D14" s="8">
        <v>5.25</v>
      </c>
      <c r="E14" s="8">
        <f>24.62+4.53</f>
        <v>29.150000000000002</v>
      </c>
      <c r="F14" s="4" t="s">
        <v>16</v>
      </c>
      <c r="G14" s="4">
        <v>415.78</v>
      </c>
      <c r="H14" s="6">
        <f t="shared" si="0"/>
        <v>12119.987000000001</v>
      </c>
    </row>
    <row r="15" spans="1:9" ht="15.75">
      <c r="A15" s="8">
        <v>11</v>
      </c>
      <c r="B15" s="5" t="s">
        <v>26</v>
      </c>
      <c r="C15" s="6">
        <v>29.73</v>
      </c>
      <c r="D15" s="8">
        <v>5.25</v>
      </c>
      <c r="E15" s="8">
        <v>45.31</v>
      </c>
      <c r="F15" s="4" t="s">
        <v>16</v>
      </c>
      <c r="G15" s="4">
        <v>169.47</v>
      </c>
      <c r="H15" s="6">
        <f t="shared" si="0"/>
        <v>7678.6857</v>
      </c>
    </row>
    <row r="16" spans="1:9">
      <c r="A16" s="11"/>
      <c r="B16" s="83"/>
      <c r="C16" s="83"/>
      <c r="D16" s="83"/>
      <c r="E16" s="83"/>
      <c r="F16" s="83"/>
      <c r="G16" s="83"/>
      <c r="H16" s="12">
        <f>SUM(H5:H15)</f>
        <v>397165.3248</v>
      </c>
    </row>
    <row r="17" spans="1:8">
      <c r="A17" s="13"/>
      <c r="B17" s="14"/>
      <c r="C17" s="14"/>
      <c r="D17" s="14"/>
      <c r="E17" s="14"/>
      <c r="F17" s="14"/>
      <c r="G17" s="14"/>
      <c r="H17" s="15"/>
    </row>
    <row r="18" spans="1:8">
      <c r="A18" s="13"/>
      <c r="B18" s="14"/>
      <c r="C18" s="14"/>
      <c r="D18" s="14"/>
      <c r="E18" s="14"/>
      <c r="F18" s="14"/>
      <c r="G18" s="14"/>
      <c r="H18" s="15"/>
    </row>
    <row r="19" spans="1:8" ht="63.75" customHeight="1">
      <c r="B19" s="84" t="s">
        <v>331</v>
      </c>
      <c r="C19" s="84"/>
      <c r="D19" s="84"/>
      <c r="E19" s="84"/>
      <c r="F19" s="84"/>
      <c r="G19" s="84"/>
      <c r="H19" s="84"/>
    </row>
  </sheetData>
  <mergeCells count="5">
    <mergeCell ref="A1:H1"/>
    <mergeCell ref="A2:H2"/>
    <mergeCell ref="A3:H3"/>
    <mergeCell ref="B16:G16"/>
    <mergeCell ref="B19:H19"/>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I16"/>
  <sheetViews>
    <sheetView topLeftCell="A13" workbookViewId="0">
      <selection activeCell="H15" sqref="H15"/>
    </sheetView>
  </sheetViews>
  <sheetFormatPr defaultRowHeight="15"/>
  <cols>
    <col min="1" max="1" width="8.5703125" customWidth="1"/>
    <col min="2" max="2" width="44.140625" customWidth="1"/>
    <col min="3" max="4" width="13.710937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0.25" customHeight="1">
      <c r="A3" s="82" t="s">
        <v>294</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9.06</v>
      </c>
      <c r="D5" s="4">
        <v>19.739999999999998</v>
      </c>
      <c r="E5" s="6">
        <v>45.31</v>
      </c>
      <c r="F5" s="4" t="s">
        <v>13</v>
      </c>
      <c r="G5" s="4">
        <v>120.53</v>
      </c>
      <c r="H5" s="6">
        <f>G5*E5</f>
        <v>5461.2143000000005</v>
      </c>
    </row>
    <row r="6" spans="1:9" ht="86.25" customHeight="1">
      <c r="A6" s="8" t="s">
        <v>295</v>
      </c>
      <c r="B6" s="5" t="s">
        <v>296</v>
      </c>
      <c r="C6" s="6"/>
      <c r="D6" s="4"/>
      <c r="E6" s="6">
        <v>22.65</v>
      </c>
      <c r="F6" s="4" t="s">
        <v>13</v>
      </c>
      <c r="G6" s="4">
        <v>351.48</v>
      </c>
      <c r="H6" s="6">
        <f t="shared" ref="H6:H14" si="0">G6*E6</f>
        <v>7961.0219999999999</v>
      </c>
    </row>
    <row r="7" spans="1:9" ht="86.25" customHeight="1">
      <c r="A7" s="8" t="s">
        <v>32</v>
      </c>
      <c r="B7" s="5" t="s">
        <v>18</v>
      </c>
      <c r="C7" s="6"/>
      <c r="D7" s="4"/>
      <c r="E7" s="6">
        <v>37.15</v>
      </c>
      <c r="F7" s="4" t="s">
        <v>13</v>
      </c>
      <c r="G7" s="4">
        <v>1149.1199999999999</v>
      </c>
      <c r="H7" s="6">
        <f t="shared" si="0"/>
        <v>42689.807999999997</v>
      </c>
    </row>
    <row r="8" spans="1:9" ht="86.25" customHeight="1">
      <c r="A8" s="8" t="s">
        <v>33</v>
      </c>
      <c r="B8" s="5" t="s">
        <v>34</v>
      </c>
      <c r="C8" s="6"/>
      <c r="D8" s="4"/>
      <c r="E8" s="6">
        <v>45.31</v>
      </c>
      <c r="F8" s="4" t="s">
        <v>13</v>
      </c>
      <c r="G8" s="4">
        <v>5829</v>
      </c>
      <c r="H8" s="6">
        <f t="shared" si="0"/>
        <v>264111.99</v>
      </c>
    </row>
    <row r="9" spans="1:9" ht="18.75">
      <c r="A9" s="8">
        <v>5</v>
      </c>
      <c r="B9" s="10" t="s">
        <v>21</v>
      </c>
      <c r="C9" s="6"/>
      <c r="D9" s="28"/>
      <c r="E9" s="6"/>
      <c r="F9" s="4"/>
      <c r="G9" s="4"/>
      <c r="H9" s="6">
        <f t="shared" si="0"/>
        <v>0</v>
      </c>
    </row>
    <row r="10" spans="1:9" ht="15.75">
      <c r="A10" s="8">
        <v>6</v>
      </c>
      <c r="B10" s="5" t="s">
        <v>297</v>
      </c>
      <c r="C10" s="6">
        <v>0.56999999999999995</v>
      </c>
      <c r="D10" s="4">
        <v>7.82</v>
      </c>
      <c r="E10" s="6">
        <v>19.48</v>
      </c>
      <c r="F10" s="4" t="s">
        <v>16</v>
      </c>
      <c r="G10" s="4">
        <v>778.47</v>
      </c>
      <c r="H10" s="6">
        <f t="shared" si="0"/>
        <v>15164.595600000001</v>
      </c>
    </row>
    <row r="11" spans="1:9" ht="15.75">
      <c r="A11" s="8">
        <v>7</v>
      </c>
      <c r="B11" s="5" t="s">
        <v>298</v>
      </c>
      <c r="C11" s="6">
        <v>4.2</v>
      </c>
      <c r="D11" s="4">
        <v>10.35</v>
      </c>
      <c r="E11" s="6">
        <v>22.65</v>
      </c>
      <c r="F11" s="4" t="s">
        <v>16</v>
      </c>
      <c r="G11" s="4">
        <v>415.78</v>
      </c>
      <c r="H11" s="6">
        <f t="shared" si="0"/>
        <v>9417.4169999999995</v>
      </c>
    </row>
    <row r="12" spans="1:9" ht="15.75">
      <c r="A12" s="8">
        <v>8</v>
      </c>
      <c r="B12" s="5" t="s">
        <v>25</v>
      </c>
      <c r="C12" s="6">
        <v>4.2</v>
      </c>
      <c r="D12" s="4">
        <v>10.35</v>
      </c>
      <c r="E12" s="6">
        <v>38.96</v>
      </c>
      <c r="F12" s="4" t="s">
        <v>16</v>
      </c>
      <c r="G12" s="4">
        <v>415.78</v>
      </c>
      <c r="H12" s="6">
        <f t="shared" si="0"/>
        <v>16198.788799999998</v>
      </c>
    </row>
    <row r="13" spans="1:9" ht="15.75">
      <c r="A13" s="8">
        <v>9</v>
      </c>
      <c r="B13" s="5" t="s">
        <v>24</v>
      </c>
      <c r="C13" s="6">
        <v>4.3499999999999996</v>
      </c>
      <c r="D13" s="4">
        <v>13.14</v>
      </c>
      <c r="E13" s="6">
        <v>37.15</v>
      </c>
      <c r="F13" s="4" t="s">
        <v>16</v>
      </c>
      <c r="G13" s="4">
        <v>719.8</v>
      </c>
      <c r="H13" s="6">
        <f t="shared" si="0"/>
        <v>26740.569999999996</v>
      </c>
    </row>
    <row r="14" spans="1:9" ht="15.75">
      <c r="A14" s="8">
        <v>10</v>
      </c>
      <c r="B14" s="5" t="s">
        <v>26</v>
      </c>
      <c r="C14" s="6">
        <v>9.06</v>
      </c>
      <c r="D14" s="4">
        <v>19.739999999999998</v>
      </c>
      <c r="E14" s="6">
        <v>45.31</v>
      </c>
      <c r="F14" s="4" t="s">
        <v>16</v>
      </c>
      <c r="G14" s="4">
        <v>169.47</v>
      </c>
      <c r="H14" s="6">
        <f t="shared" si="0"/>
        <v>7678.6857</v>
      </c>
    </row>
    <row r="15" spans="1:9">
      <c r="A15" s="11"/>
      <c r="B15" s="83"/>
      <c r="C15" s="83"/>
      <c r="D15" s="83"/>
      <c r="E15" s="83"/>
      <c r="F15" s="83"/>
      <c r="G15" s="83"/>
      <c r="H15" s="6">
        <f>SUM(H5:H14)</f>
        <v>395424.09139999998</v>
      </c>
    </row>
    <row r="16" spans="1:9" ht="41.25" customHeight="1">
      <c r="B16" s="84" t="s">
        <v>89</v>
      </c>
      <c r="C16" s="84"/>
      <c r="D16" s="84"/>
      <c r="E16" s="84"/>
      <c r="F16" s="84"/>
      <c r="G16" s="84"/>
      <c r="H16" s="84"/>
    </row>
  </sheetData>
  <mergeCells count="5">
    <mergeCell ref="A1:H1"/>
    <mergeCell ref="A2:H2"/>
    <mergeCell ref="A3:H3"/>
    <mergeCell ref="B15:G15"/>
    <mergeCell ref="B16:H16"/>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I19"/>
  <sheetViews>
    <sheetView workbookViewId="0">
      <selection activeCell="B5" sqref="B5"/>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459</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62.25</v>
      </c>
      <c r="F5" s="4" t="s">
        <v>13</v>
      </c>
      <c r="G5" s="4">
        <v>120.53</v>
      </c>
      <c r="H5" s="6">
        <f t="shared" ref="H5:H9" si="0">G5*E5</f>
        <v>7502.9925000000003</v>
      </c>
    </row>
    <row r="6" spans="1:9" ht="89.25">
      <c r="A6" s="8" t="s">
        <v>31</v>
      </c>
      <c r="B6" s="9" t="s">
        <v>15</v>
      </c>
      <c r="C6" s="6">
        <v>2.48</v>
      </c>
      <c r="D6" s="8">
        <v>5.25</v>
      </c>
      <c r="E6" s="8">
        <v>31.12</v>
      </c>
      <c r="F6" s="4" t="s">
        <v>16</v>
      </c>
      <c r="G6" s="4">
        <v>223.35</v>
      </c>
      <c r="H6" s="6">
        <f t="shared" si="0"/>
        <v>6950.652</v>
      </c>
    </row>
    <row r="7" spans="1:9" ht="63.75">
      <c r="A7" s="8" t="s">
        <v>32</v>
      </c>
      <c r="B7" s="5" t="s">
        <v>18</v>
      </c>
      <c r="C7" s="6">
        <v>4.13</v>
      </c>
      <c r="D7" s="8">
        <v>5.25</v>
      </c>
      <c r="E7" s="8">
        <v>51.92</v>
      </c>
      <c r="F7" s="4" t="s">
        <v>16</v>
      </c>
      <c r="G7" s="4">
        <v>1149.1199999999999</v>
      </c>
      <c r="H7" s="6">
        <f t="shared" si="0"/>
        <v>59662.310399999995</v>
      </c>
    </row>
    <row r="8" spans="1:9" ht="102">
      <c r="A8" s="8" t="s">
        <v>33</v>
      </c>
      <c r="B8" s="5" t="s">
        <v>34</v>
      </c>
      <c r="C8" s="6">
        <v>3.26</v>
      </c>
      <c r="D8" s="8">
        <v>5.25</v>
      </c>
      <c r="E8" s="8">
        <v>62.25</v>
      </c>
      <c r="F8" s="4" t="s">
        <v>16</v>
      </c>
      <c r="G8" s="4">
        <v>5829</v>
      </c>
      <c r="H8" s="6">
        <f t="shared" si="0"/>
        <v>362855.25</v>
      </c>
    </row>
    <row r="9" spans="1:9" ht="76.5">
      <c r="A9" s="8" t="s">
        <v>150</v>
      </c>
      <c r="B9" s="5" t="s">
        <v>151</v>
      </c>
      <c r="C9" s="6"/>
      <c r="D9" s="8"/>
      <c r="E9" s="8">
        <v>10.93</v>
      </c>
      <c r="F9" s="4" t="s">
        <v>13</v>
      </c>
      <c r="G9" s="4">
        <v>92.84</v>
      </c>
      <c r="H9" s="6">
        <f t="shared" si="0"/>
        <v>1014.7412</v>
      </c>
    </row>
    <row r="10" spans="1:9" ht="18.75">
      <c r="A10" s="8">
        <v>6</v>
      </c>
      <c r="B10" s="10" t="s">
        <v>21</v>
      </c>
      <c r="C10" s="6"/>
      <c r="D10" s="8"/>
      <c r="E10" s="8"/>
      <c r="F10" s="4"/>
      <c r="G10" s="4"/>
      <c r="H10" s="6"/>
    </row>
    <row r="11" spans="1:9" ht="15.75">
      <c r="A11" s="8">
        <v>7</v>
      </c>
      <c r="B11" s="5" t="s">
        <v>71</v>
      </c>
      <c r="C11" s="6">
        <v>2.48</v>
      </c>
      <c r="D11" s="8">
        <v>5.25</v>
      </c>
      <c r="E11" s="8">
        <v>31.12</v>
      </c>
      <c r="F11" s="4" t="s">
        <v>16</v>
      </c>
      <c r="G11" s="4">
        <v>385.55</v>
      </c>
      <c r="H11" s="6">
        <f t="shared" ref="H11:H15" si="1">G11*E11</f>
        <v>11998.316000000001</v>
      </c>
    </row>
    <row r="12" spans="1:9" ht="15.75">
      <c r="A12" s="8">
        <v>8</v>
      </c>
      <c r="B12" s="5" t="s">
        <v>60</v>
      </c>
      <c r="C12" s="6">
        <v>7.16</v>
      </c>
      <c r="D12" s="8">
        <v>5.25</v>
      </c>
      <c r="E12" s="8">
        <v>26.77</v>
      </c>
      <c r="F12" s="4" t="s">
        <v>16</v>
      </c>
      <c r="G12" s="4">
        <v>867.86</v>
      </c>
      <c r="H12" s="6">
        <f t="shared" si="1"/>
        <v>23232.6122</v>
      </c>
    </row>
    <row r="13" spans="1:9" ht="15.75">
      <c r="A13" s="8">
        <v>9</v>
      </c>
      <c r="B13" s="5" t="s">
        <v>61</v>
      </c>
      <c r="C13" s="6">
        <v>12.78</v>
      </c>
      <c r="D13" s="8">
        <v>5.25</v>
      </c>
      <c r="E13" s="8">
        <v>51.92</v>
      </c>
      <c r="F13" s="4" t="s">
        <v>16</v>
      </c>
      <c r="G13" s="4">
        <v>825.7</v>
      </c>
      <c r="H13" s="6">
        <f t="shared" si="1"/>
        <v>42870.344000000005</v>
      </c>
    </row>
    <row r="14" spans="1:9" ht="15.75">
      <c r="A14" s="8">
        <v>10</v>
      </c>
      <c r="B14" s="5" t="s">
        <v>62</v>
      </c>
      <c r="C14" s="6">
        <v>3.61</v>
      </c>
      <c r="D14" s="8">
        <v>5.25</v>
      </c>
      <c r="E14" s="8">
        <v>53.54</v>
      </c>
      <c r="F14" s="4" t="s">
        <v>16</v>
      </c>
      <c r="G14" s="4">
        <v>518.12</v>
      </c>
      <c r="H14" s="6">
        <f t="shared" si="1"/>
        <v>27740.144799999998</v>
      </c>
    </row>
    <row r="15" spans="1:9" ht="15.75">
      <c r="A15" s="8">
        <v>11</v>
      </c>
      <c r="B15" s="5" t="s">
        <v>26</v>
      </c>
      <c r="C15" s="6">
        <v>29.73</v>
      </c>
      <c r="D15" s="8">
        <v>5.25</v>
      </c>
      <c r="E15" s="8">
        <v>51.32</v>
      </c>
      <c r="F15" s="4" t="s">
        <v>16</v>
      </c>
      <c r="G15" s="4">
        <v>169.47</v>
      </c>
      <c r="H15" s="6">
        <f t="shared" si="1"/>
        <v>8697.2003999999997</v>
      </c>
    </row>
    <row r="16" spans="1:9">
      <c r="A16" s="11"/>
      <c r="B16" s="83"/>
      <c r="C16" s="83"/>
      <c r="D16" s="83"/>
      <c r="E16" s="83"/>
      <c r="F16" s="83"/>
      <c r="G16" s="83"/>
      <c r="H16" s="12">
        <f>SUM(H5:H15)</f>
        <v>552524.56349999993</v>
      </c>
    </row>
    <row r="17" spans="1:8">
      <c r="A17" s="13"/>
      <c r="B17" s="14"/>
      <c r="C17" s="14"/>
      <c r="D17" s="14"/>
      <c r="E17" s="14"/>
      <c r="F17" s="14"/>
      <c r="G17" s="14"/>
      <c r="H17" s="15"/>
    </row>
    <row r="18" spans="1:8">
      <c r="A18" s="13"/>
      <c r="B18" s="14"/>
      <c r="C18" s="14"/>
      <c r="D18" s="14"/>
      <c r="E18" s="14"/>
      <c r="F18" s="14"/>
      <c r="G18" s="14"/>
      <c r="H18" s="15"/>
    </row>
    <row r="19" spans="1:8" ht="63.75" customHeight="1">
      <c r="B19" s="84" t="s">
        <v>74</v>
      </c>
      <c r="C19" s="84"/>
      <c r="D19" s="84"/>
      <c r="E19" s="84"/>
      <c r="F19" s="84"/>
      <c r="G19" s="84"/>
      <c r="H19" s="84"/>
    </row>
  </sheetData>
  <mergeCells count="5">
    <mergeCell ref="A1:H1"/>
    <mergeCell ref="A2:H2"/>
    <mergeCell ref="A3:H3"/>
    <mergeCell ref="B16:G16"/>
    <mergeCell ref="B19:H19"/>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I20"/>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168</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53.43</v>
      </c>
      <c r="F5" s="4" t="s">
        <v>13</v>
      </c>
      <c r="G5" s="4">
        <v>120.53</v>
      </c>
      <c r="H5" s="6">
        <f t="shared" ref="H5:H9" si="0">G5*E5</f>
        <v>6439.9179000000004</v>
      </c>
    </row>
    <row r="6" spans="1:9" ht="89.25">
      <c r="A6" s="8" t="s">
        <v>31</v>
      </c>
      <c r="B6" s="9" t="s">
        <v>15</v>
      </c>
      <c r="C6" s="6">
        <v>2.48</v>
      </c>
      <c r="D6" s="8">
        <v>5.25</v>
      </c>
      <c r="E6" s="8">
        <v>26.71</v>
      </c>
      <c r="F6" s="4" t="s">
        <v>16</v>
      </c>
      <c r="G6" s="4">
        <v>223.35</v>
      </c>
      <c r="H6" s="6">
        <f t="shared" si="0"/>
        <v>5965.6785</v>
      </c>
    </row>
    <row r="7" spans="1:9" ht="63.75">
      <c r="A7" s="8" t="s">
        <v>32</v>
      </c>
      <c r="B7" s="5" t="s">
        <v>18</v>
      </c>
      <c r="C7" s="6">
        <v>4.13</v>
      </c>
      <c r="D7" s="8">
        <v>5.25</v>
      </c>
      <c r="E7" s="8">
        <v>44.56</v>
      </c>
      <c r="F7" s="4" t="s">
        <v>16</v>
      </c>
      <c r="G7" s="4">
        <v>1149.1199999999999</v>
      </c>
      <c r="H7" s="6">
        <f t="shared" si="0"/>
        <v>51204.787199999999</v>
      </c>
    </row>
    <row r="8" spans="1:9" ht="102">
      <c r="A8" s="8" t="s">
        <v>33</v>
      </c>
      <c r="B8" s="5" t="s">
        <v>34</v>
      </c>
      <c r="C8" s="6">
        <v>3.26</v>
      </c>
      <c r="D8" s="8">
        <v>5.25</v>
      </c>
      <c r="E8" s="8">
        <v>53.43</v>
      </c>
      <c r="F8" s="4" t="s">
        <v>16</v>
      </c>
      <c r="G8" s="4">
        <v>5829</v>
      </c>
      <c r="H8" s="6">
        <f t="shared" si="0"/>
        <v>311443.46999999997</v>
      </c>
    </row>
    <row r="9" spans="1:9" ht="38.25">
      <c r="A9" s="8">
        <v>5</v>
      </c>
      <c r="B9" s="5" t="s">
        <v>169</v>
      </c>
      <c r="C9" s="6"/>
      <c r="D9" s="8"/>
      <c r="E9" s="8">
        <v>9.8000000000000007</v>
      </c>
      <c r="F9" s="4" t="s">
        <v>13</v>
      </c>
      <c r="G9" s="4">
        <v>215.36</v>
      </c>
      <c r="H9" s="6">
        <f t="shared" si="0"/>
        <v>2110.5280000000002</v>
      </c>
    </row>
    <row r="10" spans="1:9" ht="18.75">
      <c r="A10" s="8">
        <v>6</v>
      </c>
      <c r="B10" s="10" t="s">
        <v>21</v>
      </c>
      <c r="C10" s="6"/>
      <c r="D10" s="8"/>
      <c r="E10" s="8"/>
      <c r="F10" s="4"/>
      <c r="G10" s="4"/>
      <c r="H10" s="6"/>
    </row>
    <row r="11" spans="1:9" ht="15.75">
      <c r="A11" s="8">
        <v>7</v>
      </c>
      <c r="B11" s="5" t="s">
        <v>71</v>
      </c>
      <c r="C11" s="6">
        <v>2.48</v>
      </c>
      <c r="D11" s="8">
        <v>5.25</v>
      </c>
      <c r="E11" s="8">
        <v>26.71</v>
      </c>
      <c r="F11" s="4" t="s">
        <v>16</v>
      </c>
      <c r="G11" s="4">
        <v>403.07</v>
      </c>
      <c r="H11" s="6">
        <f t="shared" ref="H11:H16" si="1">G11*E11</f>
        <v>10765.9997</v>
      </c>
    </row>
    <row r="12" spans="1:9" ht="15.75">
      <c r="A12" s="8">
        <v>8</v>
      </c>
      <c r="B12" s="5" t="s">
        <v>60</v>
      </c>
      <c r="C12" s="6">
        <v>7.16</v>
      </c>
      <c r="D12" s="8">
        <v>5.25</v>
      </c>
      <c r="E12" s="8">
        <v>22.97</v>
      </c>
      <c r="F12" s="4" t="s">
        <v>16</v>
      </c>
      <c r="G12" s="4">
        <v>907.31</v>
      </c>
      <c r="H12" s="6">
        <f t="shared" si="1"/>
        <v>20840.910699999997</v>
      </c>
    </row>
    <row r="13" spans="1:9" ht="15.75">
      <c r="A13" s="8">
        <v>9</v>
      </c>
      <c r="B13" s="5" t="s">
        <v>61</v>
      </c>
      <c r="C13" s="6">
        <v>12.78</v>
      </c>
      <c r="D13" s="8">
        <v>5.25</v>
      </c>
      <c r="E13" s="8">
        <v>44.56</v>
      </c>
      <c r="F13" s="4" t="s">
        <v>16</v>
      </c>
      <c r="G13" s="4">
        <v>863.23</v>
      </c>
      <c r="H13" s="6">
        <f t="shared" si="1"/>
        <v>38465.5288</v>
      </c>
    </row>
    <row r="14" spans="1:9" ht="15.75">
      <c r="A14" s="8">
        <v>10</v>
      </c>
      <c r="B14" s="5" t="s">
        <v>62</v>
      </c>
      <c r="C14" s="6">
        <v>3.61</v>
      </c>
      <c r="D14" s="8">
        <v>5.25</v>
      </c>
      <c r="E14" s="8">
        <v>45.95</v>
      </c>
      <c r="F14" s="4" t="s">
        <v>16</v>
      </c>
      <c r="G14" s="4">
        <v>541.66999999999996</v>
      </c>
      <c r="H14" s="6">
        <f t="shared" si="1"/>
        <v>24889.736499999999</v>
      </c>
    </row>
    <row r="15" spans="1:9">
      <c r="A15" s="8">
        <v>11</v>
      </c>
      <c r="B15" s="5" t="s">
        <v>170</v>
      </c>
      <c r="C15" s="6"/>
      <c r="D15" s="8"/>
      <c r="E15" s="8">
        <v>9.8000000000000007</v>
      </c>
      <c r="F15" s="4" t="s">
        <v>171</v>
      </c>
      <c r="G15" s="4">
        <v>349.09</v>
      </c>
      <c r="H15" s="6">
        <f t="shared" si="1"/>
        <v>3421.0819999999999</v>
      </c>
    </row>
    <row r="16" spans="1:9" ht="15.75">
      <c r="A16" s="8">
        <v>12</v>
      </c>
      <c r="B16" s="5" t="s">
        <v>26</v>
      </c>
      <c r="C16" s="6">
        <v>29.73</v>
      </c>
      <c r="D16" s="8">
        <v>5.25</v>
      </c>
      <c r="E16" s="8">
        <v>53.43</v>
      </c>
      <c r="F16" s="4" t="s">
        <v>16</v>
      </c>
      <c r="G16" s="4">
        <v>177.16</v>
      </c>
      <c r="H16" s="6">
        <f t="shared" si="1"/>
        <v>9465.6587999999992</v>
      </c>
    </row>
    <row r="17" spans="1:8">
      <c r="A17" s="11"/>
      <c r="B17" s="83"/>
      <c r="C17" s="83"/>
      <c r="D17" s="83"/>
      <c r="E17" s="83"/>
      <c r="F17" s="83"/>
      <c r="G17" s="83"/>
      <c r="H17" s="12">
        <f>SUM(H5:H16)</f>
        <v>485013.29809999996</v>
      </c>
    </row>
    <row r="18" spans="1:8">
      <c r="A18" s="13"/>
      <c r="B18" s="14"/>
      <c r="C18" s="14"/>
      <c r="D18" s="14"/>
      <c r="E18" s="14"/>
      <c r="F18" s="14"/>
      <c r="G18" s="14"/>
      <c r="H18" s="15"/>
    </row>
    <row r="19" spans="1:8">
      <c r="A19" s="13"/>
      <c r="B19" s="14"/>
      <c r="C19" s="14"/>
      <c r="D19" s="14"/>
      <c r="E19" s="14"/>
      <c r="F19" s="14"/>
      <c r="G19" s="14"/>
      <c r="H19" s="15"/>
    </row>
    <row r="20" spans="1:8" ht="63.75" customHeight="1">
      <c r="B20" s="84" t="s">
        <v>172</v>
      </c>
      <c r="C20" s="84"/>
      <c r="D20" s="84"/>
      <c r="E20" s="84"/>
      <c r="F20" s="84"/>
      <c r="G20" s="84"/>
      <c r="H20" s="84"/>
    </row>
  </sheetData>
  <mergeCells count="5">
    <mergeCell ref="A1:H1"/>
    <mergeCell ref="A2:H2"/>
    <mergeCell ref="A3:H3"/>
    <mergeCell ref="B17:G17"/>
    <mergeCell ref="B20:H20"/>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B1:J23"/>
  <sheetViews>
    <sheetView topLeftCell="A10" workbookViewId="0">
      <selection activeCell="D5" sqref="D5"/>
    </sheetView>
  </sheetViews>
  <sheetFormatPr defaultRowHeight="15"/>
  <cols>
    <col min="1" max="1" width="6.28515625" customWidth="1"/>
    <col min="2" max="2" width="7.7109375" customWidth="1"/>
    <col min="3" max="3" width="42.85546875" customWidth="1"/>
    <col min="4" max="4" width="9.85546875" customWidth="1"/>
    <col min="5" max="5" width="11.28515625" customWidth="1"/>
    <col min="6" max="6" width="9.7109375" customWidth="1"/>
    <col min="7" max="7" width="14.85546875" customWidth="1"/>
  </cols>
  <sheetData>
    <row r="1" spans="2:10" ht="21">
      <c r="B1" s="96" t="s">
        <v>0</v>
      </c>
      <c r="C1" s="96"/>
      <c r="D1" s="96"/>
      <c r="E1" s="96"/>
      <c r="F1" s="96"/>
      <c r="G1" s="96"/>
      <c r="H1" s="30"/>
      <c r="I1" s="30"/>
      <c r="J1" s="30"/>
    </row>
    <row r="2" spans="2:10" ht="18.75">
      <c r="B2" s="96" t="s">
        <v>1</v>
      </c>
      <c r="C2" s="96"/>
      <c r="D2" s="96"/>
      <c r="E2" s="96"/>
      <c r="F2" s="96"/>
      <c r="G2" s="96"/>
      <c r="H2" s="1"/>
      <c r="I2" s="1"/>
      <c r="J2" s="1"/>
    </row>
    <row r="3" spans="2:10" ht="31.5" customHeight="1">
      <c r="B3" s="82" t="s">
        <v>460</v>
      </c>
      <c r="C3" s="97"/>
      <c r="D3" s="97"/>
      <c r="E3" s="97"/>
      <c r="F3" s="97"/>
      <c r="G3" s="97"/>
      <c r="H3" s="31"/>
      <c r="I3" s="31"/>
    </row>
    <row r="4" spans="2:10">
      <c r="B4" s="3" t="s">
        <v>3</v>
      </c>
      <c r="C4" s="3" t="s">
        <v>4</v>
      </c>
      <c r="D4" s="32" t="s">
        <v>97</v>
      </c>
      <c r="E4" s="32" t="s">
        <v>207</v>
      </c>
      <c r="F4" s="32" t="s">
        <v>208</v>
      </c>
      <c r="G4" s="32" t="s">
        <v>209</v>
      </c>
    </row>
    <row r="5" spans="2:10" ht="117.75" customHeight="1">
      <c r="B5" s="8" t="s">
        <v>30</v>
      </c>
      <c r="C5" s="5" t="s">
        <v>12</v>
      </c>
      <c r="D5" s="4">
        <v>42.48</v>
      </c>
      <c r="E5" s="4" t="s">
        <v>16</v>
      </c>
      <c r="F5" s="4">
        <v>120.53</v>
      </c>
      <c r="G5" s="6">
        <f>F5*D5</f>
        <v>5120.1143999999995</v>
      </c>
    </row>
    <row r="6" spans="2:10" ht="89.25">
      <c r="B6" s="8" t="s">
        <v>31</v>
      </c>
      <c r="C6" s="9" t="s">
        <v>15</v>
      </c>
      <c r="D6" s="6">
        <v>21.24</v>
      </c>
      <c r="E6" s="4" t="s">
        <v>16</v>
      </c>
      <c r="F6" s="4">
        <v>223.35</v>
      </c>
      <c r="G6" s="6">
        <f t="shared" ref="G6:G16" si="0">F6*D6</f>
        <v>4743.9539999999997</v>
      </c>
    </row>
    <row r="7" spans="2:10" ht="63.75">
      <c r="B7" s="8" t="s">
        <v>32</v>
      </c>
      <c r="C7" s="5" t="s">
        <v>18</v>
      </c>
      <c r="D7" s="4">
        <v>35.43</v>
      </c>
      <c r="E7" s="4" t="s">
        <v>16</v>
      </c>
      <c r="F7" s="4">
        <v>1149.1199999999999</v>
      </c>
      <c r="G7" s="6">
        <f t="shared" si="0"/>
        <v>40713.321599999996</v>
      </c>
    </row>
    <row r="8" spans="2:10" ht="104.25" customHeight="1">
      <c r="B8" s="8" t="s">
        <v>33</v>
      </c>
      <c r="C8" s="5" t="s">
        <v>34</v>
      </c>
      <c r="D8" s="4">
        <v>42.48</v>
      </c>
      <c r="E8" s="4" t="s">
        <v>16</v>
      </c>
      <c r="F8" s="4">
        <v>5829</v>
      </c>
      <c r="G8" s="6">
        <f t="shared" si="0"/>
        <v>247615.91999999998</v>
      </c>
    </row>
    <row r="9" spans="2:10" ht="94.5">
      <c r="B9" s="8" t="s">
        <v>210</v>
      </c>
      <c r="C9" s="5" t="s">
        <v>211</v>
      </c>
      <c r="D9" s="4">
        <v>7.08</v>
      </c>
      <c r="E9" s="4" t="s">
        <v>44</v>
      </c>
      <c r="F9" s="4">
        <v>215.36</v>
      </c>
      <c r="G9" s="6">
        <f t="shared" si="0"/>
        <v>1524.7488000000001</v>
      </c>
    </row>
    <row r="10" spans="2:10">
      <c r="B10" s="8">
        <v>6</v>
      </c>
      <c r="C10" s="33" t="s">
        <v>212</v>
      </c>
      <c r="D10" s="4"/>
      <c r="E10" s="4"/>
      <c r="F10" s="4"/>
      <c r="G10" s="6">
        <f t="shared" si="0"/>
        <v>0</v>
      </c>
    </row>
    <row r="11" spans="2:10" ht="15.75">
      <c r="B11" s="8">
        <v>7</v>
      </c>
      <c r="C11" s="5" t="s">
        <v>213</v>
      </c>
      <c r="D11" s="4">
        <v>18.27</v>
      </c>
      <c r="E11" s="4" t="s">
        <v>16</v>
      </c>
      <c r="F11" s="4">
        <v>907.31</v>
      </c>
      <c r="G11" s="6">
        <f t="shared" si="0"/>
        <v>16576.5537</v>
      </c>
    </row>
    <row r="12" spans="2:10" ht="15.75">
      <c r="B12" s="8">
        <v>8</v>
      </c>
      <c r="C12" s="5" t="s">
        <v>278</v>
      </c>
      <c r="D12" s="4">
        <v>21.24</v>
      </c>
      <c r="E12" s="4" t="s">
        <v>16</v>
      </c>
      <c r="F12" s="4">
        <v>403.07</v>
      </c>
      <c r="G12" s="6">
        <f t="shared" si="0"/>
        <v>8561.2067999999999</v>
      </c>
    </row>
    <row r="13" spans="2:10" ht="17.25" customHeight="1">
      <c r="B13" s="8">
        <v>9</v>
      </c>
      <c r="C13" s="5" t="s">
        <v>216</v>
      </c>
      <c r="D13" s="4">
        <v>36.53</v>
      </c>
      <c r="E13" s="4" t="s">
        <v>16</v>
      </c>
      <c r="F13" s="4">
        <v>541.66999999999996</v>
      </c>
      <c r="G13" s="6">
        <f t="shared" si="0"/>
        <v>19787.205099999999</v>
      </c>
    </row>
    <row r="14" spans="2:10" ht="15.75">
      <c r="B14" s="8">
        <v>10</v>
      </c>
      <c r="C14" s="5" t="s">
        <v>215</v>
      </c>
      <c r="D14" s="4">
        <v>35.43</v>
      </c>
      <c r="E14" s="4" t="s">
        <v>16</v>
      </c>
      <c r="F14" s="4">
        <v>863.23</v>
      </c>
      <c r="G14" s="6">
        <f t="shared" si="0"/>
        <v>30584.2389</v>
      </c>
    </row>
    <row r="15" spans="2:10" ht="17.25" customHeight="1">
      <c r="B15" s="8">
        <v>11</v>
      </c>
      <c r="C15" s="5" t="s">
        <v>170</v>
      </c>
      <c r="D15" s="4">
        <v>7.08</v>
      </c>
      <c r="E15" s="4" t="s">
        <v>16</v>
      </c>
      <c r="F15" s="4">
        <v>349.09</v>
      </c>
      <c r="G15" s="6">
        <f t="shared" si="0"/>
        <v>2471.5571999999997</v>
      </c>
    </row>
    <row r="16" spans="2:10" ht="17.25" customHeight="1">
      <c r="B16" s="8">
        <v>12</v>
      </c>
      <c r="C16" s="5" t="s">
        <v>26</v>
      </c>
      <c r="D16" s="4">
        <v>42.48</v>
      </c>
      <c r="E16" s="4" t="s">
        <v>16</v>
      </c>
      <c r="F16" s="4">
        <v>177.16</v>
      </c>
      <c r="G16" s="6">
        <f t="shared" si="0"/>
        <v>7525.7567999999992</v>
      </c>
    </row>
    <row r="17" spans="2:7" s="13" customFormat="1" ht="15" customHeight="1">
      <c r="B17" s="34"/>
      <c r="C17" s="35"/>
      <c r="D17" s="98" t="s">
        <v>217</v>
      </c>
      <c r="E17" s="98"/>
      <c r="F17" s="98"/>
      <c r="G17" s="36">
        <f>SUM(G5:G16)</f>
        <v>385224.57729999995</v>
      </c>
    </row>
    <row r="18" spans="2:7" s="13" customFormat="1" ht="23.25" customHeight="1">
      <c r="B18" s="37"/>
      <c r="C18" s="38"/>
      <c r="D18" s="39"/>
      <c r="E18" s="39"/>
      <c r="F18" s="39"/>
      <c r="G18" s="40"/>
    </row>
    <row r="19" spans="2:7" ht="62.25" customHeight="1">
      <c r="C19" s="84" t="s">
        <v>218</v>
      </c>
      <c r="D19" s="84"/>
      <c r="E19" s="84"/>
      <c r="F19" s="84"/>
      <c r="G19" s="84"/>
    </row>
    <row r="20" spans="2:7">
      <c r="F20" s="41"/>
    </row>
    <row r="23" spans="2:7" ht="15.75" customHeight="1"/>
  </sheetData>
  <mergeCells count="5">
    <mergeCell ref="B1:G1"/>
    <mergeCell ref="B2:G2"/>
    <mergeCell ref="B3:G3"/>
    <mergeCell ref="D17:F17"/>
    <mergeCell ref="C19:G19"/>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I18"/>
  <sheetViews>
    <sheetView topLeftCell="A7" workbookViewId="0">
      <selection activeCell="H15" sqref="H15"/>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157</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81.59</v>
      </c>
      <c r="F5" s="4" t="s">
        <v>13</v>
      </c>
      <c r="G5" s="4">
        <v>120.53</v>
      </c>
      <c r="H5" s="6">
        <f t="shared" ref="H5:H14" si="0">G5*E5</f>
        <v>9834.0427</v>
      </c>
    </row>
    <row r="6" spans="1:9" ht="89.25">
      <c r="A6" s="8" t="s">
        <v>31</v>
      </c>
      <c r="B6" s="9" t="s">
        <v>15</v>
      </c>
      <c r="C6" s="6">
        <v>2.48</v>
      </c>
      <c r="D6" s="8">
        <v>5.25</v>
      </c>
      <c r="E6" s="8">
        <v>30.44</v>
      </c>
      <c r="F6" s="4" t="s">
        <v>16</v>
      </c>
      <c r="G6" s="4">
        <v>223.25</v>
      </c>
      <c r="H6" s="6">
        <f t="shared" si="0"/>
        <v>6795.7300000000005</v>
      </c>
    </row>
    <row r="7" spans="1:9" ht="63.75">
      <c r="A7" s="8" t="s">
        <v>32</v>
      </c>
      <c r="B7" s="5" t="s">
        <v>18</v>
      </c>
      <c r="C7" s="6">
        <v>4.13</v>
      </c>
      <c r="D7" s="8">
        <v>5.25</v>
      </c>
      <c r="E7" s="8">
        <v>50.78</v>
      </c>
      <c r="F7" s="4" t="s">
        <v>16</v>
      </c>
      <c r="G7" s="4">
        <v>1149.1199999999999</v>
      </c>
      <c r="H7" s="6">
        <f t="shared" si="0"/>
        <v>58352.313599999994</v>
      </c>
    </row>
    <row r="8" spans="1:9" ht="102">
      <c r="A8" s="8" t="s">
        <v>33</v>
      </c>
      <c r="B8" s="5" t="s">
        <v>34</v>
      </c>
      <c r="C8" s="6">
        <v>3.26</v>
      </c>
      <c r="D8" s="8">
        <v>5.25</v>
      </c>
      <c r="E8" s="8">
        <v>60.89</v>
      </c>
      <c r="F8" s="4" t="s">
        <v>16</v>
      </c>
      <c r="G8" s="4">
        <v>5829</v>
      </c>
      <c r="H8" s="6">
        <f t="shared" si="0"/>
        <v>354927.81</v>
      </c>
    </row>
    <row r="9" spans="1:9" ht="18.75">
      <c r="A9" s="8">
        <v>5</v>
      </c>
      <c r="B9" s="10" t="s">
        <v>21</v>
      </c>
      <c r="C9" s="6"/>
      <c r="D9" s="8"/>
      <c r="E9" s="8"/>
      <c r="F9" s="4"/>
      <c r="G9" s="4"/>
      <c r="H9" s="6"/>
    </row>
    <row r="10" spans="1:9" ht="15.75">
      <c r="A10" s="8">
        <v>6</v>
      </c>
      <c r="B10" s="5" t="s">
        <v>71</v>
      </c>
      <c r="C10" s="6">
        <v>2.48</v>
      </c>
      <c r="D10" s="8">
        <v>5.25</v>
      </c>
      <c r="E10" s="8">
        <v>42.62</v>
      </c>
      <c r="F10" s="4" t="s">
        <v>16</v>
      </c>
      <c r="G10" s="4">
        <v>403.07</v>
      </c>
      <c r="H10" s="6">
        <f t="shared" si="0"/>
        <v>17178.843399999998</v>
      </c>
    </row>
    <row r="11" spans="1:9" ht="15.75">
      <c r="A11" s="8">
        <v>7</v>
      </c>
      <c r="B11" s="5" t="s">
        <v>60</v>
      </c>
      <c r="C11" s="6">
        <v>7.16</v>
      </c>
      <c r="D11" s="8">
        <v>5.25</v>
      </c>
      <c r="E11" s="8">
        <v>26.18</v>
      </c>
      <c r="F11" s="4" t="s">
        <v>16</v>
      </c>
      <c r="G11" s="4">
        <v>907.31</v>
      </c>
      <c r="H11" s="6">
        <f t="shared" si="0"/>
        <v>23753.375799999998</v>
      </c>
    </row>
    <row r="12" spans="1:9" ht="15.75">
      <c r="A12" s="8">
        <v>8</v>
      </c>
      <c r="B12" s="5" t="s">
        <v>61</v>
      </c>
      <c r="C12" s="6">
        <v>12.78</v>
      </c>
      <c r="D12" s="8">
        <v>5.25</v>
      </c>
      <c r="E12" s="8">
        <v>50.78</v>
      </c>
      <c r="F12" s="4" t="s">
        <v>16</v>
      </c>
      <c r="G12" s="4">
        <v>863.23</v>
      </c>
      <c r="H12" s="6">
        <f t="shared" si="0"/>
        <v>43834.8194</v>
      </c>
    </row>
    <row r="13" spans="1:9" ht="15.75">
      <c r="A13" s="8">
        <v>9</v>
      </c>
      <c r="B13" s="5" t="s">
        <v>62</v>
      </c>
      <c r="C13" s="6">
        <v>3.61</v>
      </c>
      <c r="D13" s="8">
        <v>5.25</v>
      </c>
      <c r="E13" s="8">
        <v>52.37</v>
      </c>
      <c r="F13" s="4" t="s">
        <v>16</v>
      </c>
      <c r="G13" s="4">
        <v>541.66999999999996</v>
      </c>
      <c r="H13" s="6">
        <f t="shared" si="0"/>
        <v>28367.257899999997</v>
      </c>
    </row>
    <row r="14" spans="1:9" ht="15.75">
      <c r="A14" s="8">
        <v>10</v>
      </c>
      <c r="B14" s="5" t="s">
        <v>26</v>
      </c>
      <c r="C14" s="6">
        <v>29.73</v>
      </c>
      <c r="D14" s="8">
        <v>5.25</v>
      </c>
      <c r="E14" s="8">
        <v>81.59</v>
      </c>
      <c r="F14" s="4" t="s">
        <v>16</v>
      </c>
      <c r="G14" s="4">
        <v>177.16</v>
      </c>
      <c r="H14" s="6">
        <f t="shared" si="0"/>
        <v>14454.484400000001</v>
      </c>
    </row>
    <row r="15" spans="1:9">
      <c r="A15" s="11"/>
      <c r="B15" s="83"/>
      <c r="C15" s="83"/>
      <c r="D15" s="83"/>
      <c r="E15" s="83"/>
      <c r="F15" s="83"/>
      <c r="G15" s="83"/>
      <c r="H15" s="12">
        <f>SUM(H5:H14)</f>
        <v>557498.67719999992</v>
      </c>
    </row>
    <row r="16" spans="1:9">
      <c r="A16" s="13"/>
      <c r="B16" s="14"/>
      <c r="C16" s="14"/>
      <c r="D16" s="14"/>
      <c r="E16" s="14"/>
      <c r="F16" s="14"/>
      <c r="G16" s="14"/>
      <c r="H16" s="15"/>
    </row>
    <row r="17" spans="1:8">
      <c r="A17" s="13"/>
      <c r="B17" s="14"/>
      <c r="C17" s="14"/>
      <c r="D17" s="14"/>
      <c r="E17" s="14"/>
      <c r="F17" s="14"/>
      <c r="G17" s="14"/>
      <c r="H17" s="15"/>
    </row>
    <row r="18" spans="1:8" ht="63.75" customHeight="1">
      <c r="B18" s="84" t="s">
        <v>74</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I17"/>
  <sheetViews>
    <sheetView topLeftCell="A10" workbookViewId="0">
      <selection activeCell="H15" sqref="H15"/>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152</v>
      </c>
      <c r="B3" s="82"/>
      <c r="C3" s="82"/>
      <c r="D3" s="82"/>
      <c r="E3" s="82"/>
      <c r="F3" s="82"/>
      <c r="G3" s="82"/>
      <c r="H3" s="82"/>
      <c r="I3" s="2"/>
    </row>
    <row r="4" spans="1:9">
      <c r="A4" s="3" t="s">
        <v>3</v>
      </c>
      <c r="B4" s="3" t="s">
        <v>4</v>
      </c>
      <c r="C4" s="3">
        <v>1</v>
      </c>
      <c r="D4" s="3">
        <v>2</v>
      </c>
      <c r="E4" s="3" t="s">
        <v>5</v>
      </c>
      <c r="F4" s="3" t="s">
        <v>6</v>
      </c>
      <c r="G4" s="3" t="s">
        <v>7</v>
      </c>
      <c r="H4" s="3" t="s">
        <v>8</v>
      </c>
    </row>
    <row r="5" spans="1:9" ht="76.5">
      <c r="A5" s="8">
        <v>1</v>
      </c>
      <c r="B5" s="5" t="s">
        <v>151</v>
      </c>
      <c r="C5" s="8">
        <v>1</v>
      </c>
      <c r="D5" s="8">
        <v>5</v>
      </c>
      <c r="E5" s="8">
        <v>156.32</v>
      </c>
      <c r="F5" s="8" t="s">
        <v>13</v>
      </c>
      <c r="G5" s="8">
        <v>92.84</v>
      </c>
      <c r="H5" s="6">
        <f>G5*E5</f>
        <v>14512.748799999999</v>
      </c>
    </row>
    <row r="6" spans="1:9" ht="42">
      <c r="A6" s="8" t="s">
        <v>11</v>
      </c>
      <c r="B6" s="5" t="s">
        <v>153</v>
      </c>
      <c r="C6" s="6">
        <v>29.73</v>
      </c>
      <c r="D6" s="8">
        <v>5.25</v>
      </c>
      <c r="E6" s="8">
        <v>32.56</v>
      </c>
      <c r="F6" s="4" t="s">
        <v>13</v>
      </c>
      <c r="G6" s="4">
        <v>351.48</v>
      </c>
      <c r="H6" s="6">
        <f t="shared" ref="H6:H13" si="0">G6*E6</f>
        <v>11444.188800000002</v>
      </c>
    </row>
    <row r="7" spans="1:9" ht="63.75">
      <c r="A7" s="8" t="s">
        <v>32</v>
      </c>
      <c r="B7" s="5" t="s">
        <v>18</v>
      </c>
      <c r="C7" s="6">
        <v>4.13</v>
      </c>
      <c r="D7" s="8">
        <v>5.25</v>
      </c>
      <c r="E7" s="8">
        <v>53.41</v>
      </c>
      <c r="F7" s="4" t="s">
        <v>16</v>
      </c>
      <c r="G7" s="4">
        <v>1149.1199999999999</v>
      </c>
      <c r="H7" s="6">
        <f t="shared" si="0"/>
        <v>61374.499199999991</v>
      </c>
    </row>
    <row r="8" spans="1:9" ht="102">
      <c r="A8" s="8" t="s">
        <v>33</v>
      </c>
      <c r="B8" s="5" t="s">
        <v>34</v>
      </c>
      <c r="C8" s="6">
        <v>3.26</v>
      </c>
      <c r="D8" s="8">
        <v>5.25</v>
      </c>
      <c r="E8" s="8">
        <v>65.13</v>
      </c>
      <c r="F8" s="4" t="s">
        <v>16</v>
      </c>
      <c r="G8" s="4">
        <v>5829</v>
      </c>
      <c r="H8" s="6">
        <f t="shared" si="0"/>
        <v>379642.76999999996</v>
      </c>
    </row>
    <row r="9" spans="1:9" ht="18.75">
      <c r="A9" s="8">
        <v>5</v>
      </c>
      <c r="B9" s="10" t="s">
        <v>21</v>
      </c>
      <c r="C9" s="6"/>
      <c r="D9" s="8"/>
      <c r="E9" s="8"/>
      <c r="F9" s="4"/>
      <c r="G9" s="4"/>
      <c r="H9" s="6"/>
    </row>
    <row r="10" spans="1:9" ht="15.75">
      <c r="A10" s="8">
        <v>6</v>
      </c>
      <c r="B10" s="5" t="s">
        <v>67</v>
      </c>
      <c r="C10" s="6">
        <v>7.16</v>
      </c>
      <c r="D10" s="8">
        <v>5.25</v>
      </c>
      <c r="E10" s="8">
        <v>28</v>
      </c>
      <c r="F10" s="4" t="s">
        <v>16</v>
      </c>
      <c r="G10" s="4">
        <v>778.47</v>
      </c>
      <c r="H10" s="6">
        <f t="shared" si="0"/>
        <v>21797.16</v>
      </c>
    </row>
    <row r="11" spans="1:9" ht="15.75">
      <c r="A11" s="8">
        <v>7</v>
      </c>
      <c r="B11" s="5" t="s">
        <v>61</v>
      </c>
      <c r="C11" s="6">
        <v>12.78</v>
      </c>
      <c r="D11" s="8">
        <v>5.25</v>
      </c>
      <c r="E11" s="8">
        <v>53.41</v>
      </c>
      <c r="F11" s="4" t="s">
        <v>16</v>
      </c>
      <c r="G11" s="4">
        <v>719.8</v>
      </c>
      <c r="H11" s="6">
        <f t="shared" si="0"/>
        <v>38444.517999999996</v>
      </c>
    </row>
    <row r="12" spans="1:9" ht="15.75">
      <c r="A12" s="8">
        <v>8</v>
      </c>
      <c r="B12" s="5" t="s">
        <v>154</v>
      </c>
      <c r="C12" s="6">
        <v>3.61</v>
      </c>
      <c r="D12" s="8">
        <v>5.25</v>
      </c>
      <c r="E12" s="8">
        <f>56.01+32.56</f>
        <v>88.57</v>
      </c>
      <c r="F12" s="4" t="s">
        <v>16</v>
      </c>
      <c r="G12" s="4">
        <v>415.78</v>
      </c>
      <c r="H12" s="6">
        <f t="shared" si="0"/>
        <v>36825.634599999998</v>
      </c>
    </row>
    <row r="13" spans="1:9" ht="15.75">
      <c r="A13" s="8">
        <v>9</v>
      </c>
      <c r="B13" s="5" t="s">
        <v>26</v>
      </c>
      <c r="C13" s="6">
        <v>29.73</v>
      </c>
      <c r="D13" s="8">
        <v>5.25</v>
      </c>
      <c r="E13" s="8">
        <v>156.32</v>
      </c>
      <c r="F13" s="4" t="s">
        <v>16</v>
      </c>
      <c r="G13" s="4">
        <v>169.47</v>
      </c>
      <c r="H13" s="6">
        <f t="shared" si="0"/>
        <v>26491.5504</v>
      </c>
    </row>
    <row r="14" spans="1:9">
      <c r="A14" s="11"/>
      <c r="B14" s="83"/>
      <c r="C14" s="83"/>
      <c r="D14" s="83"/>
      <c r="E14" s="83"/>
      <c r="F14" s="83"/>
      <c r="G14" s="83"/>
      <c r="H14" s="12">
        <f>SUM(H5:H13)</f>
        <v>590533.06979999982</v>
      </c>
    </row>
    <row r="15" spans="1:9">
      <c r="A15" s="13"/>
      <c r="B15" s="14"/>
      <c r="C15" s="14"/>
      <c r="D15" s="14"/>
      <c r="E15" s="14"/>
      <c r="F15" s="14"/>
      <c r="G15" s="14"/>
      <c r="H15" s="15"/>
    </row>
    <row r="16" spans="1:9">
      <c r="A16" s="13"/>
      <c r="B16" s="14"/>
      <c r="C16" s="14"/>
      <c r="D16" s="14"/>
      <c r="E16" s="14"/>
      <c r="F16" s="14"/>
      <c r="G16" s="14"/>
      <c r="H16" s="15"/>
    </row>
    <row r="17" spans="2:8" ht="63.75" customHeight="1">
      <c r="B17" s="84" t="s">
        <v>74</v>
      </c>
      <c r="C17" s="84"/>
      <c r="D17" s="84"/>
      <c r="E17" s="84"/>
      <c r="F17" s="84"/>
      <c r="G17" s="84"/>
      <c r="H17" s="84"/>
    </row>
  </sheetData>
  <mergeCells count="5">
    <mergeCell ref="A1:H1"/>
    <mergeCell ref="A2:H2"/>
    <mergeCell ref="A3:H3"/>
    <mergeCell ref="B14:G14"/>
    <mergeCell ref="B17:H17"/>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17"/>
  <sheetViews>
    <sheetView topLeftCell="A13"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85" t="s">
        <v>0</v>
      </c>
      <c r="B1" s="86"/>
      <c r="C1" s="86"/>
      <c r="D1" s="86"/>
      <c r="E1" s="86"/>
      <c r="F1" s="86"/>
      <c r="G1" s="1"/>
    </row>
    <row r="2" spans="1:7" ht="18.75">
      <c r="A2" s="87" t="s">
        <v>1</v>
      </c>
      <c r="B2" s="88"/>
      <c r="C2" s="88"/>
      <c r="D2" s="88"/>
      <c r="E2" s="88"/>
      <c r="F2" s="88"/>
      <c r="G2" s="1"/>
    </row>
    <row r="3" spans="1:7" ht="34.5" customHeight="1">
      <c r="A3" s="82" t="s">
        <v>344</v>
      </c>
      <c r="B3" s="82"/>
      <c r="C3" s="82"/>
      <c r="D3" s="82"/>
      <c r="E3" s="82"/>
      <c r="F3" s="82"/>
      <c r="G3" s="2"/>
    </row>
    <row r="4" spans="1:7">
      <c r="A4" s="3" t="s">
        <v>3</v>
      </c>
      <c r="B4" s="3" t="s">
        <v>4</v>
      </c>
      <c r="C4" s="3" t="s">
        <v>5</v>
      </c>
      <c r="D4" s="3" t="s">
        <v>6</v>
      </c>
      <c r="E4" s="3" t="s">
        <v>7</v>
      </c>
      <c r="F4" s="3" t="s">
        <v>8</v>
      </c>
    </row>
    <row r="5" spans="1:7" ht="127.5">
      <c r="A5" s="48">
        <v>1</v>
      </c>
      <c r="B5" s="49" t="s">
        <v>345</v>
      </c>
      <c r="C5" s="50">
        <v>6</v>
      </c>
      <c r="D5" s="50" t="s">
        <v>346</v>
      </c>
      <c r="E5" s="50">
        <v>261.12</v>
      </c>
      <c r="F5" s="6">
        <f>E5*C5</f>
        <v>1566.72</v>
      </c>
    </row>
    <row r="6" spans="1:7" ht="84.75" customHeight="1">
      <c r="A6" s="8" t="s">
        <v>30</v>
      </c>
      <c r="B6" s="5" t="s">
        <v>12</v>
      </c>
      <c r="C6" s="6">
        <v>40.42</v>
      </c>
      <c r="D6" s="4" t="s">
        <v>13</v>
      </c>
      <c r="E6" s="4">
        <v>120.53</v>
      </c>
      <c r="F6" s="6">
        <f t="shared" ref="F6:F15" si="0">E6*C6</f>
        <v>4871.8226000000004</v>
      </c>
    </row>
    <row r="7" spans="1:7" ht="80.25" customHeight="1">
      <c r="A7" s="8" t="s">
        <v>31</v>
      </c>
      <c r="B7" s="9" t="s">
        <v>15</v>
      </c>
      <c r="C7" s="6">
        <v>16.170000000000002</v>
      </c>
      <c r="D7" s="4" t="s">
        <v>16</v>
      </c>
      <c r="E7" s="4">
        <v>223.35</v>
      </c>
      <c r="F7" s="6">
        <f t="shared" si="0"/>
        <v>3611.5695000000001</v>
      </c>
    </row>
    <row r="8" spans="1:7" ht="63.75">
      <c r="A8" s="8" t="s">
        <v>32</v>
      </c>
      <c r="B8" s="5" t="s">
        <v>18</v>
      </c>
      <c r="C8" s="6">
        <v>20.21</v>
      </c>
      <c r="D8" s="4" t="s">
        <v>16</v>
      </c>
      <c r="E8" s="4">
        <v>1149.1199999999999</v>
      </c>
      <c r="F8" s="6">
        <f t="shared" si="0"/>
        <v>23223.715199999999</v>
      </c>
    </row>
    <row r="9" spans="1:7" ht="102">
      <c r="A9" s="8" t="s">
        <v>33</v>
      </c>
      <c r="B9" s="5" t="s">
        <v>34</v>
      </c>
      <c r="C9" s="6">
        <v>105.08</v>
      </c>
      <c r="D9" s="4" t="s">
        <v>16</v>
      </c>
      <c r="E9" s="4">
        <v>5829</v>
      </c>
      <c r="F9" s="6">
        <f t="shared" si="0"/>
        <v>612511.31999999995</v>
      </c>
    </row>
    <row r="10" spans="1:7" ht="18.75">
      <c r="A10" s="8">
        <v>5</v>
      </c>
      <c r="B10" s="10" t="s">
        <v>21</v>
      </c>
      <c r="C10" s="6"/>
      <c r="D10" s="4"/>
      <c r="E10" s="4"/>
      <c r="F10" s="6">
        <f t="shared" si="0"/>
        <v>0</v>
      </c>
    </row>
    <row r="11" spans="1:7" ht="15.75">
      <c r="A11" s="8">
        <v>6</v>
      </c>
      <c r="B11" s="5" t="s">
        <v>71</v>
      </c>
      <c r="C11" s="6">
        <v>16.170000000000002</v>
      </c>
      <c r="D11" s="4" t="s">
        <v>16</v>
      </c>
      <c r="E11" s="4">
        <v>403.07</v>
      </c>
      <c r="F11" s="6">
        <f t="shared" si="0"/>
        <v>6517.6419000000005</v>
      </c>
    </row>
    <row r="12" spans="1:7" ht="15.75">
      <c r="A12" s="8">
        <v>7</v>
      </c>
      <c r="B12" s="5" t="s">
        <v>60</v>
      </c>
      <c r="C12" s="6">
        <v>45.19</v>
      </c>
      <c r="D12" s="4" t="s">
        <v>16</v>
      </c>
      <c r="E12" s="4">
        <v>907.32</v>
      </c>
      <c r="F12" s="6">
        <f t="shared" si="0"/>
        <v>41001.790800000002</v>
      </c>
    </row>
    <row r="13" spans="1:7" ht="15.75">
      <c r="A13" s="8">
        <v>8</v>
      </c>
      <c r="B13" s="5" t="s">
        <v>62</v>
      </c>
      <c r="C13" s="6">
        <v>90.37</v>
      </c>
      <c r="D13" s="4" t="s">
        <v>16</v>
      </c>
      <c r="E13" s="4">
        <v>541.66999999999996</v>
      </c>
      <c r="F13" s="6">
        <f t="shared" si="0"/>
        <v>48950.717899999996</v>
      </c>
    </row>
    <row r="14" spans="1:7" ht="15.75">
      <c r="A14" s="8">
        <v>9</v>
      </c>
      <c r="B14" s="5" t="s">
        <v>61</v>
      </c>
      <c r="C14" s="6">
        <v>20.21</v>
      </c>
      <c r="D14" s="4" t="s">
        <v>16</v>
      </c>
      <c r="E14" s="4">
        <v>863.24</v>
      </c>
      <c r="F14" s="6">
        <f t="shared" si="0"/>
        <v>17446.080400000003</v>
      </c>
    </row>
    <row r="15" spans="1:7" ht="15.75">
      <c r="A15" s="8">
        <v>10</v>
      </c>
      <c r="B15" s="5" t="s">
        <v>26</v>
      </c>
      <c r="C15" s="6">
        <v>40.42</v>
      </c>
      <c r="D15" s="4" t="s">
        <v>16</v>
      </c>
      <c r="E15" s="4">
        <v>177.17</v>
      </c>
      <c r="F15" s="6">
        <f t="shared" si="0"/>
        <v>7161.2114000000001</v>
      </c>
    </row>
    <row r="16" spans="1:7">
      <c r="A16" s="11"/>
      <c r="B16" s="89" t="s">
        <v>217</v>
      </c>
      <c r="C16" s="90"/>
      <c r="D16" s="90"/>
      <c r="E16" s="91"/>
      <c r="F16" s="12">
        <f>SUM(F6:F15)</f>
        <v>765295.86970000004</v>
      </c>
    </row>
    <row r="17" spans="2:6" ht="41.25" customHeight="1">
      <c r="B17" s="84" t="s">
        <v>133</v>
      </c>
      <c r="C17" s="84"/>
      <c r="D17" s="84"/>
      <c r="E17" s="84"/>
      <c r="F17" s="84"/>
    </row>
  </sheetData>
  <mergeCells count="5">
    <mergeCell ref="A1:F1"/>
    <mergeCell ref="A2:F2"/>
    <mergeCell ref="A3:F3"/>
    <mergeCell ref="B16:E16"/>
    <mergeCell ref="B17:F17"/>
  </mergeCell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G21"/>
  <sheetViews>
    <sheetView workbookViewId="0">
      <selection activeCell="A3" sqref="A3:G3"/>
    </sheetView>
  </sheetViews>
  <sheetFormatPr defaultRowHeight="15"/>
  <cols>
    <col min="1" max="2" width="7.7109375" customWidth="1"/>
    <col min="3" max="3" width="35.7109375" customWidth="1"/>
    <col min="4" max="4" width="9.85546875" customWidth="1"/>
    <col min="5" max="5" width="11.28515625" customWidth="1"/>
    <col min="6" max="6" width="9.7109375" customWidth="1"/>
    <col min="7" max="7" width="12.7109375" customWidth="1"/>
  </cols>
  <sheetData>
    <row r="1" spans="1:7" ht="18.75">
      <c r="A1" s="99" t="s">
        <v>0</v>
      </c>
      <c r="B1" s="100"/>
      <c r="C1" s="100"/>
      <c r="D1" s="100"/>
      <c r="E1" s="100"/>
      <c r="F1" s="100"/>
      <c r="G1" s="101"/>
    </row>
    <row r="2" spans="1:7" ht="18.75">
      <c r="A2" s="99" t="s">
        <v>1</v>
      </c>
      <c r="B2" s="100"/>
      <c r="C2" s="100"/>
      <c r="D2" s="100"/>
      <c r="E2" s="100"/>
      <c r="F2" s="100"/>
      <c r="G2" s="101"/>
    </row>
    <row r="3" spans="1:7" ht="27" customHeight="1">
      <c r="A3" s="102" t="s">
        <v>406</v>
      </c>
      <c r="B3" s="103"/>
      <c r="C3" s="103"/>
      <c r="D3" s="103"/>
      <c r="E3" s="103"/>
      <c r="F3" s="103"/>
      <c r="G3" s="104"/>
    </row>
    <row r="4" spans="1:7">
      <c r="A4" s="3" t="s">
        <v>3</v>
      </c>
      <c r="B4" s="3"/>
      <c r="C4" s="3" t="s">
        <v>4</v>
      </c>
      <c r="D4" s="32" t="s">
        <v>97</v>
      </c>
      <c r="E4" s="32" t="s">
        <v>207</v>
      </c>
      <c r="F4" s="32" t="s">
        <v>208</v>
      </c>
      <c r="G4" s="32" t="s">
        <v>209</v>
      </c>
    </row>
    <row r="5" spans="1:7" ht="21">
      <c r="A5" s="8">
        <v>1</v>
      </c>
      <c r="B5" s="8">
        <v>1</v>
      </c>
      <c r="C5" s="61" t="s">
        <v>407</v>
      </c>
      <c r="D5" s="8">
        <v>10</v>
      </c>
      <c r="E5" s="8" t="s">
        <v>10</v>
      </c>
      <c r="F5" s="8">
        <v>261.12</v>
      </c>
      <c r="G5" s="17">
        <f>F5*D5</f>
        <v>2611.1999999999998</v>
      </c>
    </row>
    <row r="6" spans="1:7" ht="67.5" customHeight="1">
      <c r="A6" s="11">
        <v>12</v>
      </c>
      <c r="B6" s="8" t="s">
        <v>408</v>
      </c>
      <c r="C6" s="18" t="s">
        <v>409</v>
      </c>
      <c r="D6" s="8">
        <v>1749.55</v>
      </c>
      <c r="E6" s="4" t="s">
        <v>44</v>
      </c>
      <c r="F6" s="7">
        <v>10</v>
      </c>
      <c r="G6" s="17">
        <f t="shared" ref="G6:G15" si="0">F6*D6</f>
        <v>17495.5</v>
      </c>
    </row>
    <row r="7" spans="1:7" ht="147">
      <c r="A7" s="11">
        <v>3</v>
      </c>
      <c r="B7" s="19" t="s">
        <v>410</v>
      </c>
      <c r="C7" s="62" t="s">
        <v>411</v>
      </c>
      <c r="D7" s="8">
        <v>45.49</v>
      </c>
      <c r="E7" s="7" t="s">
        <v>13</v>
      </c>
      <c r="F7" s="7">
        <v>5636</v>
      </c>
      <c r="G7" s="17">
        <f t="shared" si="0"/>
        <v>256381.64</v>
      </c>
    </row>
    <row r="8" spans="1:7" ht="148.5" customHeight="1">
      <c r="A8" s="11">
        <v>4</v>
      </c>
      <c r="B8" s="19" t="s">
        <v>412</v>
      </c>
      <c r="C8" s="16" t="s">
        <v>413</v>
      </c>
      <c r="D8" s="8">
        <v>34.99</v>
      </c>
      <c r="E8" s="7" t="s">
        <v>13</v>
      </c>
      <c r="F8" s="7">
        <v>7735</v>
      </c>
      <c r="G8" s="17">
        <f t="shared" si="0"/>
        <v>270647.65000000002</v>
      </c>
    </row>
    <row r="9" spans="1:7" ht="98.25" customHeight="1">
      <c r="A9" s="11">
        <v>5</v>
      </c>
      <c r="B9" s="19" t="s">
        <v>414</v>
      </c>
      <c r="C9" s="16" t="s">
        <v>415</v>
      </c>
      <c r="D9" s="8">
        <v>49.4</v>
      </c>
      <c r="E9" s="7" t="s">
        <v>416</v>
      </c>
      <c r="F9" s="7">
        <v>514</v>
      </c>
      <c r="G9" s="17">
        <f t="shared" si="0"/>
        <v>25391.599999999999</v>
      </c>
    </row>
    <row r="10" spans="1:7" ht="119.25" customHeight="1">
      <c r="A10" s="105">
        <v>6</v>
      </c>
      <c r="B10" s="108" t="s">
        <v>417</v>
      </c>
      <c r="C10" s="18" t="s">
        <v>418</v>
      </c>
      <c r="D10" s="8"/>
      <c r="E10" s="4"/>
      <c r="F10" s="6"/>
      <c r="G10" s="17"/>
    </row>
    <row r="11" spans="1:7">
      <c r="A11" s="106"/>
      <c r="B11" s="109"/>
      <c r="C11" s="9" t="s">
        <v>419</v>
      </c>
      <c r="D11" s="8">
        <v>1</v>
      </c>
      <c r="E11" s="4" t="s">
        <v>241</v>
      </c>
      <c r="F11" s="7">
        <v>6115</v>
      </c>
      <c r="G11" s="17">
        <f t="shared" si="0"/>
        <v>6115</v>
      </c>
    </row>
    <row r="12" spans="1:7">
      <c r="A12" s="107"/>
      <c r="B12" s="110"/>
      <c r="C12" s="9" t="s">
        <v>420</v>
      </c>
      <c r="D12" s="8">
        <v>2</v>
      </c>
      <c r="E12" s="4" t="s">
        <v>241</v>
      </c>
      <c r="F12" s="7">
        <v>4872</v>
      </c>
      <c r="G12" s="17">
        <f t="shared" si="0"/>
        <v>9744</v>
      </c>
    </row>
    <row r="13" spans="1:7">
      <c r="A13" s="11">
        <v>7</v>
      </c>
      <c r="B13" s="8"/>
      <c r="C13" s="33" t="s">
        <v>212</v>
      </c>
      <c r="D13" s="8"/>
      <c r="E13" s="7"/>
      <c r="F13" s="7"/>
      <c r="G13" s="17"/>
    </row>
    <row r="14" spans="1:7" ht="15.75">
      <c r="A14" s="11">
        <v>8</v>
      </c>
      <c r="B14" s="8" t="s">
        <v>114</v>
      </c>
      <c r="C14" s="5" t="s">
        <v>421</v>
      </c>
      <c r="D14" s="8">
        <v>113.01</v>
      </c>
      <c r="E14" s="7" t="s">
        <v>16</v>
      </c>
      <c r="F14" s="7">
        <v>541.66999999999996</v>
      </c>
      <c r="G14" s="17">
        <f t="shared" si="0"/>
        <v>61214.126700000001</v>
      </c>
    </row>
    <row r="15" spans="1:7">
      <c r="A15" s="11">
        <v>9</v>
      </c>
      <c r="B15" s="8" t="s">
        <v>118</v>
      </c>
      <c r="C15" s="5" t="s">
        <v>422</v>
      </c>
      <c r="D15" s="8">
        <v>7.1515012999999996</v>
      </c>
      <c r="E15" s="7" t="s">
        <v>49</v>
      </c>
      <c r="F15" s="7">
        <v>1007.78</v>
      </c>
      <c r="G15" s="17">
        <f t="shared" si="0"/>
        <v>7207.1399801139996</v>
      </c>
    </row>
    <row r="16" spans="1:7" s="13" customFormat="1">
      <c r="A16" s="34"/>
      <c r="B16" s="34"/>
      <c r="C16" s="35"/>
      <c r="D16" s="111" t="s">
        <v>108</v>
      </c>
      <c r="E16" s="112"/>
      <c r="F16" s="113"/>
      <c r="G16" s="36">
        <f>SUM(G5:G15)</f>
        <v>656807.85668011394</v>
      </c>
    </row>
    <row r="17" spans="1:7" s="13" customFormat="1">
      <c r="A17" s="37"/>
      <c r="B17" s="37"/>
      <c r="C17" s="38"/>
      <c r="D17" s="39"/>
      <c r="E17" s="39"/>
      <c r="F17" s="39"/>
      <c r="G17" s="40"/>
    </row>
    <row r="18" spans="1:7" s="13" customFormat="1">
      <c r="A18" s="37"/>
      <c r="B18" s="37"/>
      <c r="C18" s="38"/>
      <c r="D18" s="39"/>
      <c r="E18" s="39"/>
      <c r="F18" s="39"/>
      <c r="G18" s="40"/>
    </row>
    <row r="19" spans="1:7" s="13" customFormat="1">
      <c r="A19" s="37"/>
      <c r="B19" s="37"/>
      <c r="C19" s="38"/>
      <c r="D19" s="39"/>
      <c r="E19" s="39"/>
      <c r="F19" s="39"/>
      <c r="G19" s="40"/>
    </row>
    <row r="20" spans="1:7" ht="42" customHeight="1">
      <c r="C20" s="84" t="s">
        <v>423</v>
      </c>
      <c r="D20" s="84"/>
      <c r="E20" s="84"/>
      <c r="F20" s="84"/>
      <c r="G20" s="84"/>
    </row>
    <row r="21" spans="1:7">
      <c r="F21" s="41"/>
    </row>
  </sheetData>
  <mergeCells count="7">
    <mergeCell ref="C20:G20"/>
    <mergeCell ref="A1:G1"/>
    <mergeCell ref="A2:G2"/>
    <mergeCell ref="A3:G3"/>
    <mergeCell ref="A10:A12"/>
    <mergeCell ref="B10:B12"/>
    <mergeCell ref="D16:F16"/>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I21"/>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299</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28.32</v>
      </c>
      <c r="F5" s="4" t="s">
        <v>13</v>
      </c>
      <c r="G5" s="4">
        <v>120.53</v>
      </c>
      <c r="H5" s="6">
        <f t="shared" ref="H5:H14" si="0">G5*E5</f>
        <v>3413.4096</v>
      </c>
    </row>
    <row r="6" spans="1:9" ht="89.25">
      <c r="A6" s="8" t="s">
        <v>31</v>
      </c>
      <c r="B6" s="9" t="s">
        <v>15</v>
      </c>
      <c r="C6" s="6">
        <v>2.48</v>
      </c>
      <c r="D6" s="8">
        <v>5.25</v>
      </c>
      <c r="E6" s="8">
        <v>10.62</v>
      </c>
      <c r="F6" s="4" t="s">
        <v>16</v>
      </c>
      <c r="G6" s="4">
        <v>223.35</v>
      </c>
      <c r="H6" s="6">
        <f t="shared" si="0"/>
        <v>2371.9769999999999</v>
      </c>
    </row>
    <row r="7" spans="1:9" ht="63.75">
      <c r="A7" s="8" t="s">
        <v>32</v>
      </c>
      <c r="B7" s="5" t="s">
        <v>18</v>
      </c>
      <c r="C7" s="6">
        <v>4.13</v>
      </c>
      <c r="D7" s="8">
        <v>5.25</v>
      </c>
      <c r="E7" s="8">
        <v>17.698028999999998</v>
      </c>
      <c r="F7" s="4" t="s">
        <v>16</v>
      </c>
      <c r="G7" s="4">
        <v>1149.1199999999999</v>
      </c>
      <c r="H7" s="6">
        <f t="shared" si="0"/>
        <v>20337.159084479998</v>
      </c>
    </row>
    <row r="8" spans="1:9" ht="102">
      <c r="A8" s="8" t="s">
        <v>33</v>
      </c>
      <c r="B8" s="5" t="s">
        <v>34</v>
      </c>
      <c r="C8" s="6">
        <v>3.26</v>
      </c>
      <c r="D8" s="8">
        <v>5.25</v>
      </c>
      <c r="E8" s="8">
        <v>21.237604999999999</v>
      </c>
      <c r="F8" s="4" t="s">
        <v>16</v>
      </c>
      <c r="G8" s="4">
        <v>5829</v>
      </c>
      <c r="H8" s="6">
        <f t="shared" si="0"/>
        <v>123793.99954499998</v>
      </c>
    </row>
    <row r="9" spans="1:9" ht="18.75">
      <c r="A9" s="8">
        <v>5</v>
      </c>
      <c r="B9" s="10" t="s">
        <v>21</v>
      </c>
      <c r="C9" s="6"/>
      <c r="D9" s="8"/>
      <c r="E9" s="8"/>
      <c r="F9" s="4"/>
      <c r="G9" s="4"/>
      <c r="H9" s="6"/>
    </row>
    <row r="10" spans="1:9" ht="15.75">
      <c r="A10" s="8">
        <v>6</v>
      </c>
      <c r="B10" s="5" t="s">
        <v>22</v>
      </c>
      <c r="C10" s="6">
        <v>2.48</v>
      </c>
      <c r="D10" s="8">
        <v>5.25</v>
      </c>
      <c r="E10" s="8">
        <v>10.62</v>
      </c>
      <c r="F10" s="4" t="s">
        <v>16</v>
      </c>
      <c r="G10" s="4">
        <v>418.87</v>
      </c>
      <c r="H10" s="6">
        <f t="shared" si="0"/>
        <v>4448.3993999999993</v>
      </c>
    </row>
    <row r="11" spans="1:9" ht="15.75">
      <c r="A11" s="8">
        <v>7</v>
      </c>
      <c r="B11" s="5" t="s">
        <v>23</v>
      </c>
      <c r="C11" s="6">
        <v>7.16</v>
      </c>
      <c r="D11" s="8">
        <v>5.25</v>
      </c>
      <c r="E11" s="8">
        <v>9.1321809999999992</v>
      </c>
      <c r="F11" s="4" t="s">
        <v>16</v>
      </c>
      <c r="G11" s="4">
        <v>907.31</v>
      </c>
      <c r="H11" s="6">
        <f t="shared" si="0"/>
        <v>8285.7191431099982</v>
      </c>
    </row>
    <row r="12" spans="1:9" ht="15.75">
      <c r="A12" s="8">
        <v>8</v>
      </c>
      <c r="B12" s="5" t="s">
        <v>24</v>
      </c>
      <c r="C12" s="6">
        <v>12.78</v>
      </c>
      <c r="D12" s="8">
        <v>5.25</v>
      </c>
      <c r="E12" s="8">
        <v>17.698028999999998</v>
      </c>
      <c r="F12" s="4" t="s">
        <v>16</v>
      </c>
      <c r="G12" s="4">
        <v>863.23</v>
      </c>
      <c r="H12" s="6">
        <f t="shared" si="0"/>
        <v>15277.46957367</v>
      </c>
    </row>
    <row r="13" spans="1:9" ht="15.75">
      <c r="A13" s="8">
        <v>9</v>
      </c>
      <c r="B13" s="5" t="s">
        <v>25</v>
      </c>
      <c r="C13" s="6">
        <v>3.61</v>
      </c>
      <c r="D13" s="8">
        <v>5.25</v>
      </c>
      <c r="E13" s="8">
        <v>18.264367</v>
      </c>
      <c r="F13" s="4" t="s">
        <v>16</v>
      </c>
      <c r="G13" s="4">
        <v>541.66999999999996</v>
      </c>
      <c r="H13" s="6">
        <f t="shared" si="0"/>
        <v>9893.2596728899989</v>
      </c>
    </row>
    <row r="14" spans="1:9" ht="15.75">
      <c r="A14" s="8">
        <v>10</v>
      </c>
      <c r="B14" s="5" t="s">
        <v>26</v>
      </c>
      <c r="C14" s="6">
        <v>29.73</v>
      </c>
      <c r="D14" s="8">
        <v>5.25</v>
      </c>
      <c r="E14" s="8">
        <v>28.32</v>
      </c>
      <c r="F14" s="4" t="s">
        <v>16</v>
      </c>
      <c r="G14" s="4">
        <v>177.16</v>
      </c>
      <c r="H14" s="6">
        <f t="shared" si="0"/>
        <v>5017.1711999999998</v>
      </c>
    </row>
    <row r="15" spans="1:9">
      <c r="A15" s="11"/>
      <c r="B15" s="83"/>
      <c r="C15" s="83"/>
      <c r="D15" s="83"/>
      <c r="E15" s="83"/>
      <c r="F15" s="83"/>
      <c r="G15" s="83"/>
      <c r="H15" s="12">
        <f>SUM(H5:H14)</f>
        <v>192838.56421915002</v>
      </c>
    </row>
    <row r="16" spans="1:9">
      <c r="A16" s="13"/>
      <c r="B16" s="14"/>
      <c r="C16" s="14"/>
      <c r="D16" s="14"/>
      <c r="E16" s="14"/>
      <c r="F16" s="14"/>
      <c r="G16" s="14"/>
      <c r="H16" s="15"/>
    </row>
    <row r="17" spans="1:8">
      <c r="A17" s="13"/>
      <c r="B17" s="14"/>
      <c r="C17" s="14"/>
      <c r="D17" s="14"/>
      <c r="E17" s="14"/>
      <c r="F17" s="14"/>
      <c r="G17" s="14"/>
      <c r="H17" s="15"/>
    </row>
    <row r="18" spans="1:8" ht="15" customHeight="1">
      <c r="B18" s="84" t="s">
        <v>50</v>
      </c>
      <c r="C18" s="84"/>
      <c r="D18" s="84"/>
      <c r="E18" s="84"/>
      <c r="F18" s="84"/>
      <c r="G18" s="84"/>
      <c r="H18" s="84"/>
    </row>
    <row r="19" spans="1:8">
      <c r="B19" s="84"/>
      <c r="C19" s="84"/>
      <c r="D19" s="84"/>
      <c r="E19" s="84"/>
      <c r="F19" s="84"/>
      <c r="G19" s="84"/>
      <c r="H19" s="84"/>
    </row>
    <row r="20" spans="1:8">
      <c r="B20" s="84"/>
      <c r="C20" s="84"/>
      <c r="D20" s="84"/>
      <c r="E20" s="84"/>
      <c r="F20" s="84"/>
      <c r="G20" s="84"/>
      <c r="H20" s="84"/>
    </row>
    <row r="21" spans="1:8">
      <c r="B21" s="84"/>
      <c r="C21" s="84"/>
      <c r="D21" s="84"/>
      <c r="E21" s="84"/>
      <c r="F21" s="84"/>
      <c r="G21" s="84"/>
      <c r="H21" s="84"/>
    </row>
  </sheetData>
  <mergeCells count="5">
    <mergeCell ref="A1:H1"/>
    <mergeCell ref="A2:H2"/>
    <mergeCell ref="A3:H3"/>
    <mergeCell ref="B15:G15"/>
    <mergeCell ref="B18:H21"/>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I19"/>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176</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3</v>
      </c>
      <c r="F5" s="8" t="s">
        <v>10</v>
      </c>
      <c r="G5" s="8">
        <v>261.12</v>
      </c>
      <c r="H5" s="6">
        <f>G5*E5</f>
        <v>783.36</v>
      </c>
    </row>
    <row r="6" spans="1:9" ht="114.75">
      <c r="A6" s="8" t="s">
        <v>30</v>
      </c>
      <c r="B6" s="5" t="s">
        <v>12</v>
      </c>
      <c r="C6" s="6">
        <v>29.73</v>
      </c>
      <c r="D6" s="8">
        <v>5.25</v>
      </c>
      <c r="E6" s="8">
        <v>102.51</v>
      </c>
      <c r="F6" s="4" t="s">
        <v>13</v>
      </c>
      <c r="G6" s="4">
        <v>120.53</v>
      </c>
      <c r="H6" s="6">
        <f t="shared" ref="H6:H15" si="0">G6*E6</f>
        <v>12355.5303</v>
      </c>
    </row>
    <row r="7" spans="1:9" ht="89.25">
      <c r="A7" s="8" t="s">
        <v>31</v>
      </c>
      <c r="B7" s="9" t="s">
        <v>15</v>
      </c>
      <c r="C7" s="6">
        <v>2.48</v>
      </c>
      <c r="D7" s="8">
        <v>5.25</v>
      </c>
      <c r="E7" s="8">
        <v>43.75</v>
      </c>
      <c r="F7" s="4" t="s">
        <v>16</v>
      </c>
      <c r="G7" s="4">
        <v>223.35</v>
      </c>
      <c r="H7" s="6">
        <f t="shared" si="0"/>
        <v>9771.5625</v>
      </c>
    </row>
    <row r="8" spans="1:9" ht="63.75">
      <c r="A8" s="8" t="s">
        <v>32</v>
      </c>
      <c r="B8" s="5" t="s">
        <v>18</v>
      </c>
      <c r="C8" s="6">
        <v>4.13</v>
      </c>
      <c r="D8" s="8">
        <v>5.25</v>
      </c>
      <c r="E8" s="8">
        <v>72.915700000000001</v>
      </c>
      <c r="F8" s="4" t="s">
        <v>16</v>
      </c>
      <c r="G8" s="4">
        <v>1149.1199999999999</v>
      </c>
      <c r="H8" s="6">
        <f t="shared" si="0"/>
        <v>83788.889184</v>
      </c>
    </row>
    <row r="9" spans="1:9" ht="102">
      <c r="A9" s="8" t="s">
        <v>33</v>
      </c>
      <c r="B9" s="5" t="s">
        <v>34</v>
      </c>
      <c r="C9" s="6">
        <v>3.26</v>
      </c>
      <c r="D9" s="8">
        <v>5.25</v>
      </c>
      <c r="E9" s="8">
        <v>70.508948000000004</v>
      </c>
      <c r="F9" s="4" t="s">
        <v>16</v>
      </c>
      <c r="G9" s="4">
        <v>5829</v>
      </c>
      <c r="H9" s="6">
        <f t="shared" si="0"/>
        <v>410996.65789200005</v>
      </c>
    </row>
    <row r="10" spans="1:9" ht="18.75">
      <c r="A10" s="8">
        <v>5</v>
      </c>
      <c r="B10" s="10" t="s">
        <v>21</v>
      </c>
      <c r="C10" s="6"/>
      <c r="D10" s="8"/>
      <c r="E10" s="8"/>
      <c r="F10" s="4"/>
      <c r="G10" s="4"/>
      <c r="H10" s="6"/>
    </row>
    <row r="11" spans="1:9" ht="15.75">
      <c r="A11" s="8">
        <v>6</v>
      </c>
      <c r="B11" s="5" t="s">
        <v>59</v>
      </c>
      <c r="C11" s="6">
        <v>2.48</v>
      </c>
      <c r="D11" s="8">
        <v>5.25</v>
      </c>
      <c r="E11" s="8">
        <v>43.75</v>
      </c>
      <c r="F11" s="4" t="s">
        <v>16</v>
      </c>
      <c r="G11" s="4">
        <v>418.87</v>
      </c>
      <c r="H11" s="6">
        <f t="shared" si="0"/>
        <v>18325.5625</v>
      </c>
    </row>
    <row r="12" spans="1:9" ht="15.75">
      <c r="A12" s="8">
        <v>7</v>
      </c>
      <c r="B12" s="5" t="s">
        <v>60</v>
      </c>
      <c r="C12" s="6">
        <v>7.16</v>
      </c>
      <c r="D12" s="8">
        <v>5.25</v>
      </c>
      <c r="E12" s="8">
        <v>30.318000000000001</v>
      </c>
      <c r="F12" s="4" t="s">
        <v>16</v>
      </c>
      <c r="G12" s="4">
        <v>907.31</v>
      </c>
      <c r="H12" s="6">
        <f t="shared" si="0"/>
        <v>27507.82458</v>
      </c>
    </row>
    <row r="13" spans="1:9" ht="15.75">
      <c r="A13" s="8">
        <v>8</v>
      </c>
      <c r="B13" s="5" t="s">
        <v>61</v>
      </c>
      <c r="C13" s="6">
        <v>12.78</v>
      </c>
      <c r="D13" s="8">
        <v>5.25</v>
      </c>
      <c r="E13" s="8">
        <v>72.915000000000006</v>
      </c>
      <c r="F13" s="4" t="s">
        <v>16</v>
      </c>
      <c r="G13" s="4">
        <v>863.23</v>
      </c>
      <c r="H13" s="6">
        <f t="shared" si="0"/>
        <v>62942.415450000008</v>
      </c>
    </row>
    <row r="14" spans="1:9" ht="15.75">
      <c r="A14" s="8">
        <v>9</v>
      </c>
      <c r="B14" s="5" t="s">
        <v>177</v>
      </c>
      <c r="C14" s="6">
        <v>3.61</v>
      </c>
      <c r="D14" s="8">
        <v>5.25</v>
      </c>
      <c r="E14" s="8">
        <v>60.634999999999998</v>
      </c>
      <c r="F14" s="4" t="s">
        <v>16</v>
      </c>
      <c r="G14" s="4">
        <v>541.66999999999996</v>
      </c>
      <c r="H14" s="6">
        <f t="shared" si="0"/>
        <v>32844.160449999996</v>
      </c>
    </row>
    <row r="15" spans="1:9" ht="15.75">
      <c r="A15" s="8">
        <v>10</v>
      </c>
      <c r="B15" s="5" t="s">
        <v>26</v>
      </c>
      <c r="C15" s="6">
        <v>29.73</v>
      </c>
      <c r="D15" s="8">
        <v>5.25</v>
      </c>
      <c r="E15" s="8">
        <v>102.51</v>
      </c>
      <c r="F15" s="4" t="s">
        <v>16</v>
      </c>
      <c r="G15" s="4">
        <v>177.16</v>
      </c>
      <c r="H15" s="6">
        <f t="shared" si="0"/>
        <v>18160.671600000001</v>
      </c>
    </row>
    <row r="16" spans="1:9">
      <c r="A16" s="11"/>
      <c r="B16" s="83"/>
      <c r="C16" s="83"/>
      <c r="D16" s="83"/>
      <c r="E16" s="83"/>
      <c r="F16" s="83"/>
      <c r="G16" s="83"/>
      <c r="H16" s="12">
        <f>SUM(H5:H15)</f>
        <v>677476.63445599994</v>
      </c>
    </row>
    <row r="17" spans="1:8">
      <c r="A17" s="13"/>
      <c r="B17" s="14"/>
      <c r="C17" s="14"/>
      <c r="D17" s="14"/>
      <c r="E17" s="14"/>
      <c r="F17" s="14"/>
      <c r="G17" s="14"/>
      <c r="H17" s="15"/>
    </row>
    <row r="18" spans="1:8">
      <c r="A18" s="13"/>
      <c r="B18" s="14"/>
      <c r="C18" s="14"/>
      <c r="D18" s="14"/>
      <c r="E18" s="14"/>
      <c r="F18" s="14"/>
      <c r="G18" s="14"/>
      <c r="H18" s="15"/>
    </row>
    <row r="19" spans="1:8" ht="63.75" customHeight="1">
      <c r="B19" s="84" t="s">
        <v>178</v>
      </c>
      <c r="C19" s="84"/>
      <c r="D19" s="84"/>
      <c r="E19" s="84"/>
      <c r="F19" s="84"/>
      <c r="G19" s="84"/>
      <c r="H19" s="84"/>
    </row>
  </sheetData>
  <mergeCells count="5">
    <mergeCell ref="A1:H1"/>
    <mergeCell ref="A2:H2"/>
    <mergeCell ref="A3:H3"/>
    <mergeCell ref="B16:G16"/>
    <mergeCell ref="B19:H19"/>
  </mergeCell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G18"/>
  <sheetViews>
    <sheetView workbookViewId="0">
      <selection sqref="A1:XFD104857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3" customHeight="1">
      <c r="A3" s="82" t="s">
        <v>389</v>
      </c>
      <c r="B3" s="82"/>
      <c r="C3" s="82"/>
      <c r="D3" s="82"/>
      <c r="E3" s="82"/>
      <c r="F3" s="82"/>
      <c r="G3" s="2"/>
    </row>
    <row r="4" spans="1:7">
      <c r="A4" s="3" t="s">
        <v>3</v>
      </c>
      <c r="B4" s="3" t="s">
        <v>4</v>
      </c>
      <c r="C4" s="3" t="s">
        <v>5</v>
      </c>
      <c r="D4" s="3" t="s">
        <v>6</v>
      </c>
      <c r="E4" s="3" t="s">
        <v>7</v>
      </c>
      <c r="F4" s="3" t="s">
        <v>8</v>
      </c>
    </row>
    <row r="5" spans="1:7" ht="114.75">
      <c r="A5" s="8" t="s">
        <v>30</v>
      </c>
      <c r="B5" s="5" t="s">
        <v>12</v>
      </c>
      <c r="C5" s="6">
        <v>67.959999999999994</v>
      </c>
      <c r="D5" s="4" t="s">
        <v>13</v>
      </c>
      <c r="E5" s="4">
        <v>120.53</v>
      </c>
      <c r="F5" s="6">
        <f t="shared" ref="F5:F14" si="0">E5*C5</f>
        <v>8191.2187999999996</v>
      </c>
    </row>
    <row r="6" spans="1:7" ht="89.25">
      <c r="A6" s="8" t="s">
        <v>31</v>
      </c>
      <c r="B6" s="9" t="s">
        <v>15</v>
      </c>
      <c r="C6" s="6">
        <v>25.49</v>
      </c>
      <c r="D6" s="4" t="s">
        <v>16</v>
      </c>
      <c r="E6" s="4">
        <v>223.35</v>
      </c>
      <c r="F6" s="6">
        <f t="shared" si="0"/>
        <v>5693.1914999999999</v>
      </c>
    </row>
    <row r="7" spans="1:7" ht="63.75">
      <c r="A7" s="8" t="s">
        <v>32</v>
      </c>
      <c r="B7" s="5" t="s">
        <v>18</v>
      </c>
      <c r="C7" s="6">
        <v>42.48</v>
      </c>
      <c r="D7" s="4" t="s">
        <v>16</v>
      </c>
      <c r="E7" s="4">
        <v>1149.1199999999999</v>
      </c>
      <c r="F7" s="6">
        <f t="shared" si="0"/>
        <v>48814.61759999999</v>
      </c>
    </row>
    <row r="8" spans="1:7" ht="102">
      <c r="A8" s="8" t="s">
        <v>33</v>
      </c>
      <c r="B8" s="5" t="s">
        <v>34</v>
      </c>
      <c r="C8" s="6">
        <v>50.97</v>
      </c>
      <c r="D8" s="4" t="s">
        <v>16</v>
      </c>
      <c r="E8" s="4">
        <v>5829</v>
      </c>
      <c r="F8" s="6">
        <f t="shared" si="0"/>
        <v>297104.13</v>
      </c>
    </row>
    <row r="9" spans="1:7" ht="18.75">
      <c r="A9" s="8">
        <v>5</v>
      </c>
      <c r="B9" s="10" t="s">
        <v>21</v>
      </c>
      <c r="C9" s="6"/>
      <c r="D9" s="4"/>
      <c r="E9" s="4"/>
      <c r="F9" s="6"/>
    </row>
    <row r="10" spans="1:7" ht="15.75">
      <c r="A10" s="8">
        <v>6</v>
      </c>
      <c r="B10" s="5" t="s">
        <v>247</v>
      </c>
      <c r="C10" s="6">
        <v>21.92</v>
      </c>
      <c r="D10" s="4" t="s">
        <v>16</v>
      </c>
      <c r="E10" s="4">
        <v>907.31</v>
      </c>
      <c r="F10" s="6">
        <f t="shared" si="0"/>
        <v>19888.235199999999</v>
      </c>
    </row>
    <row r="11" spans="1:7" ht="15.75">
      <c r="A11" s="8">
        <v>7</v>
      </c>
      <c r="B11" s="5" t="s">
        <v>266</v>
      </c>
      <c r="C11" s="6">
        <v>25.49</v>
      </c>
      <c r="D11" s="4" t="s">
        <v>16</v>
      </c>
      <c r="E11" s="4">
        <v>418.87</v>
      </c>
      <c r="F11" s="6">
        <f t="shared" si="0"/>
        <v>10676.996299999999</v>
      </c>
    </row>
    <row r="12" spans="1:7" ht="15.75">
      <c r="A12" s="8">
        <v>8</v>
      </c>
      <c r="B12" s="5" t="s">
        <v>62</v>
      </c>
      <c r="C12" s="6">
        <v>43.83</v>
      </c>
      <c r="D12" s="4" t="s">
        <v>16</v>
      </c>
      <c r="E12" s="4">
        <v>541.66999999999996</v>
      </c>
      <c r="F12" s="6">
        <f>E12*C12</f>
        <v>23741.396099999998</v>
      </c>
    </row>
    <row r="13" spans="1:7" ht="15.75">
      <c r="A13" s="8">
        <v>9</v>
      </c>
      <c r="B13" s="5" t="s">
        <v>61</v>
      </c>
      <c r="C13" s="6">
        <v>42.48</v>
      </c>
      <c r="D13" s="4" t="s">
        <v>16</v>
      </c>
      <c r="E13" s="4">
        <v>863.23</v>
      </c>
      <c r="F13" s="6">
        <f>E13*C13</f>
        <v>36670.010399999999</v>
      </c>
    </row>
    <row r="14" spans="1:7" ht="15.75">
      <c r="A14" s="8">
        <v>10</v>
      </c>
      <c r="B14" s="5" t="s">
        <v>26</v>
      </c>
      <c r="C14" s="6">
        <v>67.959999999999994</v>
      </c>
      <c r="D14" s="4" t="s">
        <v>16</v>
      </c>
      <c r="E14" s="4">
        <v>177.16</v>
      </c>
      <c r="F14" s="6">
        <f t="shared" si="0"/>
        <v>12039.793599999999</v>
      </c>
    </row>
    <row r="15" spans="1:7">
      <c r="A15" s="11"/>
      <c r="B15" s="83"/>
      <c r="C15" s="83"/>
      <c r="D15" s="83"/>
      <c r="E15" s="83"/>
      <c r="F15" s="12">
        <f>SUM(F5:F14)</f>
        <v>462819.5895</v>
      </c>
    </row>
    <row r="16" spans="1:7">
      <c r="A16" s="13"/>
      <c r="B16" s="14"/>
      <c r="C16" s="14"/>
      <c r="D16" s="14"/>
      <c r="E16" s="14"/>
      <c r="F16" s="15"/>
    </row>
    <row r="17" spans="1:6">
      <c r="A17" s="13"/>
      <c r="B17" s="14"/>
      <c r="C17" s="14"/>
      <c r="D17" s="14"/>
      <c r="E17" s="14"/>
      <c r="F17" s="15"/>
    </row>
    <row r="18" spans="1:6" ht="41.25" customHeight="1">
      <c r="B18" s="84" t="s">
        <v>89</v>
      </c>
      <c r="C18" s="84"/>
      <c r="D18" s="84"/>
      <c r="E18" s="84"/>
      <c r="F18" s="84"/>
    </row>
  </sheetData>
  <mergeCells count="5">
    <mergeCell ref="A1:F1"/>
    <mergeCell ref="A2:F2"/>
    <mergeCell ref="A3:F3"/>
    <mergeCell ref="B15:E15"/>
    <mergeCell ref="B18:F18"/>
  </mergeCells>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G24"/>
  <sheetViews>
    <sheetView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323</v>
      </c>
      <c r="B3" s="82"/>
      <c r="C3" s="82"/>
      <c r="D3" s="82"/>
      <c r="E3" s="82"/>
      <c r="F3" s="82"/>
      <c r="G3" s="2"/>
    </row>
    <row r="4" spans="1:7">
      <c r="A4" s="3" t="s">
        <v>3</v>
      </c>
      <c r="B4" s="3" t="s">
        <v>4</v>
      </c>
      <c r="C4" s="3" t="s">
        <v>5</v>
      </c>
      <c r="D4" s="3" t="s">
        <v>6</v>
      </c>
      <c r="E4" s="3" t="s">
        <v>7</v>
      </c>
      <c r="F4" s="3" t="s">
        <v>8</v>
      </c>
    </row>
    <row r="5" spans="1:7" ht="27.75" customHeight="1">
      <c r="A5" s="4">
        <v>1</v>
      </c>
      <c r="B5" s="22" t="s">
        <v>52</v>
      </c>
      <c r="C5" s="4">
        <v>3</v>
      </c>
      <c r="D5" s="4" t="s">
        <v>10</v>
      </c>
      <c r="E5" s="4">
        <v>261.12</v>
      </c>
      <c r="F5" s="6">
        <f>E5*C5</f>
        <v>783.36</v>
      </c>
    </row>
    <row r="6" spans="1:7" ht="27.75" customHeight="1">
      <c r="A6" s="4" t="s">
        <v>78</v>
      </c>
      <c r="B6" s="22" t="s">
        <v>79</v>
      </c>
      <c r="C6" s="4">
        <v>2.1237582000000002</v>
      </c>
      <c r="D6" s="4" t="s">
        <v>13</v>
      </c>
      <c r="E6" s="4">
        <v>688.52</v>
      </c>
      <c r="F6" s="6">
        <f t="shared" ref="F6:F20" si="0">E6*C6</f>
        <v>1462.2499958640001</v>
      </c>
    </row>
    <row r="7" spans="1:7" ht="114.75">
      <c r="A7" s="8" t="s">
        <v>98</v>
      </c>
      <c r="B7" s="5" t="s">
        <v>65</v>
      </c>
      <c r="C7" s="6">
        <v>116.81</v>
      </c>
      <c r="D7" s="4" t="s">
        <v>13</v>
      </c>
      <c r="E7" s="4">
        <v>120.53</v>
      </c>
      <c r="F7" s="6">
        <f t="shared" si="0"/>
        <v>14079.1093</v>
      </c>
    </row>
    <row r="8" spans="1:7" ht="78" customHeight="1">
      <c r="A8" s="8" t="s">
        <v>99</v>
      </c>
      <c r="B8" s="5" t="s">
        <v>15</v>
      </c>
      <c r="C8" s="6">
        <v>11.68</v>
      </c>
      <c r="D8" s="4" t="s">
        <v>13</v>
      </c>
      <c r="E8" s="4">
        <v>223.35</v>
      </c>
      <c r="F8" s="6">
        <f t="shared" si="0"/>
        <v>2608.7280000000001</v>
      </c>
    </row>
    <row r="9" spans="1:7" ht="63.75">
      <c r="A9" s="8" t="s">
        <v>100</v>
      </c>
      <c r="B9" s="5" t="s">
        <v>18</v>
      </c>
      <c r="C9" s="6">
        <v>19.467835999999998</v>
      </c>
      <c r="D9" s="4" t="s">
        <v>16</v>
      </c>
      <c r="E9" s="4">
        <v>1149.1199999999999</v>
      </c>
      <c r="F9" s="6">
        <f t="shared" si="0"/>
        <v>22370.879704319996</v>
      </c>
    </row>
    <row r="10" spans="1:7" ht="102">
      <c r="A10" s="8" t="s">
        <v>101</v>
      </c>
      <c r="B10" s="5" t="s">
        <v>39</v>
      </c>
      <c r="C10" s="6">
        <v>16.872121329999999</v>
      </c>
      <c r="D10" s="4" t="s">
        <v>16</v>
      </c>
      <c r="E10" s="4">
        <v>5358.83</v>
      </c>
      <c r="F10" s="6">
        <f>E10*C10</f>
        <v>90414.829946843893</v>
      </c>
    </row>
    <row r="11" spans="1:7" ht="89.25">
      <c r="A11" s="8" t="s">
        <v>84</v>
      </c>
      <c r="B11" s="5" t="s">
        <v>41</v>
      </c>
      <c r="C11" s="4">
        <v>46.722797</v>
      </c>
      <c r="D11" s="4" t="s">
        <v>16</v>
      </c>
      <c r="E11" s="4">
        <v>2502.14</v>
      </c>
      <c r="F11" s="6">
        <f t="shared" si="0"/>
        <v>116906.97928557999</v>
      </c>
    </row>
    <row r="12" spans="1:7" ht="63.75">
      <c r="A12" s="19" t="s">
        <v>85</v>
      </c>
      <c r="B12" s="5" t="s">
        <v>43</v>
      </c>
      <c r="C12" s="4">
        <v>323.44</v>
      </c>
      <c r="D12" s="4" t="s">
        <v>44</v>
      </c>
      <c r="E12" s="4">
        <v>245.79</v>
      </c>
      <c r="F12" s="6">
        <f t="shared" si="0"/>
        <v>79498.317599999995</v>
      </c>
    </row>
    <row r="13" spans="1:7" ht="102">
      <c r="A13" s="19" t="s">
        <v>45</v>
      </c>
      <c r="B13" s="5" t="s">
        <v>87</v>
      </c>
      <c r="C13" s="6">
        <v>2.5499999999999998</v>
      </c>
      <c r="D13" s="4" t="s">
        <v>16</v>
      </c>
      <c r="E13" s="4">
        <v>5489.86</v>
      </c>
      <c r="F13" s="6">
        <f t="shared" si="0"/>
        <v>13999.142999999998</v>
      </c>
    </row>
    <row r="14" spans="1:7" ht="89.25">
      <c r="A14" s="19" t="s">
        <v>47</v>
      </c>
      <c r="B14" s="5" t="s">
        <v>48</v>
      </c>
      <c r="C14" s="6">
        <v>0.27</v>
      </c>
      <c r="D14" s="4" t="s">
        <v>49</v>
      </c>
      <c r="E14" s="4">
        <v>65841.84</v>
      </c>
      <c r="F14" s="6">
        <f t="shared" si="0"/>
        <v>17777.2968</v>
      </c>
    </row>
    <row r="15" spans="1:7" ht="18.75">
      <c r="A15" s="23">
        <v>9</v>
      </c>
      <c r="B15" s="10" t="s">
        <v>21</v>
      </c>
      <c r="C15" s="6"/>
      <c r="D15" s="4"/>
      <c r="E15" s="4"/>
      <c r="F15" s="6"/>
    </row>
    <row r="16" spans="1:7" ht="15.75" customHeight="1">
      <c r="A16" s="23">
        <v>10</v>
      </c>
      <c r="B16" s="5" t="s">
        <v>22</v>
      </c>
      <c r="C16" s="6">
        <v>11.68</v>
      </c>
      <c r="D16" s="4" t="s">
        <v>13</v>
      </c>
      <c r="E16" s="4">
        <v>482.08</v>
      </c>
      <c r="F16" s="6">
        <f t="shared" si="0"/>
        <v>5630.6943999999994</v>
      </c>
    </row>
    <row r="17" spans="1:6" ht="15.75" customHeight="1">
      <c r="A17" s="23">
        <v>11</v>
      </c>
      <c r="B17" s="5" t="s">
        <v>23</v>
      </c>
      <c r="C17" s="6">
        <v>37.21566</v>
      </c>
      <c r="D17" s="4" t="s">
        <v>13</v>
      </c>
      <c r="E17" s="4">
        <v>813.85</v>
      </c>
      <c r="F17" s="6">
        <f t="shared" si="0"/>
        <v>30287.964891</v>
      </c>
    </row>
    <row r="18" spans="1:6" ht="15.75" customHeight="1">
      <c r="A18" s="23">
        <v>12</v>
      </c>
      <c r="B18" s="5" t="s">
        <v>68</v>
      </c>
      <c r="C18" s="6">
        <v>66.19</v>
      </c>
      <c r="D18" s="4" t="s">
        <v>13</v>
      </c>
      <c r="E18" s="4">
        <v>752.51</v>
      </c>
      <c r="F18" s="6">
        <f t="shared" si="0"/>
        <v>49808.636899999998</v>
      </c>
    </row>
    <row r="19" spans="1:6">
      <c r="A19" s="23">
        <v>13</v>
      </c>
      <c r="B19" s="5" t="s">
        <v>25</v>
      </c>
      <c r="C19" s="6">
        <v>17.38</v>
      </c>
      <c r="D19" s="4" t="s">
        <v>13</v>
      </c>
      <c r="E19" s="4">
        <v>434.67</v>
      </c>
      <c r="F19" s="6">
        <f t="shared" si="0"/>
        <v>7554.5645999999997</v>
      </c>
    </row>
    <row r="20" spans="1:6">
      <c r="A20" s="23">
        <v>14</v>
      </c>
      <c r="B20" s="5" t="s">
        <v>69</v>
      </c>
      <c r="C20" s="6">
        <v>118.93</v>
      </c>
      <c r="D20" s="4" t="s">
        <v>13</v>
      </c>
      <c r="E20" s="4">
        <v>177.16</v>
      </c>
      <c r="F20" s="6">
        <f t="shared" si="0"/>
        <v>21069.638800000001</v>
      </c>
    </row>
    <row r="21" spans="1:6">
      <c r="A21" s="11"/>
      <c r="B21" s="83"/>
      <c r="C21" s="83"/>
      <c r="D21" s="83"/>
      <c r="E21" s="83"/>
      <c r="F21" s="12">
        <f>SUM(F5:F20)</f>
        <v>474252.39322360785</v>
      </c>
    </row>
    <row r="22" spans="1:6">
      <c r="A22" s="13"/>
      <c r="B22" s="14"/>
      <c r="C22" s="14"/>
      <c r="D22" s="14"/>
      <c r="E22" s="14"/>
      <c r="F22" s="15"/>
    </row>
    <row r="23" spans="1:6">
      <c r="A23" s="13"/>
      <c r="B23" s="14"/>
      <c r="C23" s="14"/>
      <c r="D23" s="14"/>
      <c r="E23" s="14"/>
      <c r="F23" s="15"/>
    </row>
    <row r="24" spans="1:6" ht="50.25" customHeight="1">
      <c r="B24" s="84" t="s">
        <v>156</v>
      </c>
      <c r="C24" s="84"/>
      <c r="D24" s="84"/>
      <c r="E24" s="84"/>
      <c r="F24" s="84"/>
    </row>
  </sheetData>
  <mergeCells count="5">
    <mergeCell ref="A1:F1"/>
    <mergeCell ref="A2:F2"/>
    <mergeCell ref="A3:F3"/>
    <mergeCell ref="B21:E21"/>
    <mergeCell ref="B24:F24"/>
  </mergeCell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G22"/>
  <sheetViews>
    <sheetView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336</v>
      </c>
      <c r="B3" s="82"/>
      <c r="C3" s="82"/>
      <c r="D3" s="82"/>
      <c r="E3" s="82"/>
      <c r="F3" s="82"/>
      <c r="G3" s="2"/>
    </row>
    <row r="4" spans="1:7">
      <c r="A4" s="3" t="s">
        <v>3</v>
      </c>
      <c r="B4" s="3" t="s">
        <v>4</v>
      </c>
      <c r="C4" s="3" t="s">
        <v>5</v>
      </c>
      <c r="D4" s="3" t="s">
        <v>6</v>
      </c>
      <c r="E4" s="3" t="s">
        <v>7</v>
      </c>
      <c r="F4" s="3" t="s">
        <v>8</v>
      </c>
    </row>
    <row r="5" spans="1:7" ht="27.75" customHeight="1">
      <c r="A5" s="4">
        <v>1</v>
      </c>
      <c r="B5" s="22" t="s">
        <v>52</v>
      </c>
      <c r="C5" s="4">
        <v>5</v>
      </c>
      <c r="D5" s="4" t="s">
        <v>10</v>
      </c>
      <c r="E5" s="4">
        <v>261.12</v>
      </c>
      <c r="F5" s="6">
        <f>E5*C5</f>
        <v>1305.5999999999999</v>
      </c>
    </row>
    <row r="6" spans="1:7" ht="27.75" customHeight="1">
      <c r="A6" s="4" t="s">
        <v>78</v>
      </c>
      <c r="B6" s="22" t="s">
        <v>79</v>
      </c>
      <c r="C6" s="4">
        <v>6.86</v>
      </c>
      <c r="D6" s="4" t="s">
        <v>13</v>
      </c>
      <c r="E6" s="4">
        <v>688.52</v>
      </c>
      <c r="F6" s="6">
        <f>E6*C6</f>
        <v>4723.2471999999998</v>
      </c>
    </row>
    <row r="7" spans="1:7" ht="114.75">
      <c r="A7" s="8" t="s">
        <v>98</v>
      </c>
      <c r="B7" s="5" t="s">
        <v>65</v>
      </c>
      <c r="C7" s="6">
        <v>124.89</v>
      </c>
      <c r="D7" s="4" t="s">
        <v>13</v>
      </c>
      <c r="E7" s="4">
        <v>120.53</v>
      </c>
      <c r="F7" s="6">
        <f t="shared" ref="F7:F18" si="0">E7*C7</f>
        <v>15052.9917</v>
      </c>
    </row>
    <row r="8" spans="1:7" ht="78" customHeight="1">
      <c r="A8" s="8" t="s">
        <v>99</v>
      </c>
      <c r="B8" s="5" t="s">
        <v>15</v>
      </c>
      <c r="C8" s="6">
        <v>11.93</v>
      </c>
      <c r="D8" s="4" t="s">
        <v>13</v>
      </c>
      <c r="E8" s="4">
        <v>223.35</v>
      </c>
      <c r="F8" s="6">
        <f t="shared" si="0"/>
        <v>2664.5654999999997</v>
      </c>
    </row>
    <row r="9" spans="1:7" ht="63.75">
      <c r="A9" s="8" t="s">
        <v>100</v>
      </c>
      <c r="B9" s="5" t="s">
        <v>18</v>
      </c>
      <c r="C9" s="6">
        <v>19.88</v>
      </c>
      <c r="D9" s="4" t="s">
        <v>16</v>
      </c>
      <c r="E9" s="4">
        <v>1149.1199999999999</v>
      </c>
      <c r="F9" s="6">
        <f t="shared" si="0"/>
        <v>22844.505599999997</v>
      </c>
    </row>
    <row r="10" spans="1:7" ht="106.5" customHeight="1">
      <c r="A10" s="8" t="s">
        <v>101</v>
      </c>
      <c r="B10" s="5" t="s">
        <v>335</v>
      </c>
      <c r="C10" s="6">
        <f>51.65+0.91</f>
        <v>52.559999999999995</v>
      </c>
      <c r="D10" s="4" t="s">
        <v>16</v>
      </c>
      <c r="E10" s="4">
        <v>5829</v>
      </c>
      <c r="F10" s="6">
        <f t="shared" si="0"/>
        <v>306372.24</v>
      </c>
    </row>
    <row r="11" spans="1:7" ht="102">
      <c r="A11" s="19" t="s">
        <v>45</v>
      </c>
      <c r="B11" s="5" t="s">
        <v>87</v>
      </c>
      <c r="C11" s="6">
        <v>16.7</v>
      </c>
      <c r="D11" s="4" t="s">
        <v>16</v>
      </c>
      <c r="E11" s="4">
        <v>5489.86</v>
      </c>
      <c r="F11" s="6">
        <f t="shared" si="0"/>
        <v>91680.661999999997</v>
      </c>
    </row>
    <row r="12" spans="1:7" ht="89.25">
      <c r="A12" s="19" t="s">
        <v>47</v>
      </c>
      <c r="B12" s="5" t="s">
        <v>48</v>
      </c>
      <c r="C12" s="6">
        <v>5.0679999999999996</v>
      </c>
      <c r="D12" s="4" t="s">
        <v>49</v>
      </c>
      <c r="E12" s="4">
        <v>65841.84</v>
      </c>
      <c r="F12" s="6">
        <f t="shared" si="0"/>
        <v>333686.44511999993</v>
      </c>
    </row>
    <row r="13" spans="1:7" ht="18.75">
      <c r="A13" s="23">
        <v>9</v>
      </c>
      <c r="B13" s="10" t="s">
        <v>21</v>
      </c>
      <c r="C13" s="6"/>
      <c r="D13" s="4"/>
      <c r="E13" s="4"/>
      <c r="F13" s="6"/>
    </row>
    <row r="14" spans="1:7" ht="15.75" customHeight="1">
      <c r="A14" s="23">
        <v>10</v>
      </c>
      <c r="B14" s="5" t="s">
        <v>22</v>
      </c>
      <c r="C14" s="6">
        <v>11.93</v>
      </c>
      <c r="D14" s="4" t="s">
        <v>13</v>
      </c>
      <c r="E14" s="4">
        <v>482.08</v>
      </c>
      <c r="F14" s="6">
        <f t="shared" si="0"/>
        <v>5751.2143999999998</v>
      </c>
    </row>
    <row r="15" spans="1:7" ht="15.75" customHeight="1">
      <c r="A15" s="23">
        <v>11</v>
      </c>
      <c r="B15" s="5" t="s">
        <v>23</v>
      </c>
      <c r="C15" s="6">
        <v>29.8</v>
      </c>
      <c r="D15" s="4" t="s">
        <v>13</v>
      </c>
      <c r="E15" s="4">
        <v>813.85</v>
      </c>
      <c r="F15" s="6">
        <f t="shared" si="0"/>
        <v>24252.73</v>
      </c>
    </row>
    <row r="16" spans="1:7" ht="15.75" customHeight="1">
      <c r="A16" s="23">
        <v>12</v>
      </c>
      <c r="B16" s="5" t="s">
        <v>68</v>
      </c>
      <c r="C16" s="6">
        <v>19.88</v>
      </c>
      <c r="D16" s="4" t="s">
        <v>13</v>
      </c>
      <c r="E16" s="4">
        <v>752.51</v>
      </c>
      <c r="F16" s="6">
        <f>E16*C16</f>
        <v>14959.898799999999</v>
      </c>
    </row>
    <row r="17" spans="1:6">
      <c r="A17" s="23">
        <v>13</v>
      </c>
      <c r="B17" s="5" t="s">
        <v>25</v>
      </c>
      <c r="C17" s="6">
        <v>59.6</v>
      </c>
      <c r="D17" s="4" t="s">
        <v>13</v>
      </c>
      <c r="E17" s="4">
        <v>434.67</v>
      </c>
      <c r="F17" s="6">
        <f t="shared" si="0"/>
        <v>25906.332000000002</v>
      </c>
    </row>
    <row r="18" spans="1:6">
      <c r="A18" s="23">
        <v>14</v>
      </c>
      <c r="B18" s="5" t="s">
        <v>69</v>
      </c>
      <c r="C18" s="6">
        <v>138.61000000000001</v>
      </c>
      <c r="D18" s="4" t="s">
        <v>13</v>
      </c>
      <c r="E18" s="4">
        <v>177.16</v>
      </c>
      <c r="F18" s="6">
        <f t="shared" si="0"/>
        <v>24556.1476</v>
      </c>
    </row>
    <row r="19" spans="1:6">
      <c r="A19" s="11"/>
      <c r="B19" s="83"/>
      <c r="C19" s="83"/>
      <c r="D19" s="83"/>
      <c r="E19" s="83"/>
      <c r="F19" s="12">
        <f>SUM(F5:F18)</f>
        <v>873756.57992000005</v>
      </c>
    </row>
    <row r="20" spans="1:6">
      <c r="A20" s="13"/>
      <c r="B20" s="14"/>
      <c r="C20" s="14"/>
      <c r="D20" s="14"/>
      <c r="E20" s="14"/>
      <c r="F20" s="15"/>
    </row>
    <row r="21" spans="1:6">
      <c r="A21" s="13"/>
      <c r="B21" s="14"/>
      <c r="C21" s="14"/>
      <c r="D21" s="14"/>
      <c r="E21" s="14"/>
      <c r="F21" s="15"/>
    </row>
    <row r="22" spans="1:6" ht="50.25" customHeight="1">
      <c r="B22" s="84" t="s">
        <v>122</v>
      </c>
      <c r="C22" s="84"/>
      <c r="D22" s="84"/>
      <c r="E22" s="84"/>
      <c r="F22" s="84"/>
    </row>
  </sheetData>
  <mergeCells count="5">
    <mergeCell ref="A1:F1"/>
    <mergeCell ref="A2:F2"/>
    <mergeCell ref="A3:F3"/>
    <mergeCell ref="B19:E19"/>
    <mergeCell ref="B22:F22"/>
  </mergeCells>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75</v>
      </c>
      <c r="B3" s="82"/>
      <c r="C3" s="82"/>
      <c r="D3" s="82"/>
      <c r="E3" s="82"/>
      <c r="F3" s="82"/>
      <c r="G3" s="2"/>
    </row>
    <row r="4" spans="1:7">
      <c r="A4" s="3" t="s">
        <v>3</v>
      </c>
      <c r="B4" s="3" t="s">
        <v>4</v>
      </c>
      <c r="C4" s="3" t="s">
        <v>5</v>
      </c>
      <c r="D4" s="3" t="s">
        <v>6</v>
      </c>
      <c r="E4" s="3" t="s">
        <v>7</v>
      </c>
      <c r="F4" s="3" t="s">
        <v>8</v>
      </c>
    </row>
    <row r="5" spans="1:7" ht="114.75">
      <c r="A5" s="8" t="s">
        <v>30</v>
      </c>
      <c r="B5" s="5" t="s">
        <v>65</v>
      </c>
      <c r="C5" s="6">
        <v>38.229999999999997</v>
      </c>
      <c r="D5" s="4" t="s">
        <v>13</v>
      </c>
      <c r="E5" s="4">
        <v>120.53</v>
      </c>
      <c r="F5" s="6">
        <f t="shared" ref="F5:F14" si="0">E5*C5</f>
        <v>4607.8618999999999</v>
      </c>
    </row>
    <row r="6" spans="1:7" ht="78" customHeight="1">
      <c r="A6" s="8" t="s">
        <v>31</v>
      </c>
      <c r="B6" s="5" t="s">
        <v>15</v>
      </c>
      <c r="C6" s="6">
        <v>19.11</v>
      </c>
      <c r="D6" s="4" t="s">
        <v>13</v>
      </c>
      <c r="E6" s="4">
        <v>223.35</v>
      </c>
      <c r="F6" s="6">
        <f t="shared" si="0"/>
        <v>4268.2184999999999</v>
      </c>
    </row>
    <row r="7" spans="1:7" ht="63.75">
      <c r="A7" s="8" t="s">
        <v>32</v>
      </c>
      <c r="B7" s="5" t="s">
        <v>18</v>
      </c>
      <c r="C7" s="6">
        <v>32.11</v>
      </c>
      <c r="D7" s="4" t="s">
        <v>16</v>
      </c>
      <c r="E7" s="4">
        <v>1149.1199999999999</v>
      </c>
      <c r="F7" s="6">
        <f t="shared" si="0"/>
        <v>36898.243199999997</v>
      </c>
    </row>
    <row r="8" spans="1:7" ht="106.5" customHeight="1">
      <c r="A8" s="8" t="s">
        <v>38</v>
      </c>
      <c r="B8" s="5" t="s">
        <v>34</v>
      </c>
      <c r="C8" s="6">
        <v>31.86</v>
      </c>
      <c r="D8" s="4" t="s">
        <v>16</v>
      </c>
      <c r="E8" s="4">
        <v>5829</v>
      </c>
      <c r="F8" s="6">
        <f t="shared" si="0"/>
        <v>185711.94</v>
      </c>
    </row>
    <row r="9" spans="1:7" ht="18.75">
      <c r="A9" s="23">
        <v>5</v>
      </c>
      <c r="B9" s="10" t="s">
        <v>21</v>
      </c>
      <c r="C9" s="6"/>
      <c r="D9" s="4"/>
      <c r="E9" s="4"/>
      <c r="F9" s="6"/>
    </row>
    <row r="10" spans="1:7" ht="15.75" customHeight="1">
      <c r="A10" s="23">
        <v>6</v>
      </c>
      <c r="B10" s="5" t="s">
        <v>22</v>
      </c>
      <c r="C10" s="6">
        <v>19.11</v>
      </c>
      <c r="D10" s="4" t="s">
        <v>13</v>
      </c>
      <c r="E10" s="4">
        <v>482.08</v>
      </c>
      <c r="F10" s="6">
        <f t="shared" si="0"/>
        <v>9212.5487999999987</v>
      </c>
    </row>
    <row r="11" spans="1:7" ht="15.75" customHeight="1">
      <c r="A11" s="23">
        <v>7</v>
      </c>
      <c r="B11" s="5" t="s">
        <v>23</v>
      </c>
      <c r="C11" s="6">
        <v>13.7</v>
      </c>
      <c r="D11" s="4" t="s">
        <v>13</v>
      </c>
      <c r="E11" s="4">
        <v>813.85</v>
      </c>
      <c r="F11" s="6">
        <f t="shared" si="0"/>
        <v>11149.744999999999</v>
      </c>
    </row>
    <row r="12" spans="1:7" ht="15.75" customHeight="1">
      <c r="A12" s="23">
        <v>8</v>
      </c>
      <c r="B12" s="5" t="s">
        <v>68</v>
      </c>
      <c r="C12" s="6">
        <v>32.11</v>
      </c>
      <c r="D12" s="4" t="s">
        <v>13</v>
      </c>
      <c r="E12" s="4">
        <v>752.51</v>
      </c>
      <c r="F12" s="6">
        <f>E12*C12</f>
        <v>24163.096099999999</v>
      </c>
    </row>
    <row r="13" spans="1:7">
      <c r="A13" s="23">
        <v>9</v>
      </c>
      <c r="B13" s="5" t="s">
        <v>25</v>
      </c>
      <c r="C13" s="6">
        <v>27.4</v>
      </c>
      <c r="D13" s="4" t="s">
        <v>13</v>
      </c>
      <c r="E13" s="4">
        <v>434.67</v>
      </c>
      <c r="F13" s="6">
        <f t="shared" si="0"/>
        <v>11909.958000000001</v>
      </c>
    </row>
    <row r="14" spans="1:7">
      <c r="A14" s="23">
        <v>10</v>
      </c>
      <c r="B14" s="5" t="s">
        <v>69</v>
      </c>
      <c r="C14" s="6">
        <v>38.229999999999997</v>
      </c>
      <c r="D14" s="4" t="s">
        <v>13</v>
      </c>
      <c r="E14" s="4">
        <v>177.16</v>
      </c>
      <c r="F14" s="6">
        <f t="shared" si="0"/>
        <v>6772.8267999999989</v>
      </c>
    </row>
    <row r="15" spans="1:7">
      <c r="A15" s="11"/>
      <c r="B15" s="83"/>
      <c r="C15" s="83"/>
      <c r="D15" s="83"/>
      <c r="E15" s="83"/>
      <c r="F15" s="12">
        <f>SUM(F5:F14)</f>
        <v>294694.43829999998</v>
      </c>
    </row>
    <row r="16" spans="1:7">
      <c r="A16" s="13"/>
      <c r="B16" s="14"/>
      <c r="C16" s="14"/>
      <c r="D16" s="14"/>
      <c r="E16" s="14"/>
      <c r="F16" s="15"/>
    </row>
    <row r="17" spans="1:6">
      <c r="A17" s="13"/>
      <c r="B17" s="14"/>
      <c r="C17" s="14"/>
      <c r="D17" s="14"/>
      <c r="E17" s="14"/>
      <c r="F17" s="15"/>
    </row>
    <row r="18" spans="1:6" ht="50.25" customHeight="1">
      <c r="B18" s="84" t="s">
        <v>76</v>
      </c>
      <c r="C18" s="84"/>
      <c r="D18" s="84"/>
      <c r="E18" s="84"/>
      <c r="F18" s="84"/>
    </row>
  </sheetData>
  <mergeCells count="5">
    <mergeCell ref="A1:F1"/>
    <mergeCell ref="A2:F2"/>
    <mergeCell ref="A3:F3"/>
    <mergeCell ref="B15:E15"/>
    <mergeCell ref="B18:F18"/>
  </mergeCells>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I22"/>
  <sheetViews>
    <sheetView workbookViewId="0">
      <selection activeCell="F15" sqref="F15:F16"/>
    </sheetView>
  </sheetViews>
  <sheetFormatPr defaultRowHeight="15"/>
  <cols>
    <col min="1" max="1" width="7.7109375" customWidth="1"/>
    <col min="2" max="2" width="41.5703125" customWidth="1"/>
    <col min="3" max="3" width="9.85546875" customWidth="1"/>
    <col min="4" max="4" width="8.85546875" customWidth="1"/>
    <col min="5" max="5" width="9.7109375" customWidth="1"/>
    <col min="6" max="6" width="11.28515625" customWidth="1"/>
  </cols>
  <sheetData>
    <row r="1" spans="1:9" ht="21">
      <c r="A1" s="96" t="s">
        <v>0</v>
      </c>
      <c r="B1" s="96"/>
      <c r="C1" s="96"/>
      <c r="D1" s="96"/>
      <c r="E1" s="96"/>
      <c r="F1" s="96"/>
      <c r="G1" s="30"/>
      <c r="H1" s="30"/>
      <c r="I1" s="30"/>
    </row>
    <row r="2" spans="1:9" ht="18.75">
      <c r="A2" s="96" t="s">
        <v>1</v>
      </c>
      <c r="B2" s="96"/>
      <c r="C2" s="96"/>
      <c r="D2" s="96"/>
      <c r="E2" s="96"/>
      <c r="F2" s="96"/>
      <c r="G2" s="1"/>
      <c r="H2" s="1"/>
      <c r="I2" s="1"/>
    </row>
    <row r="3" spans="1:9" ht="31.5" customHeight="1">
      <c r="A3" s="82" t="s">
        <v>461</v>
      </c>
      <c r="B3" s="97"/>
      <c r="C3" s="97"/>
      <c r="D3" s="97"/>
      <c r="E3" s="97"/>
      <c r="F3" s="97"/>
      <c r="G3" s="31"/>
      <c r="H3" s="31"/>
    </row>
    <row r="4" spans="1:9">
      <c r="A4" s="3" t="s">
        <v>3</v>
      </c>
      <c r="B4" s="3" t="s">
        <v>4</v>
      </c>
      <c r="C4" s="32" t="s">
        <v>97</v>
      </c>
      <c r="D4" s="32" t="s">
        <v>207</v>
      </c>
      <c r="E4" s="32" t="s">
        <v>208</v>
      </c>
      <c r="F4" s="32" t="s">
        <v>209</v>
      </c>
    </row>
    <row r="5" spans="1:9" ht="117.75" customHeight="1">
      <c r="A5" s="8" t="s">
        <v>30</v>
      </c>
      <c r="B5" s="5" t="s">
        <v>12</v>
      </c>
      <c r="C5" s="4">
        <v>17</v>
      </c>
      <c r="D5" s="4" t="s">
        <v>16</v>
      </c>
      <c r="E5" s="4">
        <v>120.53</v>
      </c>
      <c r="F5" s="6">
        <f>E5*C5</f>
        <v>2049.0100000000002</v>
      </c>
    </row>
    <row r="6" spans="1:9" ht="89.25">
      <c r="A6" s="8" t="s">
        <v>31</v>
      </c>
      <c r="B6" s="9" t="s">
        <v>15</v>
      </c>
      <c r="C6" s="6">
        <v>6.38</v>
      </c>
      <c r="D6" s="4" t="s">
        <v>16</v>
      </c>
      <c r="E6" s="4">
        <v>223.35</v>
      </c>
      <c r="F6" s="6">
        <f t="shared" ref="F6:F15" si="0">E6*C6</f>
        <v>1424.973</v>
      </c>
    </row>
    <row r="7" spans="1:9" ht="63.75">
      <c r="A7" s="8" t="s">
        <v>32</v>
      </c>
      <c r="B7" s="5" t="s">
        <v>18</v>
      </c>
      <c r="C7" s="4">
        <v>21.25</v>
      </c>
      <c r="D7" s="4" t="s">
        <v>16</v>
      </c>
      <c r="E7" s="4">
        <v>1149.1199999999999</v>
      </c>
      <c r="F7" s="6">
        <f t="shared" si="0"/>
        <v>24418.799999999999</v>
      </c>
    </row>
    <row r="8" spans="1:9" ht="104.25" customHeight="1">
      <c r="A8" s="8" t="s">
        <v>33</v>
      </c>
      <c r="B8" s="5" t="s">
        <v>34</v>
      </c>
      <c r="C8" s="4">
        <v>12.75</v>
      </c>
      <c r="D8" s="4" t="s">
        <v>16</v>
      </c>
      <c r="E8" s="4">
        <v>5829</v>
      </c>
      <c r="F8" s="6">
        <f t="shared" si="0"/>
        <v>74319.75</v>
      </c>
    </row>
    <row r="9" spans="1:9" ht="94.5">
      <c r="A9" s="8" t="s">
        <v>210</v>
      </c>
      <c r="B9" s="5" t="s">
        <v>211</v>
      </c>
      <c r="C9" s="4">
        <v>12.75</v>
      </c>
      <c r="D9" s="4" t="s">
        <v>44</v>
      </c>
      <c r="E9" s="4">
        <v>215.36</v>
      </c>
      <c r="F9" s="6">
        <f t="shared" si="0"/>
        <v>2745.84</v>
      </c>
    </row>
    <row r="10" spans="1:9">
      <c r="A10" s="8">
        <v>6</v>
      </c>
      <c r="B10" s="33" t="s">
        <v>212</v>
      </c>
      <c r="C10" s="4"/>
      <c r="D10" s="4"/>
      <c r="E10" s="4"/>
      <c r="F10" s="6">
        <f t="shared" si="0"/>
        <v>0</v>
      </c>
    </row>
    <row r="11" spans="1:9" ht="15.75">
      <c r="A11" s="8">
        <v>7</v>
      </c>
      <c r="B11" s="5" t="s">
        <v>213</v>
      </c>
      <c r="C11" s="4">
        <v>5.48</v>
      </c>
      <c r="D11" s="4" t="s">
        <v>16</v>
      </c>
      <c r="E11" s="4">
        <v>880.61</v>
      </c>
      <c r="F11" s="6">
        <f t="shared" si="0"/>
        <v>4825.7428000000009</v>
      </c>
    </row>
    <row r="12" spans="1:9" ht="15.75">
      <c r="A12" s="8">
        <v>8</v>
      </c>
      <c r="B12" s="5" t="s">
        <v>214</v>
      </c>
      <c r="C12" s="4">
        <v>6.38</v>
      </c>
      <c r="D12" s="4" t="s">
        <v>16</v>
      </c>
      <c r="E12" s="4">
        <v>450.47</v>
      </c>
      <c r="F12" s="6">
        <f t="shared" si="0"/>
        <v>2873.9986000000004</v>
      </c>
    </row>
    <row r="13" spans="1:9" ht="15.75">
      <c r="A13" s="8">
        <v>9</v>
      </c>
      <c r="B13" s="5" t="s">
        <v>215</v>
      </c>
      <c r="C13" s="4">
        <v>21.25</v>
      </c>
      <c r="D13" s="4" t="s">
        <v>16</v>
      </c>
      <c r="E13" s="4">
        <v>831.81</v>
      </c>
      <c r="F13" s="6">
        <f t="shared" si="0"/>
        <v>17675.962499999998</v>
      </c>
    </row>
    <row r="14" spans="1:9" ht="17.25" customHeight="1">
      <c r="A14" s="8">
        <v>10</v>
      </c>
      <c r="B14" s="5" t="s">
        <v>216</v>
      </c>
      <c r="C14" s="4">
        <v>10.96</v>
      </c>
      <c r="D14" s="4" t="s">
        <v>16</v>
      </c>
      <c r="E14" s="4">
        <v>513.67999999999995</v>
      </c>
      <c r="F14" s="6">
        <f t="shared" si="0"/>
        <v>5629.9327999999996</v>
      </c>
    </row>
    <row r="15" spans="1:9" ht="17.25" customHeight="1">
      <c r="A15" s="8">
        <v>11</v>
      </c>
      <c r="B15" s="5" t="s">
        <v>26</v>
      </c>
      <c r="C15" s="4">
        <v>17</v>
      </c>
      <c r="D15" s="4" t="s">
        <v>16</v>
      </c>
      <c r="E15" s="4">
        <v>177.16</v>
      </c>
      <c r="F15" s="6">
        <f t="shared" si="0"/>
        <v>3011.72</v>
      </c>
    </row>
    <row r="16" spans="1:9" s="13" customFormat="1" ht="15" customHeight="1">
      <c r="A16" s="34"/>
      <c r="B16" s="35"/>
      <c r="C16" s="98" t="s">
        <v>217</v>
      </c>
      <c r="D16" s="98"/>
      <c r="E16" s="98"/>
      <c r="F16" s="36">
        <f>SUM(F5:F15)</f>
        <v>138975.7297</v>
      </c>
    </row>
    <row r="17" spans="1:6" s="13" customFormat="1" ht="23.25" customHeight="1">
      <c r="A17" s="37"/>
      <c r="B17" s="38"/>
      <c r="C17" s="39"/>
      <c r="D17" s="39"/>
      <c r="E17" s="39"/>
      <c r="F17" s="40"/>
    </row>
    <row r="18" spans="1:6" ht="62.25" customHeight="1">
      <c r="B18" s="84" t="s">
        <v>218</v>
      </c>
      <c r="C18" s="84"/>
      <c r="D18" s="84"/>
      <c r="E18" s="84"/>
      <c r="F18" s="84"/>
    </row>
    <row r="19" spans="1:6">
      <c r="E19" s="41"/>
    </row>
    <row r="22" spans="1:6" ht="15.75" customHeight="1"/>
  </sheetData>
  <mergeCells count="5">
    <mergeCell ref="A1:F1"/>
    <mergeCell ref="A2:F2"/>
    <mergeCell ref="A3:F3"/>
    <mergeCell ref="C16:E16"/>
    <mergeCell ref="B18:F18"/>
  </mergeCells>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1.75" customHeight="1">
      <c r="A3" s="82" t="s">
        <v>167</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12.33</v>
      </c>
      <c r="F5" s="4" t="s">
        <v>13</v>
      </c>
      <c r="G5" s="4">
        <v>120.53</v>
      </c>
      <c r="H5" s="6">
        <f t="shared" ref="H5:H14" si="0">G5*E5</f>
        <v>1486.1349</v>
      </c>
    </row>
    <row r="6" spans="1:9" ht="89.25">
      <c r="A6" s="8" t="s">
        <v>31</v>
      </c>
      <c r="B6" s="9" t="s">
        <v>15</v>
      </c>
      <c r="C6" s="6">
        <v>2.48</v>
      </c>
      <c r="D6" s="8">
        <v>5.25</v>
      </c>
      <c r="E6" s="8">
        <v>4.5999999999999996</v>
      </c>
      <c r="F6" s="4" t="s">
        <v>16</v>
      </c>
      <c r="G6" s="4">
        <v>223.35</v>
      </c>
      <c r="H6" s="6">
        <f t="shared" si="0"/>
        <v>1027.4099999999999</v>
      </c>
    </row>
    <row r="7" spans="1:9" ht="63.75">
      <c r="A7" s="8" t="s">
        <v>32</v>
      </c>
      <c r="B7" s="5" t="s">
        <v>18</v>
      </c>
      <c r="C7" s="6">
        <v>4.13</v>
      </c>
      <c r="D7" s="8">
        <v>5.25</v>
      </c>
      <c r="E7" s="8">
        <v>7.675281</v>
      </c>
      <c r="F7" s="4" t="s">
        <v>16</v>
      </c>
      <c r="G7" s="4">
        <v>1149.1199999999999</v>
      </c>
      <c r="H7" s="6">
        <f t="shared" si="0"/>
        <v>8819.8189027199987</v>
      </c>
    </row>
    <row r="8" spans="1:9" ht="102">
      <c r="A8" s="8" t="s">
        <v>33</v>
      </c>
      <c r="B8" s="5" t="s">
        <v>34</v>
      </c>
      <c r="C8" s="6">
        <v>3.26</v>
      </c>
      <c r="D8" s="8">
        <v>5.25</v>
      </c>
      <c r="E8" s="8">
        <v>19.329999999999998</v>
      </c>
      <c r="F8" s="4" t="s">
        <v>16</v>
      </c>
      <c r="G8" s="4">
        <v>5829</v>
      </c>
      <c r="H8" s="6">
        <f t="shared" si="0"/>
        <v>112674.56999999999</v>
      </c>
    </row>
    <row r="9" spans="1:9" ht="18.75">
      <c r="A9" s="8">
        <v>5</v>
      </c>
      <c r="B9" s="10" t="s">
        <v>21</v>
      </c>
      <c r="C9" s="6"/>
      <c r="D9" s="8"/>
      <c r="E9" s="8"/>
      <c r="F9" s="4"/>
      <c r="G9" s="4"/>
      <c r="H9" s="6"/>
    </row>
    <row r="10" spans="1:9" ht="15.75">
      <c r="A10" s="8">
        <v>6</v>
      </c>
      <c r="B10" s="5" t="s">
        <v>22</v>
      </c>
      <c r="C10" s="6">
        <v>2.48</v>
      </c>
      <c r="D10" s="8">
        <v>5.25</v>
      </c>
      <c r="E10" s="8">
        <v>4.5999999999999996</v>
      </c>
      <c r="F10" s="4" t="s">
        <v>16</v>
      </c>
      <c r="G10" s="4">
        <v>482.08</v>
      </c>
      <c r="H10" s="6">
        <f t="shared" si="0"/>
        <v>2217.5679999999998</v>
      </c>
    </row>
    <row r="11" spans="1:9" ht="15.75">
      <c r="A11" s="8">
        <v>7</v>
      </c>
      <c r="B11" s="5" t="s">
        <v>23</v>
      </c>
      <c r="C11" s="6">
        <v>7.16</v>
      </c>
      <c r="D11" s="8">
        <v>5.25</v>
      </c>
      <c r="E11" s="8">
        <v>8.32</v>
      </c>
      <c r="F11" s="4" t="s">
        <v>16</v>
      </c>
      <c r="G11" s="4">
        <v>813.85</v>
      </c>
      <c r="H11" s="6">
        <f t="shared" si="0"/>
        <v>6771.232</v>
      </c>
    </row>
    <row r="12" spans="1:9" ht="15.75">
      <c r="A12" s="8">
        <v>8</v>
      </c>
      <c r="B12" s="5" t="s">
        <v>24</v>
      </c>
      <c r="C12" s="6">
        <v>12.78</v>
      </c>
      <c r="D12" s="8">
        <v>5.25</v>
      </c>
      <c r="E12" s="8">
        <v>7.6752859999999998</v>
      </c>
      <c r="F12" s="4" t="s">
        <v>16</v>
      </c>
      <c r="G12" s="4">
        <v>752.51</v>
      </c>
      <c r="H12" s="6">
        <f t="shared" si="0"/>
        <v>5775.7294678600001</v>
      </c>
    </row>
    <row r="13" spans="1:9" ht="15.75">
      <c r="A13" s="8">
        <v>9</v>
      </c>
      <c r="B13" s="5" t="s">
        <v>25</v>
      </c>
      <c r="C13" s="6">
        <v>3.61</v>
      </c>
      <c r="D13" s="8">
        <v>5.25</v>
      </c>
      <c r="E13" s="8">
        <v>16.64</v>
      </c>
      <c r="F13" s="4" t="s">
        <v>16</v>
      </c>
      <c r="G13" s="4">
        <v>434.67</v>
      </c>
      <c r="H13" s="6">
        <f t="shared" si="0"/>
        <v>7232.9088000000002</v>
      </c>
    </row>
    <row r="14" spans="1:9" ht="15.75">
      <c r="A14" s="8">
        <v>10</v>
      </c>
      <c r="B14" s="5" t="s">
        <v>26</v>
      </c>
      <c r="C14" s="6">
        <v>29.73</v>
      </c>
      <c r="D14" s="8">
        <v>5.25</v>
      </c>
      <c r="E14" s="8">
        <v>12.33</v>
      </c>
      <c r="F14" s="4" t="s">
        <v>16</v>
      </c>
      <c r="G14" s="4">
        <v>177.16</v>
      </c>
      <c r="H14" s="6">
        <f t="shared" si="0"/>
        <v>2184.3827999999999</v>
      </c>
    </row>
    <row r="15" spans="1:9">
      <c r="A15" s="11"/>
      <c r="B15" s="83"/>
      <c r="C15" s="83"/>
      <c r="D15" s="83"/>
      <c r="E15" s="83"/>
      <c r="F15" s="83"/>
      <c r="G15" s="83"/>
      <c r="H15" s="12">
        <f>SUM(H5:H14)</f>
        <v>148189.75487057996</v>
      </c>
    </row>
    <row r="16" spans="1:9">
      <c r="A16" s="13"/>
      <c r="B16" s="14"/>
      <c r="C16" s="14"/>
      <c r="D16" s="14"/>
      <c r="E16" s="14"/>
      <c r="F16" s="14"/>
      <c r="G16" s="14"/>
      <c r="H16" s="15"/>
    </row>
    <row r="17" spans="1:8">
      <c r="A17" s="13"/>
      <c r="B17" s="14"/>
      <c r="C17" s="14"/>
      <c r="D17" s="14"/>
      <c r="E17" s="14"/>
      <c r="F17" s="14"/>
      <c r="G17" s="14"/>
      <c r="H17" s="15"/>
    </row>
    <row r="18" spans="1:8" ht="63.75" customHeight="1">
      <c r="B18" s="84" t="s">
        <v>50</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G23"/>
  <sheetViews>
    <sheetView topLeftCell="A13" workbookViewId="0">
      <selection activeCell="D8" sqref="D8"/>
    </sheetView>
  </sheetViews>
  <sheetFormatPr defaultRowHeight="15"/>
  <cols>
    <col min="1" max="1" width="8.7109375" customWidth="1"/>
    <col min="2" max="2" width="44.140625" customWidth="1"/>
    <col min="3" max="3" width="8.28515625" customWidth="1"/>
    <col min="4" max="5" width="11.5703125" customWidth="1"/>
    <col min="6" max="6" width="13" customWidth="1"/>
  </cols>
  <sheetData>
    <row r="1" spans="1:7" ht="18.75">
      <c r="A1" s="78" t="s">
        <v>0</v>
      </c>
      <c r="B1" s="79"/>
      <c r="C1" s="79"/>
      <c r="D1" s="79"/>
      <c r="E1" s="79"/>
      <c r="F1" s="79"/>
      <c r="G1" s="1"/>
    </row>
    <row r="2" spans="1:7" ht="18.75">
      <c r="A2" s="80" t="s">
        <v>1</v>
      </c>
      <c r="B2" s="81"/>
      <c r="C2" s="81"/>
      <c r="D2" s="81"/>
      <c r="E2" s="81"/>
      <c r="F2" s="81"/>
      <c r="G2" s="1"/>
    </row>
    <row r="3" spans="1:7" ht="34.5" customHeight="1">
      <c r="A3" s="82" t="s">
        <v>123</v>
      </c>
      <c r="B3" s="82"/>
      <c r="C3" s="82"/>
      <c r="D3" s="82"/>
      <c r="E3" s="82"/>
      <c r="F3" s="82"/>
      <c r="G3" s="2"/>
    </row>
    <row r="4" spans="1:7">
      <c r="A4" s="3" t="s">
        <v>3</v>
      </c>
      <c r="B4" s="3" t="s">
        <v>4</v>
      </c>
      <c r="C4" s="3" t="s">
        <v>5</v>
      </c>
      <c r="D4" s="3" t="s">
        <v>6</v>
      </c>
      <c r="E4" s="3" t="s">
        <v>7</v>
      </c>
      <c r="F4" s="3" t="s">
        <v>8</v>
      </c>
    </row>
    <row r="5" spans="1:7" ht="25.5">
      <c r="A5" s="23">
        <v>1</v>
      </c>
      <c r="B5" s="27" t="s">
        <v>124</v>
      </c>
      <c r="C5" s="4">
        <v>3</v>
      </c>
      <c r="D5" s="4" t="s">
        <v>13</v>
      </c>
      <c r="E5" s="4">
        <v>261.12</v>
      </c>
      <c r="F5" s="6">
        <f>E5*C5</f>
        <v>783.36</v>
      </c>
    </row>
    <row r="6" spans="1:7" ht="25.5">
      <c r="A6" s="23" t="s">
        <v>78</v>
      </c>
      <c r="B6" s="27" t="s">
        <v>125</v>
      </c>
      <c r="C6" s="4">
        <v>2.98</v>
      </c>
      <c r="D6" s="4" t="s">
        <v>13</v>
      </c>
      <c r="E6" s="4">
        <v>688.52</v>
      </c>
      <c r="F6" s="6">
        <f>E6*C6</f>
        <v>2051.7896000000001</v>
      </c>
    </row>
    <row r="7" spans="1:7" ht="114.75">
      <c r="A7" s="8" t="s">
        <v>98</v>
      </c>
      <c r="B7" s="5" t="s">
        <v>12</v>
      </c>
      <c r="C7" s="4">
        <v>35.01</v>
      </c>
      <c r="D7" s="4" t="s">
        <v>13</v>
      </c>
      <c r="E7" s="4">
        <v>120.53</v>
      </c>
      <c r="F7" s="6">
        <f t="shared" ref="F7:F18" si="0">E7*C7</f>
        <v>4219.7552999999998</v>
      </c>
    </row>
    <row r="8" spans="1:7" ht="89.25">
      <c r="A8" s="8" t="s">
        <v>99</v>
      </c>
      <c r="B8" s="9" t="s">
        <v>15</v>
      </c>
      <c r="C8" s="4">
        <v>2.64</v>
      </c>
      <c r="D8" s="4" t="s">
        <v>13</v>
      </c>
      <c r="E8" s="4">
        <v>223.35</v>
      </c>
      <c r="F8" s="6">
        <f t="shared" si="0"/>
        <v>589.64400000000001</v>
      </c>
    </row>
    <row r="9" spans="1:7" ht="63.75">
      <c r="A9" s="8" t="s">
        <v>100</v>
      </c>
      <c r="B9" s="5" t="s">
        <v>18</v>
      </c>
      <c r="C9" s="4">
        <v>4.3899999999999997</v>
      </c>
      <c r="D9" s="4" t="s">
        <v>13</v>
      </c>
      <c r="E9" s="4">
        <v>1149.1199999999999</v>
      </c>
      <c r="F9" s="6">
        <f t="shared" si="0"/>
        <v>5044.6367999999993</v>
      </c>
    </row>
    <row r="10" spans="1:7" ht="38.25">
      <c r="A10" s="8" t="s">
        <v>126</v>
      </c>
      <c r="B10" s="5" t="s">
        <v>127</v>
      </c>
      <c r="C10" s="4">
        <v>11.98</v>
      </c>
      <c r="D10" s="4" t="s">
        <v>13</v>
      </c>
      <c r="E10" s="4">
        <v>5829</v>
      </c>
      <c r="F10" s="6">
        <f t="shared" si="0"/>
        <v>69831.42</v>
      </c>
    </row>
    <row r="11" spans="1:7" ht="102">
      <c r="A11" s="19" t="s">
        <v>45</v>
      </c>
      <c r="B11" s="5" t="s">
        <v>87</v>
      </c>
      <c r="C11" s="4">
        <v>3.74</v>
      </c>
      <c r="D11" s="4" t="s">
        <v>13</v>
      </c>
      <c r="E11" s="4">
        <v>5489.86</v>
      </c>
      <c r="F11" s="6">
        <f t="shared" si="0"/>
        <v>20532.076400000002</v>
      </c>
    </row>
    <row r="12" spans="1:7" ht="89.25">
      <c r="A12" s="19" t="s">
        <v>47</v>
      </c>
      <c r="B12" s="5" t="s">
        <v>48</v>
      </c>
      <c r="C12" s="4">
        <v>1.665</v>
      </c>
      <c r="D12" s="4" t="s">
        <v>49</v>
      </c>
      <c r="E12" s="4">
        <v>65841.84</v>
      </c>
      <c r="F12" s="6">
        <f t="shared" si="0"/>
        <v>109626.6636</v>
      </c>
    </row>
    <row r="13" spans="1:7" ht="18.75">
      <c r="A13" s="8">
        <v>9</v>
      </c>
      <c r="B13" s="10" t="s">
        <v>21</v>
      </c>
      <c r="C13" s="28"/>
      <c r="D13" s="4"/>
      <c r="E13" s="4"/>
      <c r="F13" s="6"/>
    </row>
    <row r="14" spans="1:7">
      <c r="A14" s="8" t="s">
        <v>128</v>
      </c>
      <c r="B14" s="5" t="s">
        <v>115</v>
      </c>
      <c r="C14" s="4">
        <v>6.77</v>
      </c>
      <c r="D14" s="4" t="s">
        <v>13</v>
      </c>
      <c r="E14" s="4">
        <v>813.85</v>
      </c>
      <c r="F14" s="6">
        <f t="shared" si="0"/>
        <v>5509.7645000000002</v>
      </c>
    </row>
    <row r="15" spans="1:7">
      <c r="A15" s="8" t="s">
        <v>129</v>
      </c>
      <c r="B15" s="5" t="s">
        <v>117</v>
      </c>
      <c r="C15" s="4">
        <v>2.64</v>
      </c>
      <c r="D15" s="4" t="s">
        <v>13</v>
      </c>
      <c r="E15" s="4">
        <v>482.08</v>
      </c>
      <c r="F15" s="6">
        <f t="shared" si="0"/>
        <v>1272.6912</v>
      </c>
    </row>
    <row r="16" spans="1:7">
      <c r="A16" s="8" t="s">
        <v>130</v>
      </c>
      <c r="B16" s="5" t="s">
        <v>25</v>
      </c>
      <c r="C16" s="4">
        <v>13.54</v>
      </c>
      <c r="D16" s="4" t="s">
        <v>13</v>
      </c>
      <c r="E16" s="4">
        <v>434.67</v>
      </c>
      <c r="F16" s="6">
        <f>E16*C16</f>
        <v>5885.4318000000003</v>
      </c>
    </row>
    <row r="17" spans="1:6">
      <c r="A17" s="8" t="s">
        <v>131</v>
      </c>
      <c r="B17" s="5" t="s">
        <v>24</v>
      </c>
      <c r="C17" s="4">
        <v>4.3899999999999997</v>
      </c>
      <c r="D17" s="4" t="s">
        <v>13</v>
      </c>
      <c r="E17" s="4">
        <v>752.51</v>
      </c>
      <c r="F17" s="6">
        <f t="shared" si="0"/>
        <v>3303.5188999999996</v>
      </c>
    </row>
    <row r="18" spans="1:6">
      <c r="A18" s="8" t="s">
        <v>132</v>
      </c>
      <c r="B18" s="5" t="s">
        <v>26</v>
      </c>
      <c r="C18" s="4">
        <v>35.01</v>
      </c>
      <c r="D18" s="4" t="s">
        <v>13</v>
      </c>
      <c r="E18" s="4">
        <v>177.16</v>
      </c>
      <c r="F18" s="6">
        <f t="shared" si="0"/>
        <v>6202.3715999999995</v>
      </c>
    </row>
    <row r="19" spans="1:6">
      <c r="A19" s="11"/>
      <c r="B19" s="89" t="s">
        <v>108</v>
      </c>
      <c r="C19" s="90"/>
      <c r="D19" s="90"/>
      <c r="E19" s="91"/>
      <c r="F19" s="12">
        <f>SUM(F5:F18)</f>
        <v>234853.1237</v>
      </c>
    </row>
    <row r="20" spans="1:6">
      <c r="A20" s="13"/>
      <c r="B20" s="14"/>
      <c r="C20" s="14"/>
      <c r="D20" s="14"/>
      <c r="E20" s="14"/>
      <c r="F20" s="15"/>
    </row>
    <row r="21" spans="1:6">
      <c r="A21" s="13"/>
      <c r="B21" s="14"/>
      <c r="C21" s="14"/>
      <c r="D21" s="14"/>
      <c r="E21" s="14"/>
      <c r="F21" s="15"/>
    </row>
    <row r="22" spans="1:6">
      <c r="A22" s="13"/>
      <c r="B22" s="14"/>
      <c r="C22" s="14"/>
      <c r="D22" s="14"/>
      <c r="E22" s="14"/>
      <c r="F22" s="15"/>
    </row>
    <row r="23" spans="1:6" ht="41.25" customHeight="1">
      <c r="B23" s="84" t="s">
        <v>89</v>
      </c>
      <c r="C23" s="84"/>
      <c r="D23" s="84"/>
      <c r="E23" s="84"/>
      <c r="F23" s="84"/>
    </row>
  </sheetData>
  <mergeCells count="5">
    <mergeCell ref="A1:F1"/>
    <mergeCell ref="A2:F2"/>
    <mergeCell ref="A3:F3"/>
    <mergeCell ref="B19:E19"/>
    <mergeCell ref="B23:F2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13"/>
  <sheetViews>
    <sheetView topLeftCell="A10"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112</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2</v>
      </c>
      <c r="F5" s="8" t="s">
        <v>10</v>
      </c>
      <c r="G5" s="8">
        <v>261.12</v>
      </c>
      <c r="H5" s="6">
        <f t="shared" ref="H5:H9" si="0">G5*E5</f>
        <v>522.24</v>
      </c>
    </row>
    <row r="6" spans="1:9" ht="102">
      <c r="A6" s="8" t="s">
        <v>110</v>
      </c>
      <c r="B6" s="5" t="s">
        <v>34</v>
      </c>
      <c r="C6" s="6">
        <v>3.26</v>
      </c>
      <c r="D6" s="8">
        <v>5.25</v>
      </c>
      <c r="E6" s="8">
        <v>20.07</v>
      </c>
      <c r="F6" s="4" t="s">
        <v>16</v>
      </c>
      <c r="G6" s="4">
        <v>5829</v>
      </c>
      <c r="H6" s="6">
        <f t="shared" si="0"/>
        <v>116988.03</v>
      </c>
    </row>
    <row r="7" spans="1:9" ht="18.75">
      <c r="A7" s="8">
        <v>3</v>
      </c>
      <c r="B7" s="10" t="s">
        <v>21</v>
      </c>
      <c r="C7" s="6"/>
      <c r="D7" s="8"/>
      <c r="E7" s="8"/>
      <c r="F7" s="4"/>
      <c r="G7" s="4"/>
      <c r="H7" s="6"/>
    </row>
    <row r="8" spans="1:9" ht="15.75">
      <c r="A8" s="8">
        <v>4</v>
      </c>
      <c r="B8" s="5" t="s">
        <v>71</v>
      </c>
      <c r="C8" s="6">
        <v>2.48</v>
      </c>
      <c r="D8" s="8">
        <v>5.25</v>
      </c>
      <c r="E8" s="8">
        <v>8.6300000000000008</v>
      </c>
      <c r="F8" s="4" t="s">
        <v>16</v>
      </c>
      <c r="G8" s="4">
        <v>403.07</v>
      </c>
      <c r="H8" s="6">
        <f t="shared" si="0"/>
        <v>3478.4941000000003</v>
      </c>
    </row>
    <row r="9" spans="1:9" ht="15.75">
      <c r="A9" s="8">
        <v>5</v>
      </c>
      <c r="B9" s="5" t="s">
        <v>62</v>
      </c>
      <c r="C9" s="6">
        <v>3.61</v>
      </c>
      <c r="D9" s="8">
        <v>5.25</v>
      </c>
      <c r="E9" s="8">
        <v>17.260000000000002</v>
      </c>
      <c r="F9" s="4" t="s">
        <v>16</v>
      </c>
      <c r="G9" s="4">
        <v>541.66999999999996</v>
      </c>
      <c r="H9" s="6">
        <f t="shared" si="0"/>
        <v>9349.2242000000006</v>
      </c>
    </row>
    <row r="10" spans="1:9">
      <c r="A10" s="11"/>
      <c r="B10" s="83"/>
      <c r="C10" s="83"/>
      <c r="D10" s="83"/>
      <c r="E10" s="83"/>
      <c r="F10" s="83"/>
      <c r="G10" s="83"/>
      <c r="H10" s="12">
        <f>SUM(H5:H9)</f>
        <v>130337.9883</v>
      </c>
    </row>
    <row r="11" spans="1:9">
      <c r="A11" s="13"/>
      <c r="B11" s="14"/>
      <c r="C11" s="14"/>
      <c r="D11" s="14"/>
      <c r="E11" s="14"/>
      <c r="F11" s="14"/>
      <c r="G11" s="14"/>
      <c r="H11" s="15"/>
    </row>
    <row r="12" spans="1:9">
      <c r="A12" s="13"/>
      <c r="B12" s="14"/>
      <c r="C12" s="14"/>
      <c r="D12" s="14"/>
      <c r="E12" s="14"/>
      <c r="F12" s="14"/>
      <c r="G12" s="14"/>
      <c r="H12" s="15"/>
    </row>
    <row r="13" spans="1:9" ht="63.75" customHeight="1">
      <c r="B13" s="84" t="s">
        <v>111</v>
      </c>
      <c r="C13" s="84"/>
      <c r="D13" s="84"/>
      <c r="E13" s="84"/>
      <c r="F13" s="84"/>
      <c r="G13" s="84"/>
      <c r="H13" s="84"/>
    </row>
  </sheetData>
  <mergeCells count="5">
    <mergeCell ref="A1:H1"/>
    <mergeCell ref="A2:H2"/>
    <mergeCell ref="A3:H3"/>
    <mergeCell ref="B10:G10"/>
    <mergeCell ref="B13:H13"/>
  </mergeCells>
  <pageMargins left="0.7" right="0.7" top="0.75" bottom="0.75" header="0.3" footer="0.3"/>
</worksheet>
</file>

<file path=xl/worksheets/sheet40.xml><?xml version="1.0" encoding="utf-8"?>
<worksheet xmlns="http://schemas.openxmlformats.org/spreadsheetml/2006/main" xmlns:r="http://schemas.openxmlformats.org/officeDocument/2006/relationships">
  <dimension ref="A1:I18"/>
  <sheetViews>
    <sheetView topLeftCell="A7" workbookViewId="0">
      <selection activeCell="H15" sqref="H15"/>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44.25" customHeight="1">
      <c r="A3" s="82" t="s">
        <v>315</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94.39</v>
      </c>
      <c r="F5" s="4" t="s">
        <v>13</v>
      </c>
      <c r="G5" s="4">
        <v>120.53</v>
      </c>
      <c r="H5" s="6">
        <f t="shared" ref="H5:H14" si="0">G5*E5</f>
        <v>11376.8267</v>
      </c>
    </row>
    <row r="6" spans="1:9" ht="89.25">
      <c r="A6" s="8" t="s">
        <v>31</v>
      </c>
      <c r="B6" s="9" t="s">
        <v>15</v>
      </c>
      <c r="C6" s="6">
        <v>2.48</v>
      </c>
      <c r="D6" s="8">
        <v>5.25</v>
      </c>
      <c r="E6" s="8">
        <v>35.392000000000003</v>
      </c>
      <c r="F6" s="4" t="s">
        <v>16</v>
      </c>
      <c r="G6" s="4">
        <v>223.35</v>
      </c>
      <c r="H6" s="6">
        <f t="shared" si="0"/>
        <v>7904.8032000000003</v>
      </c>
    </row>
    <row r="7" spans="1:9" ht="63.75">
      <c r="A7" s="8" t="s">
        <v>32</v>
      </c>
      <c r="B7" s="5" t="s">
        <v>18</v>
      </c>
      <c r="C7" s="6">
        <v>4.13</v>
      </c>
      <c r="D7" s="8">
        <v>5.25</v>
      </c>
      <c r="E7" s="8">
        <v>58.993000000000002</v>
      </c>
      <c r="F7" s="4" t="s">
        <v>16</v>
      </c>
      <c r="G7" s="4">
        <v>1149.1199999999999</v>
      </c>
      <c r="H7" s="6">
        <f t="shared" si="0"/>
        <v>67790.036159999989</v>
      </c>
    </row>
    <row r="8" spans="1:9" ht="102">
      <c r="A8" s="8" t="s">
        <v>33</v>
      </c>
      <c r="B8" s="5" t="s">
        <v>34</v>
      </c>
      <c r="C8" s="6">
        <v>3.26</v>
      </c>
      <c r="D8" s="8">
        <v>5.25</v>
      </c>
      <c r="E8" s="8">
        <v>70.792000000000002</v>
      </c>
      <c r="F8" s="4" t="s">
        <v>16</v>
      </c>
      <c r="G8" s="4">
        <v>5829</v>
      </c>
      <c r="H8" s="6">
        <f t="shared" si="0"/>
        <v>412646.56800000003</v>
      </c>
    </row>
    <row r="9" spans="1:9" ht="18.75">
      <c r="A9" s="8">
        <v>5</v>
      </c>
      <c r="B9" s="10" t="s">
        <v>21</v>
      </c>
      <c r="C9" s="6"/>
      <c r="D9" s="8"/>
      <c r="E9" s="8"/>
      <c r="F9" s="4"/>
      <c r="G9" s="4"/>
      <c r="H9" s="6"/>
    </row>
    <row r="10" spans="1:9" ht="15.75">
      <c r="A10" s="8">
        <v>6</v>
      </c>
      <c r="B10" s="5" t="s">
        <v>22</v>
      </c>
      <c r="C10" s="6">
        <v>2.48</v>
      </c>
      <c r="D10" s="8">
        <v>5.25</v>
      </c>
      <c r="E10" s="8">
        <v>35.392000000000003</v>
      </c>
      <c r="F10" s="4" t="s">
        <v>16</v>
      </c>
      <c r="G10" s="4">
        <v>482.08</v>
      </c>
      <c r="H10" s="6">
        <f t="shared" si="0"/>
        <v>17061.77536</v>
      </c>
    </row>
    <row r="11" spans="1:9" ht="15.75">
      <c r="A11" s="8">
        <v>7</v>
      </c>
      <c r="B11" s="5" t="s">
        <v>23</v>
      </c>
      <c r="C11" s="6">
        <v>7.16</v>
      </c>
      <c r="D11" s="8">
        <v>5.25</v>
      </c>
      <c r="E11" s="8">
        <v>30.44</v>
      </c>
      <c r="F11" s="4" t="s">
        <v>16</v>
      </c>
      <c r="G11" s="4">
        <v>813.85</v>
      </c>
      <c r="H11" s="6">
        <f t="shared" si="0"/>
        <v>24773.594000000001</v>
      </c>
    </row>
    <row r="12" spans="1:9" ht="15.75">
      <c r="A12" s="8">
        <v>8</v>
      </c>
      <c r="B12" s="5" t="s">
        <v>24</v>
      </c>
      <c r="C12" s="6">
        <v>12.78</v>
      </c>
      <c r="D12" s="8">
        <v>5.25</v>
      </c>
      <c r="E12" s="8">
        <v>58.991999999999997</v>
      </c>
      <c r="F12" s="4" t="s">
        <v>16</v>
      </c>
      <c r="G12" s="4">
        <v>752.51</v>
      </c>
      <c r="H12" s="6">
        <f t="shared" si="0"/>
        <v>44392.069919999994</v>
      </c>
    </row>
    <row r="13" spans="1:9" ht="15.75">
      <c r="A13" s="8">
        <v>9</v>
      </c>
      <c r="B13" s="5" t="s">
        <v>25</v>
      </c>
      <c r="C13" s="6">
        <v>3.61</v>
      </c>
      <c r="D13" s="8">
        <v>5.25</v>
      </c>
      <c r="E13" s="8">
        <v>60.88</v>
      </c>
      <c r="F13" s="4" t="s">
        <v>16</v>
      </c>
      <c r="G13" s="4">
        <v>434.67</v>
      </c>
      <c r="H13" s="6">
        <f t="shared" si="0"/>
        <v>26462.709600000002</v>
      </c>
    </row>
    <row r="14" spans="1:9" ht="15.75">
      <c r="A14" s="8">
        <v>10</v>
      </c>
      <c r="B14" s="5" t="s">
        <v>26</v>
      </c>
      <c r="C14" s="6">
        <v>29.73</v>
      </c>
      <c r="D14" s="8">
        <v>5.25</v>
      </c>
      <c r="E14" s="8">
        <v>94.39</v>
      </c>
      <c r="F14" s="4" t="s">
        <v>16</v>
      </c>
      <c r="G14" s="4">
        <v>177.16</v>
      </c>
      <c r="H14" s="6">
        <f t="shared" si="0"/>
        <v>16722.132399999999</v>
      </c>
    </row>
    <row r="15" spans="1:9">
      <c r="A15" s="11"/>
      <c r="B15" s="83"/>
      <c r="C15" s="83"/>
      <c r="D15" s="83"/>
      <c r="E15" s="83"/>
      <c r="F15" s="83"/>
      <c r="G15" s="83"/>
      <c r="H15" s="12">
        <f>SUM(H5:H14)</f>
        <v>629130.51534000016</v>
      </c>
    </row>
    <row r="16" spans="1:9">
      <c r="A16" s="13"/>
      <c r="B16" s="14"/>
      <c r="C16" s="14"/>
      <c r="D16" s="14"/>
      <c r="E16" s="14"/>
      <c r="F16" s="14"/>
      <c r="G16" s="14"/>
      <c r="H16" s="15"/>
    </row>
    <row r="17" spans="1:8">
      <c r="A17" s="13"/>
      <c r="B17" s="14"/>
      <c r="C17" s="14"/>
      <c r="D17" s="14"/>
      <c r="E17" s="14"/>
      <c r="F17" s="14"/>
      <c r="G17" s="14"/>
      <c r="H17" s="15"/>
    </row>
    <row r="18" spans="1:8" ht="63.75" customHeight="1">
      <c r="B18" s="84" t="s">
        <v>70</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41.xml><?xml version="1.0" encoding="utf-8"?>
<worksheet xmlns="http://schemas.openxmlformats.org/spreadsheetml/2006/main" xmlns:r="http://schemas.openxmlformats.org/officeDocument/2006/relationships">
  <dimension ref="A1:I18"/>
  <sheetViews>
    <sheetView workbookViewId="0">
      <selection activeCell="E5" sqref="E5"/>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3.75" customHeight="1">
      <c r="A3" s="82" t="s">
        <v>462</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36.25</v>
      </c>
      <c r="F5" s="4" t="s">
        <v>13</v>
      </c>
      <c r="G5" s="4">
        <v>120.53</v>
      </c>
      <c r="H5" s="6">
        <f t="shared" ref="H5:H14" si="0">G5*E5</f>
        <v>4369.2124999999996</v>
      </c>
    </row>
    <row r="6" spans="1:9" ht="89.25">
      <c r="A6" s="8" t="s">
        <v>31</v>
      </c>
      <c r="B6" s="9" t="s">
        <v>15</v>
      </c>
      <c r="C6" s="6">
        <v>2.48</v>
      </c>
      <c r="D6" s="8">
        <v>5.25</v>
      </c>
      <c r="E6" s="8">
        <v>9.06</v>
      </c>
      <c r="F6" s="4" t="s">
        <v>16</v>
      </c>
      <c r="G6" s="4">
        <v>223.35</v>
      </c>
      <c r="H6" s="6">
        <f t="shared" si="0"/>
        <v>2023.5510000000002</v>
      </c>
    </row>
    <row r="7" spans="1:9" ht="63.75">
      <c r="A7" s="8" t="s">
        <v>32</v>
      </c>
      <c r="B7" s="5" t="s">
        <v>18</v>
      </c>
      <c r="C7" s="6">
        <v>4.13</v>
      </c>
      <c r="D7" s="8">
        <v>5.25</v>
      </c>
      <c r="E7" s="8">
        <v>15.11</v>
      </c>
      <c r="F7" s="4" t="s">
        <v>16</v>
      </c>
      <c r="G7" s="4">
        <v>1149.1199999999999</v>
      </c>
      <c r="H7" s="6">
        <f t="shared" si="0"/>
        <v>17363.203199999996</v>
      </c>
    </row>
    <row r="8" spans="1:9" ht="102">
      <c r="A8" s="8" t="s">
        <v>33</v>
      </c>
      <c r="B8" s="5" t="s">
        <v>34</v>
      </c>
      <c r="C8" s="6">
        <v>3.26</v>
      </c>
      <c r="D8" s="8">
        <v>5.25</v>
      </c>
      <c r="E8" s="8">
        <v>18.12</v>
      </c>
      <c r="F8" s="4" t="s">
        <v>16</v>
      </c>
      <c r="G8" s="4">
        <v>5829</v>
      </c>
      <c r="H8" s="6">
        <f t="shared" si="0"/>
        <v>105621.48000000001</v>
      </c>
    </row>
    <row r="9" spans="1:9" ht="18.75">
      <c r="A9" s="8">
        <v>5</v>
      </c>
      <c r="B9" s="10" t="s">
        <v>21</v>
      </c>
      <c r="C9" s="6"/>
      <c r="D9" s="8"/>
      <c r="E9" s="8"/>
      <c r="F9" s="4"/>
      <c r="G9" s="4"/>
      <c r="H9" s="6"/>
    </row>
    <row r="10" spans="1:9" ht="15.75">
      <c r="A10" s="8">
        <v>6</v>
      </c>
      <c r="B10" s="5" t="s">
        <v>71</v>
      </c>
      <c r="C10" s="6">
        <v>2.48</v>
      </c>
      <c r="D10" s="8">
        <v>5.25</v>
      </c>
      <c r="E10" s="8">
        <v>9.06</v>
      </c>
      <c r="F10" s="4" t="s">
        <v>16</v>
      </c>
      <c r="G10" s="4">
        <v>482.08</v>
      </c>
      <c r="H10" s="6">
        <f t="shared" si="0"/>
        <v>4367.6448</v>
      </c>
    </row>
    <row r="11" spans="1:9" ht="15.75">
      <c r="A11" s="8">
        <v>7</v>
      </c>
      <c r="B11" s="5" t="s">
        <v>60</v>
      </c>
      <c r="C11" s="6">
        <v>7.16</v>
      </c>
      <c r="D11" s="8">
        <v>5.25</v>
      </c>
      <c r="E11" s="8">
        <v>7.79</v>
      </c>
      <c r="F11" s="4" t="s">
        <v>16</v>
      </c>
      <c r="G11" s="4">
        <v>813.85</v>
      </c>
      <c r="H11" s="6">
        <f t="shared" si="0"/>
        <v>6339.8915000000006</v>
      </c>
    </row>
    <row r="12" spans="1:9" ht="15.75">
      <c r="A12" s="8">
        <v>8</v>
      </c>
      <c r="B12" s="5" t="s">
        <v>61</v>
      </c>
      <c r="C12" s="6">
        <v>12.78</v>
      </c>
      <c r="D12" s="8">
        <v>5.25</v>
      </c>
      <c r="E12" s="8">
        <v>15.11</v>
      </c>
      <c r="F12" s="4" t="s">
        <v>16</v>
      </c>
      <c r="G12" s="4">
        <v>752.51</v>
      </c>
      <c r="H12" s="6">
        <f t="shared" si="0"/>
        <v>11370.426099999999</v>
      </c>
    </row>
    <row r="13" spans="1:9" ht="15.75">
      <c r="A13" s="8">
        <v>9</v>
      </c>
      <c r="B13" s="5" t="s">
        <v>62</v>
      </c>
      <c r="C13" s="6">
        <v>3.61</v>
      </c>
      <c r="D13" s="8">
        <v>5.25</v>
      </c>
      <c r="E13" s="8">
        <v>15.59</v>
      </c>
      <c r="F13" s="4" t="s">
        <v>16</v>
      </c>
      <c r="G13" s="4">
        <v>434.67</v>
      </c>
      <c r="H13" s="6">
        <f t="shared" si="0"/>
        <v>6776.5052999999998</v>
      </c>
    </row>
    <row r="14" spans="1:9" ht="15.75">
      <c r="A14" s="8">
        <v>10</v>
      </c>
      <c r="B14" s="5" t="s">
        <v>26</v>
      </c>
      <c r="C14" s="6">
        <v>29.73</v>
      </c>
      <c r="D14" s="8">
        <v>5.25</v>
      </c>
      <c r="E14" s="8">
        <v>34.314348000000003</v>
      </c>
      <c r="F14" s="4" t="s">
        <v>16</v>
      </c>
      <c r="G14" s="4">
        <v>177.16</v>
      </c>
      <c r="H14" s="6">
        <f t="shared" si="0"/>
        <v>6079.1298916800006</v>
      </c>
    </row>
    <row r="15" spans="1:9">
      <c r="A15" s="11"/>
      <c r="B15" s="83"/>
      <c r="C15" s="83"/>
      <c r="D15" s="83"/>
      <c r="E15" s="83"/>
      <c r="F15" s="83"/>
      <c r="G15" s="83"/>
      <c r="H15" s="12">
        <f>SUM(H5:H14)</f>
        <v>164311.04429168001</v>
      </c>
    </row>
    <row r="16" spans="1:9">
      <c r="A16" s="13"/>
      <c r="B16" s="14"/>
      <c r="C16" s="14"/>
      <c r="D16" s="14"/>
      <c r="E16" s="14"/>
      <c r="F16" s="14"/>
      <c r="G16" s="14"/>
      <c r="H16" s="15"/>
    </row>
    <row r="17" spans="1:8">
      <c r="A17" s="13"/>
      <c r="B17" s="14"/>
      <c r="C17" s="14"/>
      <c r="D17" s="14"/>
      <c r="E17" s="14"/>
      <c r="F17" s="14"/>
      <c r="G17" s="14"/>
      <c r="H17" s="15"/>
    </row>
    <row r="18" spans="1:8" ht="63.75" customHeight="1">
      <c r="B18" s="84" t="s">
        <v>72</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I24"/>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44.25" customHeight="1">
      <c r="A3" s="82" t="s">
        <v>234</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5</v>
      </c>
      <c r="F5" s="8" t="s">
        <v>10</v>
      </c>
      <c r="G5" s="8">
        <v>261.12</v>
      </c>
      <c r="H5" s="6">
        <f>G5*E5</f>
        <v>1305.5999999999999</v>
      </c>
    </row>
    <row r="6" spans="1:9" ht="114.75">
      <c r="A6" s="8" t="s">
        <v>11</v>
      </c>
      <c r="B6" s="5" t="s">
        <v>12</v>
      </c>
      <c r="C6" s="6">
        <v>29.73</v>
      </c>
      <c r="D6" s="8">
        <v>5.25</v>
      </c>
      <c r="E6" s="8">
        <v>67.55</v>
      </c>
      <c r="F6" s="4" t="s">
        <v>13</v>
      </c>
      <c r="G6" s="4">
        <v>120.53</v>
      </c>
      <c r="H6" s="6">
        <f t="shared" ref="H6:H19" si="0">G6*E6</f>
        <v>8141.8014999999996</v>
      </c>
    </row>
    <row r="7" spans="1:9" ht="89.25">
      <c r="A7" s="8" t="s">
        <v>14</v>
      </c>
      <c r="B7" s="9" t="s">
        <v>15</v>
      </c>
      <c r="C7" s="6">
        <v>2.48</v>
      </c>
      <c r="D7" s="8">
        <v>5.25</v>
      </c>
      <c r="E7" s="8">
        <v>6.53</v>
      </c>
      <c r="F7" s="4" t="s">
        <v>16</v>
      </c>
      <c r="G7" s="4">
        <v>223.35</v>
      </c>
      <c r="H7" s="6">
        <f t="shared" si="0"/>
        <v>1458.4755</v>
      </c>
    </row>
    <row r="8" spans="1:9" ht="63.75">
      <c r="A8" s="8" t="s">
        <v>17</v>
      </c>
      <c r="B8" s="5" t="s">
        <v>18</v>
      </c>
      <c r="C8" s="6">
        <v>4.13</v>
      </c>
      <c r="D8" s="8">
        <v>5.25</v>
      </c>
      <c r="E8" s="8">
        <v>10.89</v>
      </c>
      <c r="F8" s="4" t="s">
        <v>16</v>
      </c>
      <c r="G8" s="4">
        <v>1149.1199999999999</v>
      </c>
      <c r="H8" s="6">
        <f t="shared" si="0"/>
        <v>12513.916799999999</v>
      </c>
    </row>
    <row r="9" spans="1:9" ht="102">
      <c r="A9" s="8" t="s">
        <v>19</v>
      </c>
      <c r="B9" s="5" t="s">
        <v>39</v>
      </c>
      <c r="C9" s="6">
        <v>3.26</v>
      </c>
      <c r="D9" s="8">
        <v>5.25</v>
      </c>
      <c r="E9" s="8">
        <v>9.1250999999999998</v>
      </c>
      <c r="F9" s="4" t="s">
        <v>16</v>
      </c>
      <c r="G9" s="4">
        <v>5358.83</v>
      </c>
      <c r="H9" s="6">
        <f t="shared" si="0"/>
        <v>48899.859633</v>
      </c>
    </row>
    <row r="10" spans="1:9" ht="89.25">
      <c r="A10" s="8" t="s">
        <v>84</v>
      </c>
      <c r="B10" s="5" t="s">
        <v>41</v>
      </c>
      <c r="C10" s="6">
        <v>8.65</v>
      </c>
      <c r="D10" s="8">
        <v>5.25</v>
      </c>
      <c r="E10" s="8">
        <v>19.772238000000002</v>
      </c>
      <c r="F10" s="4" t="s">
        <v>16</v>
      </c>
      <c r="G10" s="4">
        <v>2502.14</v>
      </c>
      <c r="H10" s="6">
        <f t="shared" si="0"/>
        <v>49472.907589319999</v>
      </c>
    </row>
    <row r="11" spans="1:9" ht="63.75">
      <c r="A11" s="19" t="s">
        <v>85</v>
      </c>
      <c r="B11" s="5" t="s">
        <v>43</v>
      </c>
      <c r="C11" s="6">
        <v>65.05</v>
      </c>
      <c r="D11" s="8">
        <v>5.25</v>
      </c>
      <c r="E11" s="8">
        <v>151.9</v>
      </c>
      <c r="F11" s="4" t="s">
        <v>44</v>
      </c>
      <c r="G11" s="4">
        <v>245.79</v>
      </c>
      <c r="H11" s="6">
        <f t="shared" si="0"/>
        <v>37335.500999999997</v>
      </c>
    </row>
    <row r="12" spans="1:9" ht="102">
      <c r="A12" s="8" t="s">
        <v>86</v>
      </c>
      <c r="B12" s="5" t="s">
        <v>46</v>
      </c>
      <c r="C12" s="6">
        <v>0.79200000000000004</v>
      </c>
      <c r="D12" s="8">
        <v>5.25</v>
      </c>
      <c r="E12" s="8">
        <v>8.94</v>
      </c>
      <c r="F12" s="4" t="s">
        <v>16</v>
      </c>
      <c r="G12" s="4">
        <v>5489.86</v>
      </c>
      <c r="H12" s="6">
        <f>G12*E12</f>
        <v>49079.348399999995</v>
      </c>
    </row>
    <row r="13" spans="1:9" ht="89.25">
      <c r="A13" s="19" t="s">
        <v>88</v>
      </c>
      <c r="B13" s="5" t="s">
        <v>48</v>
      </c>
      <c r="C13" s="20">
        <v>8.6800000000000002E-2</v>
      </c>
      <c r="D13" s="8">
        <v>5.25</v>
      </c>
      <c r="E13" s="8">
        <v>0.78916379999999997</v>
      </c>
      <c r="F13" s="4" t="s">
        <v>49</v>
      </c>
      <c r="G13" s="4">
        <v>65841.84</v>
      </c>
      <c r="H13" s="6">
        <f t="shared" si="0"/>
        <v>51959.996653391994</v>
      </c>
    </row>
    <row r="14" spans="1:9" ht="18.75">
      <c r="A14" s="8">
        <v>10</v>
      </c>
      <c r="B14" s="10" t="s">
        <v>21</v>
      </c>
      <c r="C14" s="6"/>
      <c r="D14" s="8"/>
      <c r="E14" s="8"/>
      <c r="F14" s="4"/>
      <c r="G14" s="4"/>
      <c r="H14" s="6"/>
    </row>
    <row r="15" spans="1:9" ht="15.75">
      <c r="A15" s="8">
        <v>11</v>
      </c>
      <c r="B15" s="5" t="s">
        <v>22</v>
      </c>
      <c r="C15" s="6">
        <v>2.48</v>
      </c>
      <c r="D15" s="8">
        <v>5.25</v>
      </c>
      <c r="E15" s="8">
        <v>6.53</v>
      </c>
      <c r="F15" s="4" t="s">
        <v>16</v>
      </c>
      <c r="G15" s="4">
        <v>403.07</v>
      </c>
      <c r="H15" s="6">
        <f t="shared" si="0"/>
        <v>2632.0471000000002</v>
      </c>
    </row>
    <row r="16" spans="1:9" ht="15.75">
      <c r="A16" s="8">
        <v>12</v>
      </c>
      <c r="B16" s="5" t="s">
        <v>23</v>
      </c>
      <c r="C16" s="6">
        <v>7.16</v>
      </c>
      <c r="D16" s="8">
        <v>5.25</v>
      </c>
      <c r="E16" s="8">
        <v>20.3</v>
      </c>
      <c r="F16" s="4" t="s">
        <v>16</v>
      </c>
      <c r="G16" s="4">
        <v>907.31</v>
      </c>
      <c r="H16" s="6">
        <f t="shared" si="0"/>
        <v>18418.393</v>
      </c>
    </row>
    <row r="17" spans="1:8" ht="15.75">
      <c r="A17" s="8">
        <v>13</v>
      </c>
      <c r="B17" s="5" t="s">
        <v>24</v>
      </c>
      <c r="C17" s="6">
        <v>12.78</v>
      </c>
      <c r="D17" s="8">
        <v>5.25</v>
      </c>
      <c r="E17" s="8">
        <v>30.66</v>
      </c>
      <c r="F17" s="4" t="s">
        <v>16</v>
      </c>
      <c r="G17" s="4">
        <v>863.23</v>
      </c>
      <c r="H17" s="6">
        <f t="shared" si="0"/>
        <v>26466.631799999999</v>
      </c>
    </row>
    <row r="18" spans="1:8" ht="15.75">
      <c r="A18" s="8">
        <v>14</v>
      </c>
      <c r="B18" s="5" t="s">
        <v>25</v>
      </c>
      <c r="C18" s="6">
        <v>3.61</v>
      </c>
      <c r="D18" s="8">
        <v>5.25</v>
      </c>
      <c r="E18" s="8">
        <v>15.9</v>
      </c>
      <c r="F18" s="4" t="s">
        <v>16</v>
      </c>
      <c r="G18" s="4">
        <v>541.66999999999996</v>
      </c>
      <c r="H18" s="6">
        <f t="shared" si="0"/>
        <v>8612.5529999999999</v>
      </c>
    </row>
    <row r="19" spans="1:8" ht="15.75">
      <c r="A19" s="8">
        <v>15</v>
      </c>
      <c r="B19" s="5" t="s">
        <v>26</v>
      </c>
      <c r="C19" s="6">
        <v>29.73</v>
      </c>
      <c r="D19" s="8">
        <v>5.25</v>
      </c>
      <c r="E19" s="8">
        <v>67.55</v>
      </c>
      <c r="F19" s="4" t="s">
        <v>16</v>
      </c>
      <c r="G19" s="4">
        <v>177.16</v>
      </c>
      <c r="H19" s="6">
        <f t="shared" si="0"/>
        <v>11967.157999999999</v>
      </c>
    </row>
    <row r="20" spans="1:8">
      <c r="A20" s="11"/>
      <c r="B20" s="83"/>
      <c r="C20" s="83"/>
      <c r="D20" s="83"/>
      <c r="E20" s="83"/>
      <c r="F20" s="83"/>
      <c r="G20" s="83"/>
      <c r="H20" s="12">
        <f>SUM(H5:H19)</f>
        <v>328264.18997571198</v>
      </c>
    </row>
    <row r="24" spans="1:8" ht="63.75" customHeight="1">
      <c r="E24" s="114" t="s">
        <v>235</v>
      </c>
      <c r="F24" s="114"/>
      <c r="G24" s="114"/>
      <c r="H24" s="114"/>
    </row>
  </sheetData>
  <mergeCells count="5">
    <mergeCell ref="A1:H1"/>
    <mergeCell ref="A2:H2"/>
    <mergeCell ref="A3:H3"/>
    <mergeCell ref="B20:G20"/>
    <mergeCell ref="E24:H24"/>
  </mergeCells>
  <pageMargins left="0.7" right="0.7" top="0.75" bottom="0.75" header="0.3" footer="0.3"/>
</worksheet>
</file>

<file path=xl/worksheets/sheet43.xml><?xml version="1.0" encoding="utf-8"?>
<worksheet xmlns="http://schemas.openxmlformats.org/spreadsheetml/2006/main" xmlns:r="http://schemas.openxmlformats.org/officeDocument/2006/relationships">
  <dimension ref="A1:G24"/>
  <sheetViews>
    <sheetView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96</v>
      </c>
      <c r="B3" s="82"/>
      <c r="C3" s="82"/>
      <c r="D3" s="82"/>
      <c r="E3" s="82"/>
      <c r="F3" s="82"/>
      <c r="G3" s="2"/>
    </row>
    <row r="4" spans="1:7">
      <c r="A4" s="3" t="s">
        <v>3</v>
      </c>
      <c r="B4" s="3" t="s">
        <v>4</v>
      </c>
      <c r="C4" s="3" t="s">
        <v>97</v>
      </c>
      <c r="D4" s="3" t="s">
        <v>6</v>
      </c>
      <c r="E4" s="3" t="s">
        <v>7</v>
      </c>
      <c r="F4" s="3" t="s">
        <v>8</v>
      </c>
    </row>
    <row r="5" spans="1:7" ht="27.75" customHeight="1">
      <c r="A5" s="4">
        <v>1</v>
      </c>
      <c r="B5" s="22" t="s">
        <v>52</v>
      </c>
      <c r="C5" s="7">
        <v>5</v>
      </c>
      <c r="D5" s="7" t="s">
        <v>10</v>
      </c>
      <c r="E5" s="7">
        <v>261.12</v>
      </c>
      <c r="F5" s="6">
        <f>E5*C5</f>
        <v>1305.5999999999999</v>
      </c>
    </row>
    <row r="6" spans="1:7" ht="27.75" customHeight="1">
      <c r="A6" s="4" t="s">
        <v>78</v>
      </c>
      <c r="B6" s="22" t="s">
        <v>79</v>
      </c>
      <c r="C6" s="7">
        <v>3.68</v>
      </c>
      <c r="D6" s="7" t="s">
        <v>13</v>
      </c>
      <c r="E6" s="7">
        <v>688.52</v>
      </c>
      <c r="F6" s="6">
        <f t="shared" ref="F6:F20" si="0">E6*C6</f>
        <v>2533.7536</v>
      </c>
    </row>
    <row r="7" spans="1:7" ht="114.75">
      <c r="A7" s="8" t="s">
        <v>98</v>
      </c>
      <c r="B7" s="22" t="s">
        <v>65</v>
      </c>
      <c r="C7" s="7">
        <v>127.78</v>
      </c>
      <c r="D7" s="7" t="s">
        <v>13</v>
      </c>
      <c r="E7" s="7">
        <v>120.53</v>
      </c>
      <c r="F7" s="6">
        <f t="shared" si="0"/>
        <v>15401.323400000001</v>
      </c>
    </row>
    <row r="8" spans="1:7" ht="78" customHeight="1">
      <c r="A8" s="8" t="s">
        <v>99</v>
      </c>
      <c r="B8" s="22" t="s">
        <v>15</v>
      </c>
      <c r="C8" s="7">
        <v>12.6</v>
      </c>
      <c r="D8" s="7" t="s">
        <v>13</v>
      </c>
      <c r="E8" s="7">
        <v>223.35</v>
      </c>
      <c r="F8" s="6">
        <f t="shared" si="0"/>
        <v>2814.21</v>
      </c>
    </row>
    <row r="9" spans="1:7" ht="63.75">
      <c r="A9" s="8" t="s">
        <v>100</v>
      </c>
      <c r="B9" s="22" t="s">
        <v>18</v>
      </c>
      <c r="C9" s="7">
        <v>21.001000000000001</v>
      </c>
      <c r="D9" s="7" t="s">
        <v>16</v>
      </c>
      <c r="E9" s="7">
        <v>1149.1199999999999</v>
      </c>
      <c r="F9" s="6">
        <f t="shared" si="0"/>
        <v>24132.669119999999</v>
      </c>
    </row>
    <row r="10" spans="1:7" ht="102">
      <c r="A10" s="8" t="s">
        <v>101</v>
      </c>
      <c r="B10" s="22" t="s">
        <v>39</v>
      </c>
      <c r="C10" s="7">
        <v>18.127400000000002</v>
      </c>
      <c r="D10" s="7" t="s">
        <v>16</v>
      </c>
      <c r="E10" s="7">
        <v>5358.83</v>
      </c>
      <c r="F10" s="6">
        <f t="shared" si="0"/>
        <v>97141.654942000008</v>
      </c>
    </row>
    <row r="11" spans="1:7" ht="89.25">
      <c r="A11" s="8" t="s">
        <v>102</v>
      </c>
      <c r="B11" s="22" t="s">
        <v>41</v>
      </c>
      <c r="C11" s="7">
        <v>44.707999999999998</v>
      </c>
      <c r="D11" s="7" t="s">
        <v>16</v>
      </c>
      <c r="E11" s="7">
        <v>2502.14</v>
      </c>
      <c r="F11" s="6">
        <f t="shared" si="0"/>
        <v>111865.67511999999</v>
      </c>
    </row>
    <row r="12" spans="1:7" ht="63.75">
      <c r="A12" s="19" t="s">
        <v>103</v>
      </c>
      <c r="B12" s="22" t="s">
        <v>43</v>
      </c>
      <c r="C12" s="7">
        <v>289.05</v>
      </c>
      <c r="D12" s="7" t="s">
        <v>44</v>
      </c>
      <c r="E12" s="7">
        <v>245.79</v>
      </c>
      <c r="F12" s="6">
        <f t="shared" si="0"/>
        <v>71045.599499999997</v>
      </c>
    </row>
    <row r="13" spans="1:7" ht="102">
      <c r="A13" s="19" t="s">
        <v>104</v>
      </c>
      <c r="B13" s="22" t="s">
        <v>87</v>
      </c>
      <c r="C13" s="7">
        <v>4.2480880000000001</v>
      </c>
      <c r="D13" s="7" t="s">
        <v>16</v>
      </c>
      <c r="E13" s="7">
        <v>5489.86</v>
      </c>
      <c r="F13" s="6">
        <f t="shared" si="0"/>
        <v>23321.40838768</v>
      </c>
    </row>
    <row r="14" spans="1:7" ht="89.25">
      <c r="A14" s="24" t="s">
        <v>105</v>
      </c>
      <c r="B14" s="22" t="s">
        <v>106</v>
      </c>
      <c r="C14" s="7">
        <v>0.45</v>
      </c>
      <c r="D14" s="7" t="s">
        <v>49</v>
      </c>
      <c r="E14" s="7">
        <v>65841.84</v>
      </c>
      <c r="F14" s="6">
        <f t="shared" si="0"/>
        <v>29628.827999999998</v>
      </c>
    </row>
    <row r="15" spans="1:7" ht="18.75">
      <c r="A15" s="23">
        <v>10</v>
      </c>
      <c r="B15" s="10" t="s">
        <v>21</v>
      </c>
      <c r="C15" s="7"/>
      <c r="D15" s="7"/>
      <c r="E15" s="7"/>
      <c r="F15" s="6"/>
    </row>
    <row r="16" spans="1:7" ht="15.75" customHeight="1">
      <c r="A16" s="23">
        <v>11</v>
      </c>
      <c r="B16" s="5" t="s">
        <v>71</v>
      </c>
      <c r="C16" s="7">
        <v>12.6</v>
      </c>
      <c r="D16" s="7" t="s">
        <v>13</v>
      </c>
      <c r="E16" s="7">
        <v>403.07</v>
      </c>
      <c r="F16" s="6">
        <f t="shared" si="0"/>
        <v>5078.6819999999998</v>
      </c>
    </row>
    <row r="17" spans="1:6" ht="15.75" customHeight="1">
      <c r="A17" s="23">
        <v>12</v>
      </c>
      <c r="B17" s="5" t="s">
        <v>60</v>
      </c>
      <c r="C17" s="7">
        <v>36.321863550000003</v>
      </c>
      <c r="D17" s="7" t="s">
        <v>13</v>
      </c>
      <c r="E17" s="7">
        <v>907.31</v>
      </c>
      <c r="F17" s="6">
        <f t="shared" si="0"/>
        <v>32955.1900175505</v>
      </c>
    </row>
    <row r="18" spans="1:6">
      <c r="A18" s="23">
        <v>13</v>
      </c>
      <c r="B18" s="5" t="s">
        <v>62</v>
      </c>
      <c r="C18" s="7">
        <v>19.968098000000001</v>
      </c>
      <c r="D18" s="7" t="s">
        <v>13</v>
      </c>
      <c r="E18" s="7">
        <v>541.66999999999996</v>
      </c>
      <c r="F18" s="6">
        <f t="shared" si="0"/>
        <v>10816.11964366</v>
      </c>
    </row>
    <row r="19" spans="1:6">
      <c r="A19" s="23">
        <v>14</v>
      </c>
      <c r="B19" s="5" t="s">
        <v>107</v>
      </c>
      <c r="C19" s="7">
        <v>65.709999999999994</v>
      </c>
      <c r="D19" s="7" t="s">
        <v>13</v>
      </c>
      <c r="E19" s="7">
        <v>863.23</v>
      </c>
      <c r="F19" s="6">
        <f t="shared" si="0"/>
        <v>56722.843299999993</v>
      </c>
    </row>
    <row r="20" spans="1:6">
      <c r="A20" s="23">
        <v>15</v>
      </c>
      <c r="B20" s="5" t="s">
        <v>69</v>
      </c>
      <c r="C20" s="7">
        <v>127.78</v>
      </c>
      <c r="D20" s="7" t="s">
        <v>13</v>
      </c>
      <c r="E20" s="7">
        <v>177.16</v>
      </c>
      <c r="F20" s="6">
        <f t="shared" si="0"/>
        <v>22637.504799999999</v>
      </c>
    </row>
    <row r="21" spans="1:6">
      <c r="A21" s="11"/>
      <c r="B21" s="89" t="s">
        <v>108</v>
      </c>
      <c r="C21" s="90"/>
      <c r="D21" s="90"/>
      <c r="E21" s="91"/>
      <c r="F21" s="12">
        <f>SUM(F5:F20)</f>
        <v>507401.06183089042</v>
      </c>
    </row>
    <row r="22" spans="1:6">
      <c r="A22" s="25"/>
      <c r="B22" s="26"/>
      <c r="C22" s="26"/>
      <c r="D22" s="26"/>
      <c r="E22" s="26"/>
      <c r="F22" s="15"/>
    </row>
    <row r="23" spans="1:6">
      <c r="A23" s="13"/>
      <c r="B23" s="14"/>
      <c r="C23" s="14"/>
      <c r="D23" s="14"/>
      <c r="E23" s="14"/>
      <c r="F23" s="15"/>
    </row>
    <row r="24" spans="1:6" ht="50.25" customHeight="1">
      <c r="B24" s="84" t="s">
        <v>109</v>
      </c>
      <c r="C24" s="84"/>
      <c r="D24" s="84"/>
      <c r="E24" s="84"/>
      <c r="F24" s="84"/>
    </row>
  </sheetData>
  <mergeCells count="5">
    <mergeCell ref="A1:F1"/>
    <mergeCell ref="A2:F2"/>
    <mergeCell ref="A3:F3"/>
    <mergeCell ref="B21:E21"/>
    <mergeCell ref="B24:F24"/>
  </mergeCells>
  <pageMargins left="0.7" right="0.7" top="0.75" bottom="0.75" header="0.3" footer="0.3"/>
</worksheet>
</file>

<file path=xl/worksheets/sheet44.xml><?xml version="1.0" encoding="utf-8"?>
<worksheet xmlns="http://schemas.openxmlformats.org/spreadsheetml/2006/main" xmlns:r="http://schemas.openxmlformats.org/officeDocument/2006/relationships">
  <dimension ref="A1:I18"/>
  <sheetViews>
    <sheetView workbookViewId="0">
      <selection activeCell="H15" sqref="H15"/>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4.5" customHeight="1">
      <c r="A3" s="82" t="s">
        <v>338</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53.13</v>
      </c>
      <c r="F5" s="4" t="s">
        <v>13</v>
      </c>
      <c r="G5" s="4">
        <v>120.53</v>
      </c>
      <c r="H5" s="6">
        <f t="shared" ref="H5:H14" si="0">G5*E5</f>
        <v>6403.7589000000007</v>
      </c>
    </row>
    <row r="6" spans="1:9" ht="89.25">
      <c r="A6" s="8" t="s">
        <v>31</v>
      </c>
      <c r="B6" s="9" t="s">
        <v>15</v>
      </c>
      <c r="C6" s="6">
        <v>2.48</v>
      </c>
      <c r="D6" s="8">
        <v>5.25</v>
      </c>
      <c r="E6" s="8">
        <v>19.82</v>
      </c>
      <c r="F6" s="4" t="s">
        <v>16</v>
      </c>
      <c r="G6" s="4">
        <v>223.35</v>
      </c>
      <c r="H6" s="6">
        <f t="shared" si="0"/>
        <v>4426.7969999999996</v>
      </c>
    </row>
    <row r="7" spans="1:9" ht="63.75">
      <c r="A7" s="8" t="s">
        <v>32</v>
      </c>
      <c r="B7" s="5" t="s">
        <v>18</v>
      </c>
      <c r="C7" s="6">
        <v>4.13</v>
      </c>
      <c r="D7" s="8">
        <v>5.25</v>
      </c>
      <c r="E7" s="8">
        <v>33.07</v>
      </c>
      <c r="F7" s="4" t="s">
        <v>16</v>
      </c>
      <c r="G7" s="4">
        <v>1149.1199999999999</v>
      </c>
      <c r="H7" s="6">
        <f t="shared" si="0"/>
        <v>38001.398399999998</v>
      </c>
    </row>
    <row r="8" spans="1:9" ht="102">
      <c r="A8" s="8" t="s">
        <v>33</v>
      </c>
      <c r="B8" s="5" t="s">
        <v>34</v>
      </c>
      <c r="C8" s="6">
        <v>3.26</v>
      </c>
      <c r="D8" s="8">
        <v>5.25</v>
      </c>
      <c r="E8" s="8">
        <v>39.65</v>
      </c>
      <c r="F8" s="4" t="s">
        <v>16</v>
      </c>
      <c r="G8" s="4">
        <v>5829</v>
      </c>
      <c r="H8" s="6">
        <f t="shared" si="0"/>
        <v>231119.85</v>
      </c>
    </row>
    <row r="9" spans="1:9" ht="18.75">
      <c r="A9" s="8">
        <v>5</v>
      </c>
      <c r="B9" s="10" t="s">
        <v>21</v>
      </c>
      <c r="C9" s="6"/>
      <c r="D9" s="8"/>
      <c r="E9" s="8"/>
      <c r="F9" s="4"/>
      <c r="G9" s="4"/>
      <c r="H9" s="6"/>
    </row>
    <row r="10" spans="1:9" ht="15.75">
      <c r="A10" s="8">
        <v>6</v>
      </c>
      <c r="B10" s="5" t="s">
        <v>22</v>
      </c>
      <c r="C10" s="6">
        <v>2.48</v>
      </c>
      <c r="D10" s="8">
        <v>5.25</v>
      </c>
      <c r="E10" s="8">
        <v>19.82</v>
      </c>
      <c r="F10" s="4" t="s">
        <v>16</v>
      </c>
      <c r="G10" s="4">
        <v>403.07</v>
      </c>
      <c r="H10" s="6">
        <f t="shared" si="0"/>
        <v>7988.8473999999997</v>
      </c>
    </row>
    <row r="11" spans="1:9" ht="15.75">
      <c r="A11" s="8">
        <v>7</v>
      </c>
      <c r="B11" s="5" t="s">
        <v>23</v>
      </c>
      <c r="C11" s="6">
        <v>7.16</v>
      </c>
      <c r="D11" s="8">
        <v>5.25</v>
      </c>
      <c r="E11" s="8">
        <v>17.05</v>
      </c>
      <c r="F11" s="4" t="s">
        <v>16</v>
      </c>
      <c r="G11" s="4">
        <v>907.31</v>
      </c>
      <c r="H11" s="6">
        <f t="shared" si="0"/>
        <v>15469.6355</v>
      </c>
    </row>
    <row r="12" spans="1:9" ht="15.75">
      <c r="A12" s="8">
        <v>8</v>
      </c>
      <c r="B12" s="5" t="s">
        <v>24</v>
      </c>
      <c r="C12" s="6">
        <v>12.78</v>
      </c>
      <c r="D12" s="8">
        <v>5.25</v>
      </c>
      <c r="E12" s="8">
        <v>33.07</v>
      </c>
      <c r="F12" s="4" t="s">
        <v>16</v>
      </c>
      <c r="G12" s="4">
        <v>863.23</v>
      </c>
      <c r="H12" s="6">
        <f t="shared" si="0"/>
        <v>28547.016100000001</v>
      </c>
    </row>
    <row r="13" spans="1:9" ht="15.75">
      <c r="A13" s="8">
        <v>9</v>
      </c>
      <c r="B13" s="5" t="s">
        <v>25</v>
      </c>
      <c r="C13" s="6">
        <v>3.61</v>
      </c>
      <c r="D13" s="8">
        <v>5.25</v>
      </c>
      <c r="E13" s="8">
        <v>34.1</v>
      </c>
      <c r="F13" s="4" t="s">
        <v>16</v>
      </c>
      <c r="G13" s="4">
        <v>541.66999999999996</v>
      </c>
      <c r="H13" s="6">
        <f t="shared" si="0"/>
        <v>18470.947</v>
      </c>
    </row>
    <row r="14" spans="1:9" ht="15.75">
      <c r="A14" s="8">
        <v>10</v>
      </c>
      <c r="B14" s="5" t="s">
        <v>26</v>
      </c>
      <c r="C14" s="6">
        <v>29.73</v>
      </c>
      <c r="D14" s="8">
        <v>5.25</v>
      </c>
      <c r="E14" s="8">
        <v>53.13</v>
      </c>
      <c r="F14" s="4" t="s">
        <v>16</v>
      </c>
      <c r="G14" s="4">
        <v>177.16</v>
      </c>
      <c r="H14" s="6">
        <f t="shared" si="0"/>
        <v>9412.5108</v>
      </c>
    </row>
    <row r="15" spans="1:9">
      <c r="A15" s="11"/>
      <c r="B15" s="83"/>
      <c r="C15" s="83"/>
      <c r="D15" s="83"/>
      <c r="E15" s="83"/>
      <c r="F15" s="83"/>
      <c r="G15" s="83"/>
      <c r="H15" s="12">
        <f>SUM(H5:H14)</f>
        <v>359840.7611</v>
      </c>
    </row>
    <row r="16" spans="1:9">
      <c r="A16" s="13"/>
      <c r="B16" s="14"/>
      <c r="C16" s="14"/>
      <c r="D16" s="14"/>
      <c r="E16" s="14"/>
      <c r="F16" s="14"/>
      <c r="G16" s="14"/>
      <c r="H16" s="15"/>
    </row>
    <row r="17" spans="1:8">
      <c r="A17" s="13"/>
      <c r="B17" s="14"/>
      <c r="C17" s="14"/>
      <c r="D17" s="14"/>
      <c r="E17" s="14"/>
      <c r="F17" s="14"/>
      <c r="G17" s="14"/>
      <c r="H17" s="15"/>
    </row>
    <row r="18" spans="1:8" ht="63.75" customHeight="1">
      <c r="B18" s="84" t="s">
        <v>166</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45.xml><?xml version="1.0" encoding="utf-8"?>
<worksheet xmlns="http://schemas.openxmlformats.org/spreadsheetml/2006/main" xmlns:r="http://schemas.openxmlformats.org/officeDocument/2006/relationships">
  <dimension ref="A1:I19"/>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7.75" customHeight="1">
      <c r="A3" s="82" t="s">
        <v>90</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46.83</v>
      </c>
      <c r="F5" s="4" t="s">
        <v>13</v>
      </c>
      <c r="G5" s="4">
        <v>120.53</v>
      </c>
      <c r="H5" s="6">
        <f t="shared" ref="H5:H16" si="0">G5*E5</f>
        <v>5644.4198999999999</v>
      </c>
    </row>
    <row r="6" spans="1:9" ht="89.25">
      <c r="A6" s="8" t="s">
        <v>31</v>
      </c>
      <c r="B6" s="9" t="s">
        <v>15</v>
      </c>
      <c r="C6" s="6">
        <v>2.48</v>
      </c>
      <c r="D6" s="8">
        <v>5.25</v>
      </c>
      <c r="E6" s="8">
        <v>4.3899999999999997</v>
      </c>
      <c r="F6" s="4" t="s">
        <v>16</v>
      </c>
      <c r="G6" s="4">
        <v>223.35</v>
      </c>
      <c r="H6" s="6">
        <f t="shared" si="0"/>
        <v>980.50649999999996</v>
      </c>
    </row>
    <row r="7" spans="1:9" ht="63.75">
      <c r="A7" s="8" t="s">
        <v>32</v>
      </c>
      <c r="B7" s="5" t="s">
        <v>18</v>
      </c>
      <c r="C7" s="6">
        <v>4.13</v>
      </c>
      <c r="D7" s="8">
        <v>5.25</v>
      </c>
      <c r="E7" s="8">
        <v>7.32</v>
      </c>
      <c r="F7" s="4" t="s">
        <v>16</v>
      </c>
      <c r="G7" s="4">
        <v>1149.1199999999999</v>
      </c>
      <c r="H7" s="6">
        <f t="shared" si="0"/>
        <v>8411.5583999999999</v>
      </c>
    </row>
    <row r="8" spans="1:9" ht="102">
      <c r="A8" s="8" t="s">
        <v>91</v>
      </c>
      <c r="B8" s="5" t="s">
        <v>92</v>
      </c>
      <c r="C8" s="6">
        <v>3.26</v>
      </c>
      <c r="D8" s="8">
        <v>5.25</v>
      </c>
      <c r="E8" s="8">
        <v>19.02</v>
      </c>
      <c r="F8" s="4" t="s">
        <v>16</v>
      </c>
      <c r="G8" s="4">
        <v>5829</v>
      </c>
      <c r="H8" s="6">
        <f t="shared" si="0"/>
        <v>110867.58</v>
      </c>
    </row>
    <row r="9" spans="1:9" ht="102">
      <c r="A9" s="8" t="s">
        <v>93</v>
      </c>
      <c r="B9" s="5" t="s">
        <v>46</v>
      </c>
      <c r="C9" s="6">
        <v>0.79200000000000004</v>
      </c>
      <c r="D9" s="8">
        <v>5.25</v>
      </c>
      <c r="E9" s="8">
        <v>8.7799999999999994</v>
      </c>
      <c r="F9" s="4" t="s">
        <v>16</v>
      </c>
      <c r="G9" s="4">
        <v>5489.86</v>
      </c>
      <c r="H9" s="6">
        <f>G9*E9</f>
        <v>48200.970799999996</v>
      </c>
    </row>
    <row r="10" spans="1:9" ht="89.25">
      <c r="A10" s="19" t="s">
        <v>94</v>
      </c>
      <c r="B10" s="5" t="s">
        <v>48</v>
      </c>
      <c r="C10" s="20">
        <v>8.6800000000000002E-2</v>
      </c>
      <c r="D10" s="8">
        <v>5.25</v>
      </c>
      <c r="E10" s="8">
        <v>2.508</v>
      </c>
      <c r="F10" s="4" t="s">
        <v>49</v>
      </c>
      <c r="G10" s="4">
        <v>65841.84</v>
      </c>
      <c r="H10" s="6">
        <f t="shared" si="0"/>
        <v>165131.33471999998</v>
      </c>
    </row>
    <row r="11" spans="1:9" ht="18.75">
      <c r="A11" s="8">
        <v>7</v>
      </c>
      <c r="B11" s="10" t="s">
        <v>21</v>
      </c>
      <c r="C11" s="6"/>
      <c r="D11" s="8"/>
      <c r="E11" s="8"/>
      <c r="F11" s="4"/>
      <c r="G11" s="4"/>
      <c r="H11" s="6"/>
    </row>
    <row r="12" spans="1:9" ht="15.75">
      <c r="A12" s="8">
        <v>8</v>
      </c>
      <c r="B12" s="5" t="s">
        <v>71</v>
      </c>
      <c r="C12" s="6">
        <v>2.48</v>
      </c>
      <c r="D12" s="8">
        <v>5.25</v>
      </c>
      <c r="E12" s="8">
        <v>4.3899999999999997</v>
      </c>
      <c r="F12" s="4" t="s">
        <v>16</v>
      </c>
      <c r="G12" s="4">
        <v>403.07</v>
      </c>
      <c r="H12" s="6">
        <f t="shared" si="0"/>
        <v>1769.4772999999998</v>
      </c>
    </row>
    <row r="13" spans="1:9" ht="15.75">
      <c r="A13" s="8">
        <v>9</v>
      </c>
      <c r="B13" s="5" t="s">
        <v>60</v>
      </c>
      <c r="C13" s="6">
        <v>7.16</v>
      </c>
      <c r="D13" s="8">
        <v>5.25</v>
      </c>
      <c r="E13" s="8">
        <v>11.95</v>
      </c>
      <c r="F13" s="4" t="s">
        <v>16</v>
      </c>
      <c r="G13" s="4">
        <v>907.31</v>
      </c>
      <c r="H13" s="6">
        <f t="shared" si="0"/>
        <v>10842.354499999999</v>
      </c>
    </row>
    <row r="14" spans="1:9" ht="15.75">
      <c r="A14" s="8">
        <v>10</v>
      </c>
      <c r="B14" s="5" t="s">
        <v>61</v>
      </c>
      <c r="C14" s="6">
        <v>12.78</v>
      </c>
      <c r="D14" s="8">
        <v>5.25</v>
      </c>
      <c r="E14" s="8">
        <v>7.32</v>
      </c>
      <c r="F14" s="4" t="s">
        <v>16</v>
      </c>
      <c r="G14" s="4">
        <v>863.23</v>
      </c>
      <c r="H14" s="6">
        <f t="shared" si="0"/>
        <v>6318.8436000000002</v>
      </c>
    </row>
    <row r="15" spans="1:9" ht="15.75">
      <c r="A15" s="8">
        <v>11</v>
      </c>
      <c r="B15" s="5" t="s">
        <v>62</v>
      </c>
      <c r="C15" s="6">
        <v>3.61</v>
      </c>
      <c r="D15" s="8">
        <v>5.25</v>
      </c>
      <c r="E15" s="8">
        <v>23.91</v>
      </c>
      <c r="F15" s="4" t="s">
        <v>16</v>
      </c>
      <c r="G15" s="4">
        <v>541.66999999999996</v>
      </c>
      <c r="H15" s="6">
        <f t="shared" si="0"/>
        <v>12951.329699999998</v>
      </c>
    </row>
    <row r="16" spans="1:9" ht="15.75">
      <c r="A16" s="8">
        <v>12</v>
      </c>
      <c r="B16" s="5" t="s">
        <v>26</v>
      </c>
      <c r="C16" s="6">
        <v>29.73</v>
      </c>
      <c r="D16" s="8">
        <v>5.25</v>
      </c>
      <c r="E16" s="8">
        <v>46.83</v>
      </c>
      <c r="F16" s="4" t="s">
        <v>16</v>
      </c>
      <c r="G16" s="4">
        <v>177.16</v>
      </c>
      <c r="H16" s="6">
        <f t="shared" si="0"/>
        <v>8296.4027999999998</v>
      </c>
    </row>
    <row r="17" spans="1:8">
      <c r="A17" s="11"/>
      <c r="B17" s="83"/>
      <c r="C17" s="83"/>
      <c r="D17" s="83"/>
      <c r="E17" s="83"/>
      <c r="F17" s="83"/>
      <c r="G17" s="83"/>
      <c r="H17" s="12">
        <f>SUM(H5:H16)</f>
        <v>379414.77822000004</v>
      </c>
    </row>
    <row r="18" spans="1:8">
      <c r="A18" s="13"/>
      <c r="B18" s="14"/>
      <c r="C18" s="14"/>
      <c r="D18" s="14"/>
      <c r="E18" s="14"/>
      <c r="F18" s="14"/>
      <c r="G18" s="14"/>
      <c r="H18" s="15"/>
    </row>
    <row r="19" spans="1:8" ht="63.75" customHeight="1">
      <c r="B19" s="84" t="s">
        <v>95</v>
      </c>
      <c r="C19" s="84"/>
      <c r="D19" s="84"/>
      <c r="E19" s="84"/>
      <c r="F19" s="84"/>
      <c r="G19" s="84"/>
      <c r="H19" s="84"/>
    </row>
  </sheetData>
  <mergeCells count="5">
    <mergeCell ref="A1:H1"/>
    <mergeCell ref="A2:H2"/>
    <mergeCell ref="A3:H3"/>
    <mergeCell ref="B17:G17"/>
    <mergeCell ref="B19:H19"/>
  </mergeCells>
  <pageMargins left="0.7" right="0.7" top="0.75" bottom="0.75" header="0.3" footer="0.3"/>
</worksheet>
</file>

<file path=xl/worksheets/sheet46.xml><?xml version="1.0" encoding="utf-8"?>
<worksheet xmlns="http://schemas.openxmlformats.org/spreadsheetml/2006/main" xmlns:r="http://schemas.openxmlformats.org/officeDocument/2006/relationships">
  <dimension ref="A1:G19"/>
  <sheetViews>
    <sheetView workbookViewId="0">
      <selection activeCell="F17" sqref="F17:F18"/>
    </sheetView>
  </sheetViews>
  <sheetFormatPr defaultRowHeight="15"/>
  <cols>
    <col min="1" max="1" width="9"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28.5" customHeight="1">
      <c r="A3" s="82" t="s">
        <v>387</v>
      </c>
      <c r="B3" s="82"/>
      <c r="C3" s="82"/>
      <c r="D3" s="82"/>
      <c r="E3" s="82"/>
      <c r="F3" s="82"/>
      <c r="G3" s="2"/>
    </row>
    <row r="4" spans="1:7">
      <c r="A4" s="3" t="s">
        <v>3</v>
      </c>
      <c r="B4" s="3" t="s">
        <v>4</v>
      </c>
      <c r="C4" s="3" t="s">
        <v>5</v>
      </c>
      <c r="D4" s="3" t="s">
        <v>6</v>
      </c>
      <c r="E4" s="3" t="s">
        <v>7</v>
      </c>
      <c r="F4" s="3" t="s">
        <v>8</v>
      </c>
    </row>
    <row r="5" spans="1:7" ht="92.25" customHeight="1">
      <c r="A5" s="8" t="s">
        <v>30</v>
      </c>
      <c r="B5" s="16" t="s">
        <v>12</v>
      </c>
      <c r="C5" s="6">
        <v>83.41</v>
      </c>
      <c r="D5" s="4" t="s">
        <v>13</v>
      </c>
      <c r="E5" s="4">
        <v>120.53</v>
      </c>
      <c r="F5" s="6">
        <f>C5*E5</f>
        <v>10053.407299999999</v>
      </c>
    </row>
    <row r="6" spans="1:7" ht="73.5">
      <c r="A6" s="8" t="s">
        <v>31</v>
      </c>
      <c r="B6" s="18" t="s">
        <v>15</v>
      </c>
      <c r="C6" s="6">
        <v>6.58</v>
      </c>
      <c r="D6" s="4" t="s">
        <v>16</v>
      </c>
      <c r="E6" s="4">
        <v>223.35</v>
      </c>
      <c r="F6" s="6">
        <f t="shared" ref="F6:F16" si="0">C6*E6</f>
        <v>1469.643</v>
      </c>
    </row>
    <row r="7" spans="1:7" ht="52.5">
      <c r="A7" s="8" t="s">
        <v>32</v>
      </c>
      <c r="B7" s="16" t="s">
        <v>18</v>
      </c>
      <c r="C7" s="6">
        <v>10.98</v>
      </c>
      <c r="D7" s="4" t="s">
        <v>16</v>
      </c>
      <c r="E7" s="4">
        <v>1149.1199999999999</v>
      </c>
      <c r="F7" s="6">
        <f t="shared" si="0"/>
        <v>12617.337599999999</v>
      </c>
    </row>
    <row r="8" spans="1:7" ht="99" customHeight="1">
      <c r="A8" s="19" t="s">
        <v>91</v>
      </c>
      <c r="B8" s="5" t="s">
        <v>34</v>
      </c>
      <c r="C8" s="6">
        <v>32.92</v>
      </c>
      <c r="D8" s="4" t="s">
        <v>16</v>
      </c>
      <c r="E8" s="4">
        <v>5829</v>
      </c>
      <c r="F8" s="6">
        <f t="shared" si="0"/>
        <v>191890.68000000002</v>
      </c>
    </row>
    <row r="9" spans="1:7" ht="70.5" customHeight="1">
      <c r="A9" s="19" t="s">
        <v>93</v>
      </c>
      <c r="B9" s="5" t="s">
        <v>87</v>
      </c>
      <c r="C9" s="6">
        <v>13.17</v>
      </c>
      <c r="D9" s="4" t="s">
        <v>16</v>
      </c>
      <c r="E9" s="4">
        <v>5489.86</v>
      </c>
      <c r="F9" s="6">
        <f t="shared" si="0"/>
        <v>72301.456200000001</v>
      </c>
    </row>
    <row r="10" spans="1:7" ht="80.25" customHeight="1">
      <c r="A10" s="19" t="s">
        <v>386</v>
      </c>
      <c r="B10" s="5" t="s">
        <v>48</v>
      </c>
      <c r="C10" s="6">
        <v>4.5919999999999996</v>
      </c>
      <c r="D10" s="4" t="s">
        <v>49</v>
      </c>
      <c r="E10" s="4">
        <v>65841.84</v>
      </c>
      <c r="F10" s="6">
        <f t="shared" si="0"/>
        <v>302345.72927999997</v>
      </c>
    </row>
    <row r="11" spans="1:7" ht="18.75">
      <c r="A11" s="8">
        <v>7</v>
      </c>
      <c r="B11" s="10" t="s">
        <v>21</v>
      </c>
      <c r="C11" s="6"/>
      <c r="D11" s="4"/>
      <c r="E11" s="4"/>
      <c r="F11" s="6">
        <f t="shared" si="0"/>
        <v>0</v>
      </c>
    </row>
    <row r="12" spans="1:7" ht="15.75">
      <c r="A12" s="8">
        <v>8</v>
      </c>
      <c r="B12" s="5" t="s">
        <v>247</v>
      </c>
      <c r="C12" s="6">
        <v>19.82</v>
      </c>
      <c r="D12" s="4" t="s">
        <v>16</v>
      </c>
      <c r="E12" s="4">
        <v>907.31</v>
      </c>
      <c r="F12" s="6">
        <f t="shared" si="0"/>
        <v>17982.8842</v>
      </c>
    </row>
    <row r="13" spans="1:7" ht="15.75">
      <c r="A13" s="8">
        <v>9</v>
      </c>
      <c r="B13" s="5" t="s">
        <v>272</v>
      </c>
      <c r="C13" s="6">
        <v>6.58</v>
      </c>
      <c r="D13" s="4" t="s">
        <v>16</v>
      </c>
      <c r="E13" s="4">
        <v>403.07</v>
      </c>
      <c r="F13" s="6">
        <f t="shared" si="0"/>
        <v>2652.2006000000001</v>
      </c>
    </row>
    <row r="14" spans="1:7" ht="15.75">
      <c r="A14" s="8">
        <v>10</v>
      </c>
      <c r="B14" s="5" t="s">
        <v>62</v>
      </c>
      <c r="C14" s="6">
        <v>39.64</v>
      </c>
      <c r="D14" s="4" t="s">
        <v>16</v>
      </c>
      <c r="E14" s="4">
        <v>541.66999999999996</v>
      </c>
      <c r="F14" s="6">
        <f t="shared" si="0"/>
        <v>21471.7988</v>
      </c>
    </row>
    <row r="15" spans="1:7" ht="15.75">
      <c r="A15" s="8">
        <v>11</v>
      </c>
      <c r="B15" s="5" t="s">
        <v>61</v>
      </c>
      <c r="C15" s="6">
        <v>10.98</v>
      </c>
      <c r="D15" s="4" t="s">
        <v>16</v>
      </c>
      <c r="E15" s="4">
        <v>863.23</v>
      </c>
      <c r="F15" s="6">
        <f t="shared" si="0"/>
        <v>9478.2654000000002</v>
      </c>
    </row>
    <row r="16" spans="1:7" ht="15.75">
      <c r="A16" s="8">
        <v>12</v>
      </c>
      <c r="B16" s="5" t="s">
        <v>26</v>
      </c>
      <c r="C16" s="6">
        <v>83.41</v>
      </c>
      <c r="D16" s="4" t="s">
        <v>16</v>
      </c>
      <c r="E16" s="4">
        <v>177.16</v>
      </c>
      <c r="F16" s="6">
        <f t="shared" si="0"/>
        <v>14776.915599999998</v>
      </c>
    </row>
    <row r="17" spans="1:6">
      <c r="A17" s="11"/>
      <c r="B17" s="89" t="s">
        <v>217</v>
      </c>
      <c r="C17" s="90"/>
      <c r="D17" s="90"/>
      <c r="E17" s="91"/>
      <c r="F17" s="12">
        <f>SUM(F5:F16)</f>
        <v>657040.31797999993</v>
      </c>
    </row>
    <row r="18" spans="1:6">
      <c r="A18" s="25"/>
      <c r="B18" s="26"/>
      <c r="C18" s="26"/>
      <c r="D18" s="26"/>
      <c r="E18" s="26"/>
      <c r="F18" s="15"/>
    </row>
    <row r="19" spans="1:6" ht="41.25" customHeight="1">
      <c r="B19" s="84" t="s">
        <v>89</v>
      </c>
      <c r="C19" s="84"/>
      <c r="D19" s="84"/>
      <c r="E19" s="84"/>
      <c r="F19" s="84"/>
    </row>
  </sheetData>
  <mergeCells count="5">
    <mergeCell ref="A1:F1"/>
    <mergeCell ref="A2:F2"/>
    <mergeCell ref="A3:F3"/>
    <mergeCell ref="B17:E17"/>
    <mergeCell ref="B19:F19"/>
  </mergeCells>
  <pageMargins left="0.7" right="0.7" top="0.75" bottom="0.75" header="0.3" footer="0.3"/>
  <pageSetup orientation="portrait" verticalDpi="0" r:id="rId1"/>
</worksheet>
</file>

<file path=xl/worksheets/sheet47.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9"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28.5" customHeight="1">
      <c r="A3" s="82" t="s">
        <v>385</v>
      </c>
      <c r="B3" s="82"/>
      <c r="C3" s="82"/>
      <c r="D3" s="82"/>
      <c r="E3" s="82"/>
      <c r="F3" s="82"/>
      <c r="G3" s="2"/>
    </row>
    <row r="4" spans="1:7">
      <c r="A4" s="3" t="s">
        <v>3</v>
      </c>
      <c r="B4" s="3" t="s">
        <v>4</v>
      </c>
      <c r="C4" s="3" t="s">
        <v>5</v>
      </c>
      <c r="D4" s="3" t="s">
        <v>6</v>
      </c>
      <c r="E4" s="3" t="s">
        <v>7</v>
      </c>
      <c r="F4" s="3" t="s">
        <v>8</v>
      </c>
    </row>
    <row r="5" spans="1:7" ht="92.25" customHeight="1">
      <c r="A5" s="8" t="s">
        <v>30</v>
      </c>
      <c r="B5" s="16" t="s">
        <v>12</v>
      </c>
      <c r="C5" s="6">
        <v>58.63</v>
      </c>
      <c r="D5" s="4" t="s">
        <v>13</v>
      </c>
      <c r="E5" s="4">
        <v>120.53</v>
      </c>
      <c r="F5" s="6">
        <f>C5*E5</f>
        <v>7066.6739000000007</v>
      </c>
    </row>
    <row r="6" spans="1:7" ht="73.5">
      <c r="A6" s="8" t="s">
        <v>31</v>
      </c>
      <c r="B6" s="18" t="s">
        <v>15</v>
      </c>
      <c r="C6" s="6">
        <v>4.55</v>
      </c>
      <c r="D6" s="4" t="s">
        <v>16</v>
      </c>
      <c r="E6" s="4">
        <v>223.35</v>
      </c>
      <c r="F6" s="6">
        <f t="shared" ref="F6:F16" si="0">C6*E6</f>
        <v>1016.2424999999999</v>
      </c>
    </row>
    <row r="7" spans="1:7" ht="52.5">
      <c r="A7" s="8" t="s">
        <v>32</v>
      </c>
      <c r="B7" s="16" t="s">
        <v>18</v>
      </c>
      <c r="C7" s="6">
        <v>7.59</v>
      </c>
      <c r="D7" s="4" t="s">
        <v>16</v>
      </c>
      <c r="E7" s="4">
        <v>1149.1199999999999</v>
      </c>
      <c r="F7" s="6">
        <f t="shared" si="0"/>
        <v>8721.8207999999995</v>
      </c>
    </row>
    <row r="8" spans="1:7" ht="99" customHeight="1">
      <c r="A8" s="19" t="s">
        <v>91</v>
      </c>
      <c r="B8" s="5" t="s">
        <v>34</v>
      </c>
      <c r="C8" s="6">
        <v>23.18</v>
      </c>
      <c r="D8" s="4" t="s">
        <v>16</v>
      </c>
      <c r="E8" s="4">
        <v>5829</v>
      </c>
      <c r="F8" s="6">
        <f t="shared" si="0"/>
        <v>135116.22</v>
      </c>
    </row>
    <row r="9" spans="1:7" ht="70.5" customHeight="1">
      <c r="A9" s="19" t="s">
        <v>93</v>
      </c>
      <c r="B9" s="5" t="s">
        <v>87</v>
      </c>
      <c r="C9" s="6">
        <v>9.73</v>
      </c>
      <c r="D9" s="4" t="s">
        <v>16</v>
      </c>
      <c r="E9" s="4">
        <v>5489.86</v>
      </c>
      <c r="F9" s="6">
        <f t="shared" si="0"/>
        <v>53416.337800000001</v>
      </c>
    </row>
    <row r="10" spans="1:7" ht="80.25" customHeight="1">
      <c r="A10" s="19" t="s">
        <v>386</v>
      </c>
      <c r="B10" s="5" t="s">
        <v>48</v>
      </c>
      <c r="C10" s="6">
        <v>3.282</v>
      </c>
      <c r="D10" s="4" t="s">
        <v>49</v>
      </c>
      <c r="E10" s="4">
        <v>65841.84</v>
      </c>
      <c r="F10" s="6">
        <f t="shared" si="0"/>
        <v>216092.91887999998</v>
      </c>
    </row>
    <row r="11" spans="1:7" ht="18.75">
      <c r="A11" s="8">
        <v>7</v>
      </c>
      <c r="B11" s="10" t="s">
        <v>21</v>
      </c>
      <c r="C11" s="6"/>
      <c r="D11" s="4"/>
      <c r="E11" s="4"/>
      <c r="F11" s="6">
        <f t="shared" si="0"/>
        <v>0</v>
      </c>
    </row>
    <row r="12" spans="1:7" ht="15.75">
      <c r="A12" s="8">
        <v>8</v>
      </c>
      <c r="B12" s="5" t="s">
        <v>247</v>
      </c>
      <c r="C12" s="6">
        <v>14.15</v>
      </c>
      <c r="D12" s="4" t="s">
        <v>16</v>
      </c>
      <c r="E12" s="4">
        <v>907.31</v>
      </c>
      <c r="F12" s="6">
        <f t="shared" si="0"/>
        <v>12838.4365</v>
      </c>
    </row>
    <row r="13" spans="1:7" ht="15.75">
      <c r="A13" s="8">
        <v>9</v>
      </c>
      <c r="B13" s="5" t="s">
        <v>272</v>
      </c>
      <c r="C13" s="6">
        <v>4.55</v>
      </c>
      <c r="D13" s="4" t="s">
        <v>16</v>
      </c>
      <c r="E13" s="4">
        <v>403.07</v>
      </c>
      <c r="F13" s="6">
        <f t="shared" si="0"/>
        <v>1833.9684999999999</v>
      </c>
    </row>
    <row r="14" spans="1:7" ht="15.75">
      <c r="A14" s="8">
        <v>10</v>
      </c>
      <c r="B14" s="5" t="s">
        <v>62</v>
      </c>
      <c r="C14" s="6">
        <v>28.3</v>
      </c>
      <c r="D14" s="4" t="s">
        <v>16</v>
      </c>
      <c r="E14" s="4">
        <v>541.66999999999996</v>
      </c>
      <c r="F14" s="6">
        <f t="shared" si="0"/>
        <v>15329.260999999999</v>
      </c>
    </row>
    <row r="15" spans="1:7" ht="15.75">
      <c r="A15" s="8">
        <v>11</v>
      </c>
      <c r="B15" s="5" t="s">
        <v>61</v>
      </c>
      <c r="C15" s="6">
        <v>7.59</v>
      </c>
      <c r="D15" s="4" t="s">
        <v>16</v>
      </c>
      <c r="E15" s="4">
        <v>863.23</v>
      </c>
      <c r="F15" s="6">
        <f t="shared" si="0"/>
        <v>6551.9156999999996</v>
      </c>
    </row>
    <row r="16" spans="1:7" ht="15.75">
      <c r="A16" s="8">
        <v>12</v>
      </c>
      <c r="B16" s="5" t="s">
        <v>26</v>
      </c>
      <c r="C16" s="6">
        <v>58.63</v>
      </c>
      <c r="D16" s="4" t="s">
        <v>16</v>
      </c>
      <c r="E16" s="4">
        <v>177.16</v>
      </c>
      <c r="F16" s="6">
        <f t="shared" si="0"/>
        <v>10386.890800000001</v>
      </c>
    </row>
    <row r="17" spans="1:6">
      <c r="A17" s="11"/>
      <c r="B17" s="89" t="s">
        <v>217</v>
      </c>
      <c r="C17" s="90"/>
      <c r="D17" s="90"/>
      <c r="E17" s="91"/>
      <c r="F17" s="12">
        <f>SUM(F5:F16)</f>
        <v>468370.68638000003</v>
      </c>
    </row>
    <row r="18" spans="1:6">
      <c r="A18" s="25"/>
      <c r="B18" s="26"/>
      <c r="C18" s="26"/>
      <c r="D18" s="26"/>
      <c r="E18" s="26"/>
      <c r="F18" s="15"/>
    </row>
    <row r="19" spans="1:6" ht="41.25" customHeight="1">
      <c r="B19" s="84" t="s">
        <v>89</v>
      </c>
      <c r="C19" s="84"/>
      <c r="D19" s="84"/>
      <c r="E19" s="84"/>
      <c r="F19" s="84"/>
    </row>
  </sheetData>
  <mergeCells count="5">
    <mergeCell ref="A1:F1"/>
    <mergeCell ref="A2:F2"/>
    <mergeCell ref="A3:F3"/>
    <mergeCell ref="B17:E17"/>
    <mergeCell ref="B19:F19"/>
  </mergeCells>
  <pageMargins left="0.7" right="0.7" top="0.75" bottom="0.75" header="0.3" footer="0.3"/>
</worksheet>
</file>

<file path=xl/worksheets/sheet48.xml><?xml version="1.0" encoding="utf-8"?>
<worksheet xmlns="http://schemas.openxmlformats.org/spreadsheetml/2006/main" xmlns:r="http://schemas.openxmlformats.org/officeDocument/2006/relationships">
  <dimension ref="A1:I12"/>
  <sheetViews>
    <sheetView workbookViewId="0">
      <selection activeCell="A3" sqref="A3:H3"/>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6" customHeight="1">
      <c r="A3" s="82" t="s">
        <v>381</v>
      </c>
      <c r="B3" s="82"/>
      <c r="C3" s="82"/>
      <c r="D3" s="82"/>
      <c r="E3" s="82"/>
      <c r="F3" s="82"/>
      <c r="G3" s="82"/>
      <c r="H3" s="82"/>
      <c r="I3" s="2"/>
    </row>
    <row r="4" spans="1:9">
      <c r="A4" s="3" t="s">
        <v>3</v>
      </c>
      <c r="B4" s="3" t="s">
        <v>4</v>
      </c>
      <c r="C4" s="3" t="s">
        <v>5</v>
      </c>
      <c r="D4" s="3" t="s">
        <v>6</v>
      </c>
      <c r="E4" s="3" t="s">
        <v>97</v>
      </c>
      <c r="F4" s="3" t="s">
        <v>6</v>
      </c>
      <c r="G4" s="3" t="s">
        <v>7</v>
      </c>
      <c r="H4" s="3" t="s">
        <v>8</v>
      </c>
    </row>
    <row r="5" spans="1:9" ht="76.5">
      <c r="A5" s="8" t="s">
        <v>231</v>
      </c>
      <c r="B5" s="5" t="s">
        <v>334</v>
      </c>
      <c r="C5" s="6">
        <v>35.409999999999997</v>
      </c>
      <c r="D5" s="4" t="s">
        <v>16</v>
      </c>
      <c r="E5" s="4">
        <v>137.30000000000001</v>
      </c>
      <c r="F5" s="4" t="s">
        <v>16</v>
      </c>
      <c r="G5" s="4">
        <v>5829</v>
      </c>
      <c r="H5" s="7">
        <f t="shared" ref="H5:H8" si="0">G5*E5</f>
        <v>800321.70000000007</v>
      </c>
    </row>
    <row r="6" spans="1:9" ht="18.75">
      <c r="A6" s="23">
        <v>2</v>
      </c>
      <c r="B6" s="10" t="s">
        <v>21</v>
      </c>
      <c r="C6" s="6"/>
      <c r="D6" s="4"/>
      <c r="E6" s="4"/>
      <c r="F6" s="4"/>
      <c r="G6" s="4"/>
      <c r="H6" s="7">
        <f t="shared" si="0"/>
        <v>0</v>
      </c>
    </row>
    <row r="7" spans="1:9" ht="15.75">
      <c r="A7" s="8">
        <v>3</v>
      </c>
      <c r="B7" s="5" t="s">
        <v>60</v>
      </c>
      <c r="C7" s="6">
        <v>15.23</v>
      </c>
      <c r="D7" s="4" t="s">
        <v>16</v>
      </c>
      <c r="E7" s="4">
        <v>59.04</v>
      </c>
      <c r="F7" s="4" t="s">
        <v>16</v>
      </c>
      <c r="G7" s="4">
        <v>907.31</v>
      </c>
      <c r="H7" s="7">
        <f t="shared" si="0"/>
        <v>53567.582399999999</v>
      </c>
    </row>
    <row r="8" spans="1:9" ht="15.75">
      <c r="A8" s="8">
        <v>4</v>
      </c>
      <c r="B8" s="5" t="s">
        <v>62</v>
      </c>
      <c r="C8" s="6">
        <v>30.45</v>
      </c>
      <c r="D8" s="4" t="s">
        <v>16</v>
      </c>
      <c r="E8" s="4">
        <v>118.08</v>
      </c>
      <c r="F8" s="4" t="s">
        <v>16</v>
      </c>
      <c r="G8" s="4">
        <v>541.66999999999996</v>
      </c>
      <c r="H8" s="7">
        <f t="shared" si="0"/>
        <v>63960.393599999996</v>
      </c>
    </row>
    <row r="9" spans="1:9">
      <c r="A9" s="11"/>
      <c r="B9" s="89" t="s">
        <v>380</v>
      </c>
      <c r="C9" s="90"/>
      <c r="D9" s="90"/>
      <c r="E9" s="90"/>
      <c r="F9" s="90"/>
      <c r="G9" s="91"/>
      <c r="H9" s="12">
        <f>SUM(H5:H8)</f>
        <v>917849.67599999998</v>
      </c>
    </row>
    <row r="10" spans="1:9">
      <c r="A10" s="13"/>
      <c r="B10" s="14"/>
      <c r="C10" s="14"/>
      <c r="D10" s="14"/>
      <c r="E10" s="14"/>
      <c r="F10" s="14"/>
      <c r="G10" s="14"/>
      <c r="H10" s="15"/>
    </row>
    <row r="11" spans="1:9">
      <c r="A11" s="13"/>
      <c r="B11" s="14"/>
      <c r="C11" s="14"/>
      <c r="D11" s="14"/>
      <c r="E11" s="14"/>
      <c r="F11" s="14"/>
      <c r="G11" s="14"/>
      <c r="H11" s="15"/>
    </row>
    <row r="12" spans="1:9" ht="50.25" customHeight="1">
      <c r="B12" s="84" t="s">
        <v>74</v>
      </c>
      <c r="C12" s="84"/>
      <c r="D12" s="84"/>
      <c r="E12" s="84"/>
      <c r="F12" s="84"/>
      <c r="G12" s="84"/>
      <c r="H12" s="84"/>
    </row>
  </sheetData>
  <mergeCells count="5">
    <mergeCell ref="A1:H1"/>
    <mergeCell ref="A2:H2"/>
    <mergeCell ref="A3:H3"/>
    <mergeCell ref="B9:G9"/>
    <mergeCell ref="B12:H12"/>
  </mergeCells>
  <pageMargins left="0.7" right="0.7" top="0.75" bottom="0.75" header="0.3" footer="0.3"/>
</worksheet>
</file>

<file path=xl/worksheets/sheet49.xml><?xml version="1.0" encoding="utf-8"?>
<worksheet xmlns="http://schemas.openxmlformats.org/spreadsheetml/2006/main" xmlns:r="http://schemas.openxmlformats.org/officeDocument/2006/relationships">
  <dimension ref="A1:I18"/>
  <sheetViews>
    <sheetView workbookViewId="0">
      <selection activeCell="H16" sqref="H16"/>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6" customHeight="1">
      <c r="A3" s="82" t="s">
        <v>388</v>
      </c>
      <c r="B3" s="82"/>
      <c r="C3" s="82"/>
      <c r="D3" s="82"/>
      <c r="E3" s="82"/>
      <c r="F3" s="82"/>
      <c r="G3" s="82"/>
      <c r="H3" s="82"/>
      <c r="I3" s="2"/>
    </row>
    <row r="4" spans="1:9">
      <c r="A4" s="3" t="s">
        <v>3</v>
      </c>
      <c r="B4" s="3" t="s">
        <v>4</v>
      </c>
      <c r="C4" s="3" t="s">
        <v>5</v>
      </c>
      <c r="D4" s="3" t="s">
        <v>6</v>
      </c>
      <c r="E4" s="3" t="s">
        <v>97</v>
      </c>
      <c r="F4" s="3" t="s">
        <v>6</v>
      </c>
      <c r="G4" s="3" t="s">
        <v>7</v>
      </c>
      <c r="H4" s="3" t="s">
        <v>8</v>
      </c>
    </row>
    <row r="5" spans="1:9" ht="114.75">
      <c r="A5" s="8" t="s">
        <v>30</v>
      </c>
      <c r="B5" s="5" t="s">
        <v>12</v>
      </c>
      <c r="C5" s="6">
        <v>57.83</v>
      </c>
      <c r="D5" s="4" t="s">
        <v>13</v>
      </c>
      <c r="E5" s="4">
        <v>74.62</v>
      </c>
      <c r="F5" s="4" t="s">
        <v>13</v>
      </c>
      <c r="G5" s="4">
        <v>120.53</v>
      </c>
      <c r="H5" s="7">
        <f t="shared" ref="H5:H14" si="0">G5*E5</f>
        <v>8993.9486000000015</v>
      </c>
    </row>
    <row r="6" spans="1:9" ht="89.25">
      <c r="A6" s="8" t="s">
        <v>31</v>
      </c>
      <c r="B6" s="9" t="s">
        <v>257</v>
      </c>
      <c r="C6" s="6">
        <v>23.02</v>
      </c>
      <c r="D6" s="4" t="s">
        <v>16</v>
      </c>
      <c r="E6" s="4">
        <v>18.66</v>
      </c>
      <c r="F6" s="4" t="s">
        <v>16</v>
      </c>
      <c r="G6" s="4">
        <v>223.35</v>
      </c>
      <c r="H6" s="7">
        <f t="shared" si="0"/>
        <v>4167.7110000000002</v>
      </c>
    </row>
    <row r="7" spans="1:9" ht="63.75">
      <c r="A7" s="8" t="s">
        <v>32</v>
      </c>
      <c r="B7" s="5" t="s">
        <v>18</v>
      </c>
      <c r="C7" s="6">
        <v>38.36</v>
      </c>
      <c r="D7" s="4" t="s">
        <v>16</v>
      </c>
      <c r="E7" s="4">
        <v>31.12</v>
      </c>
      <c r="F7" s="4" t="s">
        <v>16</v>
      </c>
      <c r="G7" s="4">
        <v>1149.1199999999999</v>
      </c>
      <c r="H7" s="7">
        <f t="shared" si="0"/>
        <v>35760.614399999999</v>
      </c>
    </row>
    <row r="8" spans="1:9" ht="76.5">
      <c r="A8" s="8" t="s">
        <v>33</v>
      </c>
      <c r="B8" s="5" t="s">
        <v>334</v>
      </c>
      <c r="C8" s="6">
        <v>35.409999999999997</v>
      </c>
      <c r="D8" s="4" t="s">
        <v>16</v>
      </c>
      <c r="E8" s="4">
        <v>37.31</v>
      </c>
      <c r="F8" s="4" t="s">
        <v>16</v>
      </c>
      <c r="G8" s="4">
        <v>5829</v>
      </c>
      <c r="H8" s="7">
        <f t="shared" si="0"/>
        <v>217479.99000000002</v>
      </c>
    </row>
    <row r="9" spans="1:9" ht="18.75">
      <c r="A9" s="23">
        <v>5</v>
      </c>
      <c r="B9" s="10" t="s">
        <v>21</v>
      </c>
      <c r="C9" s="6"/>
      <c r="D9" s="4"/>
      <c r="E9" s="4"/>
      <c r="F9" s="4"/>
      <c r="G9" s="4"/>
      <c r="H9" s="7">
        <f t="shared" si="0"/>
        <v>0</v>
      </c>
    </row>
    <row r="10" spans="1:9" ht="15.75">
      <c r="A10" s="8">
        <v>6</v>
      </c>
      <c r="B10" s="5" t="s">
        <v>60</v>
      </c>
      <c r="C10" s="6">
        <v>15.23</v>
      </c>
      <c r="D10" s="4" t="s">
        <v>16</v>
      </c>
      <c r="E10" s="4">
        <v>16.04</v>
      </c>
      <c r="F10" s="4" t="s">
        <v>16</v>
      </c>
      <c r="G10" s="4">
        <v>907.31</v>
      </c>
      <c r="H10" s="7">
        <f t="shared" si="0"/>
        <v>14553.252399999998</v>
      </c>
    </row>
    <row r="11" spans="1:9" ht="15.75">
      <c r="A11" s="8">
        <v>7</v>
      </c>
      <c r="B11" s="5" t="s">
        <v>71</v>
      </c>
      <c r="C11" s="6">
        <v>23.02</v>
      </c>
      <c r="D11" s="4" t="s">
        <v>16</v>
      </c>
      <c r="E11" s="4">
        <v>18.66</v>
      </c>
      <c r="F11" s="4" t="s">
        <v>16</v>
      </c>
      <c r="G11" s="4">
        <v>403.07</v>
      </c>
      <c r="H11" s="7">
        <f t="shared" si="0"/>
        <v>7521.2861999999996</v>
      </c>
    </row>
    <row r="12" spans="1:9" ht="15.75">
      <c r="A12" s="8">
        <v>8</v>
      </c>
      <c r="B12" s="5" t="s">
        <v>62</v>
      </c>
      <c r="C12" s="6">
        <v>30.45</v>
      </c>
      <c r="D12" s="4" t="s">
        <v>16</v>
      </c>
      <c r="E12" s="4">
        <v>32.090000000000003</v>
      </c>
      <c r="F12" s="4" t="s">
        <v>16</v>
      </c>
      <c r="G12" s="4">
        <v>541.66999999999996</v>
      </c>
      <c r="H12" s="7">
        <f t="shared" si="0"/>
        <v>17382.190300000002</v>
      </c>
    </row>
    <row r="13" spans="1:9" ht="15.75">
      <c r="A13" s="8">
        <v>9</v>
      </c>
      <c r="B13" s="5" t="s">
        <v>61</v>
      </c>
      <c r="C13" s="6">
        <v>38.36</v>
      </c>
      <c r="D13" s="4" t="s">
        <v>16</v>
      </c>
      <c r="E13" s="4">
        <v>31.12</v>
      </c>
      <c r="F13" s="4" t="s">
        <v>16</v>
      </c>
      <c r="G13" s="4">
        <v>863.23</v>
      </c>
      <c r="H13" s="7">
        <f t="shared" si="0"/>
        <v>26863.7176</v>
      </c>
    </row>
    <row r="14" spans="1:9" ht="15.75">
      <c r="A14" s="8">
        <v>10</v>
      </c>
      <c r="B14" s="5" t="s">
        <v>26</v>
      </c>
      <c r="C14" s="6">
        <v>57.83</v>
      </c>
      <c r="D14" s="4" t="s">
        <v>16</v>
      </c>
      <c r="E14" s="4">
        <v>74.92</v>
      </c>
      <c r="F14" s="4" t="s">
        <v>16</v>
      </c>
      <c r="G14" s="4">
        <v>177.16</v>
      </c>
      <c r="H14" s="7">
        <f t="shared" si="0"/>
        <v>13272.8272</v>
      </c>
    </row>
    <row r="15" spans="1:9">
      <c r="A15" s="11"/>
      <c r="B15" s="89" t="s">
        <v>380</v>
      </c>
      <c r="C15" s="90"/>
      <c r="D15" s="90"/>
      <c r="E15" s="90"/>
      <c r="F15" s="90"/>
      <c r="G15" s="91"/>
      <c r="H15" s="12">
        <f>SUM(H5:H14)</f>
        <v>345995.53769999999</v>
      </c>
    </row>
    <row r="16" spans="1:9">
      <c r="A16" s="13"/>
      <c r="B16" s="14"/>
      <c r="C16" s="14"/>
      <c r="D16" s="14"/>
      <c r="E16" s="14"/>
      <c r="F16" s="14"/>
      <c r="G16" s="14"/>
      <c r="H16" s="15"/>
    </row>
    <row r="17" spans="1:8">
      <c r="A17" s="13"/>
      <c r="B17" s="14"/>
      <c r="C17" s="14"/>
      <c r="D17" s="14"/>
      <c r="E17" s="14"/>
      <c r="F17" s="14"/>
      <c r="G17" s="14"/>
      <c r="H17" s="15"/>
    </row>
    <row r="18" spans="1:8" ht="50.25" customHeight="1">
      <c r="B18" s="84" t="s">
        <v>74</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24"/>
  <sheetViews>
    <sheetView topLeftCell="A22"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144</v>
      </c>
      <c r="B3" s="82"/>
      <c r="C3" s="82"/>
      <c r="D3" s="82"/>
      <c r="E3" s="82"/>
      <c r="F3" s="82"/>
      <c r="G3" s="2"/>
    </row>
    <row r="4" spans="1:7">
      <c r="A4" s="3" t="s">
        <v>3</v>
      </c>
      <c r="B4" s="3" t="s">
        <v>4</v>
      </c>
      <c r="C4" s="3" t="s">
        <v>5</v>
      </c>
      <c r="D4" s="3" t="s">
        <v>6</v>
      </c>
      <c r="E4" s="3" t="s">
        <v>7</v>
      </c>
      <c r="F4" s="3" t="s">
        <v>8</v>
      </c>
    </row>
    <row r="5" spans="1:7" ht="27.75" customHeight="1">
      <c r="A5" s="4">
        <v>1</v>
      </c>
      <c r="B5" s="22" t="s">
        <v>52</v>
      </c>
      <c r="C5" s="4">
        <v>5</v>
      </c>
      <c r="D5" s="4" t="s">
        <v>10</v>
      </c>
      <c r="E5" s="4">
        <v>261.12</v>
      </c>
      <c r="F5" s="6">
        <f>E5*C5</f>
        <v>1305.5999999999999</v>
      </c>
    </row>
    <row r="6" spans="1:7" ht="27.75" customHeight="1">
      <c r="A6" s="4" t="s">
        <v>78</v>
      </c>
      <c r="B6" s="22" t="s">
        <v>79</v>
      </c>
      <c r="C6" s="4">
        <v>8.07</v>
      </c>
      <c r="D6" s="4" t="s">
        <v>13</v>
      </c>
      <c r="E6" s="4">
        <v>688.52</v>
      </c>
      <c r="F6" s="6">
        <f t="shared" ref="F6:F20" si="0">E6*C6</f>
        <v>5556.3563999999997</v>
      </c>
    </row>
    <row r="7" spans="1:7" ht="114.75">
      <c r="A7" s="8" t="s">
        <v>98</v>
      </c>
      <c r="B7" s="5" t="s">
        <v>65</v>
      </c>
      <c r="C7" s="6">
        <v>88.78</v>
      </c>
      <c r="D7" s="4" t="s">
        <v>13</v>
      </c>
      <c r="E7" s="4">
        <v>120.53</v>
      </c>
      <c r="F7" s="6">
        <f t="shared" si="0"/>
        <v>10700.653400000001</v>
      </c>
    </row>
    <row r="8" spans="1:7" ht="78" customHeight="1">
      <c r="A8" s="8" t="s">
        <v>99</v>
      </c>
      <c r="B8" s="5" t="s">
        <v>15</v>
      </c>
      <c r="C8" s="6">
        <v>8.07</v>
      </c>
      <c r="D8" s="4" t="s">
        <v>13</v>
      </c>
      <c r="E8" s="4">
        <v>223.35</v>
      </c>
      <c r="F8" s="6">
        <f t="shared" si="0"/>
        <v>1802.4345000000001</v>
      </c>
    </row>
    <row r="9" spans="1:7" ht="63.75">
      <c r="A9" s="8" t="s">
        <v>100</v>
      </c>
      <c r="B9" s="5" t="s">
        <v>18</v>
      </c>
      <c r="C9" s="6">
        <v>13.45</v>
      </c>
      <c r="D9" s="4" t="s">
        <v>16</v>
      </c>
      <c r="E9" s="4">
        <v>1149.1199999999999</v>
      </c>
      <c r="F9" s="6">
        <f t="shared" si="0"/>
        <v>15455.663999999997</v>
      </c>
    </row>
    <row r="10" spans="1:7" ht="102">
      <c r="A10" s="8" t="s">
        <v>142</v>
      </c>
      <c r="B10" s="5" t="s">
        <v>46</v>
      </c>
      <c r="C10" s="6">
        <v>40.36</v>
      </c>
      <c r="D10" s="4" t="s">
        <v>16</v>
      </c>
      <c r="E10" s="4">
        <v>5829</v>
      </c>
      <c r="F10" s="6">
        <f t="shared" si="0"/>
        <v>235258.44</v>
      </c>
    </row>
    <row r="11" spans="1:7" ht="89.25">
      <c r="A11" s="8" t="s">
        <v>102</v>
      </c>
      <c r="B11" s="5" t="s">
        <v>41</v>
      </c>
      <c r="C11" s="4"/>
      <c r="D11" s="4" t="s">
        <v>16</v>
      </c>
      <c r="E11" s="4">
        <v>2502.14</v>
      </c>
      <c r="F11" s="6">
        <f t="shared" si="0"/>
        <v>0</v>
      </c>
    </row>
    <row r="12" spans="1:7" ht="63.75">
      <c r="A12" s="19" t="s">
        <v>103</v>
      </c>
      <c r="B12" s="5" t="s">
        <v>43</v>
      </c>
      <c r="C12" s="4"/>
      <c r="D12" s="4" t="s">
        <v>44</v>
      </c>
      <c r="E12" s="4">
        <v>245.79</v>
      </c>
      <c r="F12" s="6">
        <f t="shared" si="0"/>
        <v>0</v>
      </c>
    </row>
    <row r="13" spans="1:7" ht="102">
      <c r="A13" s="19" t="s">
        <v>104</v>
      </c>
      <c r="B13" s="5" t="s">
        <v>87</v>
      </c>
      <c r="C13" s="6">
        <v>16.14</v>
      </c>
      <c r="D13" s="4" t="s">
        <v>16</v>
      </c>
      <c r="E13" s="4">
        <v>5489.86</v>
      </c>
      <c r="F13" s="6">
        <f t="shared" si="0"/>
        <v>88606.340400000001</v>
      </c>
    </row>
    <row r="14" spans="1:7" ht="89.25">
      <c r="A14" s="19" t="s">
        <v>105</v>
      </c>
      <c r="B14" s="5" t="s">
        <v>48</v>
      </c>
      <c r="C14" s="6">
        <v>4.9869999070000004</v>
      </c>
      <c r="D14" s="4" t="s">
        <v>49</v>
      </c>
      <c r="E14" s="4">
        <v>65841.84</v>
      </c>
      <c r="F14" s="6">
        <f>E14*C14</f>
        <v>328353.24995670887</v>
      </c>
    </row>
    <row r="15" spans="1:7" ht="18.75">
      <c r="A15" s="23">
        <v>11</v>
      </c>
      <c r="B15" s="10" t="s">
        <v>21</v>
      </c>
      <c r="C15" s="6"/>
      <c r="D15" s="4"/>
      <c r="E15" s="4"/>
      <c r="F15" s="6"/>
    </row>
    <row r="16" spans="1:7" ht="15.75" customHeight="1">
      <c r="A16" s="23">
        <v>12</v>
      </c>
      <c r="B16" s="5" t="s">
        <v>71</v>
      </c>
      <c r="C16" s="6">
        <v>8.07</v>
      </c>
      <c r="D16" s="4" t="s">
        <v>13</v>
      </c>
      <c r="E16" s="4">
        <v>403.07</v>
      </c>
      <c r="F16" s="6">
        <f t="shared" si="0"/>
        <v>3252.7748999999999</v>
      </c>
    </row>
    <row r="17" spans="1:6" ht="15.75" customHeight="1">
      <c r="A17" s="23">
        <v>13</v>
      </c>
      <c r="B17" s="5" t="s">
        <v>60</v>
      </c>
      <c r="C17" s="6">
        <v>24.29</v>
      </c>
      <c r="D17" s="4" t="s">
        <v>13</v>
      </c>
      <c r="E17" s="4">
        <v>907.32</v>
      </c>
      <c r="F17" s="6">
        <f t="shared" si="0"/>
        <v>22038.802800000001</v>
      </c>
    </row>
    <row r="18" spans="1:6" ht="15.75" customHeight="1">
      <c r="A18" s="23">
        <v>14</v>
      </c>
      <c r="B18" s="5" t="s">
        <v>143</v>
      </c>
      <c r="C18" s="6">
        <v>13.45</v>
      </c>
      <c r="D18" s="4" t="s">
        <v>13</v>
      </c>
      <c r="E18" s="4">
        <v>863.24</v>
      </c>
      <c r="F18" s="6">
        <f t="shared" si="0"/>
        <v>11610.578</v>
      </c>
    </row>
    <row r="19" spans="1:6">
      <c r="A19" s="23">
        <v>15</v>
      </c>
      <c r="B19" s="5" t="s">
        <v>62</v>
      </c>
      <c r="C19" s="6">
        <v>48.59</v>
      </c>
      <c r="D19" s="4" t="s">
        <v>13</v>
      </c>
      <c r="E19" s="4">
        <v>541.66999999999996</v>
      </c>
      <c r="F19" s="6">
        <f t="shared" si="0"/>
        <v>26319.745299999999</v>
      </c>
    </row>
    <row r="20" spans="1:6">
      <c r="A20" s="23">
        <v>16</v>
      </c>
      <c r="B20" s="5" t="s">
        <v>69</v>
      </c>
      <c r="C20" s="6">
        <v>96.85</v>
      </c>
      <c r="D20" s="4" t="s">
        <v>13</v>
      </c>
      <c r="E20" s="4">
        <v>177.17</v>
      </c>
      <c r="F20" s="6">
        <f t="shared" si="0"/>
        <v>17158.914499999999</v>
      </c>
    </row>
    <row r="21" spans="1:6">
      <c r="A21" s="11"/>
      <c r="B21" s="83"/>
      <c r="C21" s="83"/>
      <c r="D21" s="83"/>
      <c r="E21" s="83"/>
      <c r="F21" s="12">
        <f>SUM(F5:F20)</f>
        <v>767419.55415670865</v>
      </c>
    </row>
    <row r="22" spans="1:6">
      <c r="A22" s="13"/>
      <c r="B22" s="14"/>
      <c r="C22" s="14"/>
      <c r="D22" s="14"/>
      <c r="E22" s="14"/>
      <c r="F22" s="15"/>
    </row>
    <row r="23" spans="1:6">
      <c r="A23" s="13"/>
      <c r="B23" s="14"/>
      <c r="C23" s="14"/>
      <c r="D23" s="14"/>
      <c r="E23" s="14"/>
      <c r="F23" s="15"/>
    </row>
    <row r="24" spans="1:6" ht="50.25" customHeight="1">
      <c r="B24" s="84" t="s">
        <v>122</v>
      </c>
      <c r="C24" s="84"/>
      <c r="D24" s="84"/>
      <c r="E24" s="84"/>
      <c r="F24" s="84"/>
    </row>
  </sheetData>
  <mergeCells count="5">
    <mergeCell ref="A1:F1"/>
    <mergeCell ref="A2:F2"/>
    <mergeCell ref="A3:F3"/>
    <mergeCell ref="B21:E21"/>
    <mergeCell ref="B24:F24"/>
  </mergeCells>
  <pageMargins left="0.7" right="0.7" top="0.75" bottom="0.75" header="0.3" footer="0.3"/>
</worksheet>
</file>

<file path=xl/worksheets/sheet50.xml><?xml version="1.0" encoding="utf-8"?>
<worksheet xmlns="http://schemas.openxmlformats.org/spreadsheetml/2006/main" xmlns:r="http://schemas.openxmlformats.org/officeDocument/2006/relationships">
  <dimension ref="A1:I19"/>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44.25" customHeight="1">
      <c r="A3" s="82" t="s">
        <v>148</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2</v>
      </c>
      <c r="F5" s="8" t="s">
        <v>10</v>
      </c>
      <c r="G5" s="8">
        <v>261.12</v>
      </c>
      <c r="H5" s="6">
        <f>G5*E5</f>
        <v>522.24</v>
      </c>
    </row>
    <row r="6" spans="1:9" ht="114.75">
      <c r="A6" s="8" t="s">
        <v>30</v>
      </c>
      <c r="B6" s="5" t="s">
        <v>12</v>
      </c>
      <c r="C6" s="6">
        <v>29.73</v>
      </c>
      <c r="D6" s="8">
        <v>5.25</v>
      </c>
      <c r="E6" s="8">
        <v>103.09</v>
      </c>
      <c r="F6" s="4" t="s">
        <v>13</v>
      </c>
      <c r="G6" s="4">
        <v>120.53</v>
      </c>
      <c r="H6" s="6">
        <f t="shared" ref="H6:H15" si="0">G6*E6</f>
        <v>12425.4377</v>
      </c>
    </row>
    <row r="7" spans="1:9" ht="89.25">
      <c r="A7" s="8" t="s">
        <v>31</v>
      </c>
      <c r="B7" s="9" t="s">
        <v>15</v>
      </c>
      <c r="C7" s="6">
        <v>2.48</v>
      </c>
      <c r="D7" s="8">
        <v>5.25</v>
      </c>
      <c r="E7" s="8">
        <v>30.02</v>
      </c>
      <c r="F7" s="4" t="s">
        <v>16</v>
      </c>
      <c r="G7" s="4">
        <v>223.35</v>
      </c>
      <c r="H7" s="6">
        <f t="shared" si="0"/>
        <v>6704.9669999999996</v>
      </c>
    </row>
    <row r="8" spans="1:9" ht="63.75">
      <c r="A8" s="8" t="s">
        <v>32</v>
      </c>
      <c r="B8" s="5" t="s">
        <v>18</v>
      </c>
      <c r="C8" s="6">
        <v>4.13</v>
      </c>
      <c r="D8" s="8">
        <v>5.25</v>
      </c>
      <c r="E8" s="8">
        <v>37.520000000000003</v>
      </c>
      <c r="F8" s="4" t="s">
        <v>16</v>
      </c>
      <c r="G8" s="4">
        <v>1149.1199999999999</v>
      </c>
      <c r="H8" s="6">
        <f t="shared" si="0"/>
        <v>43114.982400000001</v>
      </c>
    </row>
    <row r="9" spans="1:9" ht="102">
      <c r="A9" s="8" t="s">
        <v>33</v>
      </c>
      <c r="B9" s="5" t="s">
        <v>34</v>
      </c>
      <c r="C9" s="6">
        <v>3.26</v>
      </c>
      <c r="D9" s="8">
        <v>5.25</v>
      </c>
      <c r="E9" s="8">
        <v>66.91</v>
      </c>
      <c r="F9" s="4" t="s">
        <v>16</v>
      </c>
      <c r="G9" s="4">
        <v>5829</v>
      </c>
      <c r="H9" s="6">
        <f t="shared" si="0"/>
        <v>390018.38999999996</v>
      </c>
    </row>
    <row r="10" spans="1:9" ht="18.75">
      <c r="A10" s="8">
        <v>5</v>
      </c>
      <c r="B10" s="10" t="s">
        <v>21</v>
      </c>
      <c r="C10" s="6"/>
      <c r="D10" s="8"/>
      <c r="E10" s="8"/>
      <c r="F10" s="4"/>
      <c r="G10" s="4"/>
      <c r="H10" s="6"/>
    </row>
    <row r="11" spans="1:9" ht="15.75">
      <c r="A11" s="8">
        <v>6</v>
      </c>
      <c r="B11" s="5" t="s">
        <v>71</v>
      </c>
      <c r="C11" s="6">
        <v>2.48</v>
      </c>
      <c r="D11" s="8">
        <v>5.25</v>
      </c>
      <c r="E11" s="8">
        <v>30.02</v>
      </c>
      <c r="F11" s="4" t="s">
        <v>16</v>
      </c>
      <c r="G11" s="4">
        <v>403.07</v>
      </c>
      <c r="H11" s="6">
        <f t="shared" si="0"/>
        <v>12100.161399999999</v>
      </c>
    </row>
    <row r="12" spans="1:9" ht="15.75">
      <c r="A12" s="8">
        <v>7</v>
      </c>
      <c r="B12" s="5" t="s">
        <v>60</v>
      </c>
      <c r="C12" s="6">
        <v>7.16</v>
      </c>
      <c r="D12" s="8">
        <v>5.25</v>
      </c>
      <c r="E12" s="8">
        <v>28.77</v>
      </c>
      <c r="F12" s="4" t="s">
        <v>16</v>
      </c>
      <c r="G12" s="4">
        <v>907.32</v>
      </c>
      <c r="H12" s="6">
        <f t="shared" si="0"/>
        <v>26103.596400000002</v>
      </c>
    </row>
    <row r="13" spans="1:9" ht="15.75">
      <c r="A13" s="8">
        <v>8</v>
      </c>
      <c r="B13" s="5" t="s">
        <v>61</v>
      </c>
      <c r="C13" s="6">
        <v>12.78</v>
      </c>
      <c r="D13" s="8">
        <v>5.25</v>
      </c>
      <c r="E13" s="8">
        <v>37.520000000000003</v>
      </c>
      <c r="F13" s="4" t="s">
        <v>16</v>
      </c>
      <c r="G13" s="4">
        <v>863.24</v>
      </c>
      <c r="H13" s="6">
        <f t="shared" si="0"/>
        <v>32388.764800000004</v>
      </c>
    </row>
    <row r="14" spans="1:9" ht="15.75">
      <c r="A14" s="8">
        <v>9</v>
      </c>
      <c r="B14" s="5" t="s">
        <v>62</v>
      </c>
      <c r="C14" s="6">
        <v>3.61</v>
      </c>
      <c r="D14" s="8">
        <v>5.25</v>
      </c>
      <c r="E14" s="8">
        <v>57.54</v>
      </c>
      <c r="F14" s="4" t="s">
        <v>16</v>
      </c>
      <c r="G14" s="4">
        <v>541.66999999999996</v>
      </c>
      <c r="H14" s="6">
        <f t="shared" si="0"/>
        <v>31167.691799999997</v>
      </c>
    </row>
    <row r="15" spans="1:9" ht="15.75">
      <c r="A15" s="8">
        <v>10</v>
      </c>
      <c r="B15" s="5" t="s">
        <v>26</v>
      </c>
      <c r="C15" s="6">
        <v>29.73</v>
      </c>
      <c r="D15" s="8">
        <v>5.25</v>
      </c>
      <c r="E15" s="8">
        <v>103.09</v>
      </c>
      <c r="F15" s="4" t="s">
        <v>16</v>
      </c>
      <c r="G15" s="4">
        <v>177.17</v>
      </c>
      <c r="H15" s="6">
        <f t="shared" si="0"/>
        <v>18264.455299999998</v>
      </c>
    </row>
    <row r="16" spans="1:9">
      <c r="A16" s="11"/>
      <c r="B16" s="83"/>
      <c r="C16" s="83"/>
      <c r="D16" s="83"/>
      <c r="E16" s="83"/>
      <c r="F16" s="83"/>
      <c r="G16" s="83"/>
      <c r="H16" s="12">
        <f>SUM(H5:H15)</f>
        <v>572810.68679999991</v>
      </c>
    </row>
    <row r="17" spans="1:8">
      <c r="A17" s="13"/>
      <c r="B17" s="14"/>
      <c r="C17" s="14"/>
      <c r="D17" s="14"/>
      <c r="E17" s="14"/>
      <c r="F17" s="14"/>
      <c r="G17" s="14"/>
      <c r="H17" s="15"/>
    </row>
    <row r="18" spans="1:8">
      <c r="A18" s="13"/>
      <c r="B18" s="14"/>
      <c r="C18" s="14"/>
      <c r="D18" s="14"/>
      <c r="E18" s="14"/>
      <c r="F18" s="14"/>
      <c r="G18" s="14"/>
      <c r="H18" s="15"/>
    </row>
    <row r="19" spans="1:8" ht="63.75" customHeight="1">
      <c r="B19" s="84" t="s">
        <v>70</v>
      </c>
      <c r="C19" s="84"/>
      <c r="D19" s="84"/>
      <c r="E19" s="84"/>
      <c r="F19" s="84"/>
      <c r="G19" s="84"/>
      <c r="H19" s="84"/>
    </row>
  </sheetData>
  <mergeCells count="5">
    <mergeCell ref="A1:H1"/>
    <mergeCell ref="A2:H2"/>
    <mergeCell ref="A3:H3"/>
    <mergeCell ref="B16:G16"/>
    <mergeCell ref="B19:H19"/>
  </mergeCells>
  <pageMargins left="0.7" right="0.7" top="0.75" bottom="0.75" header="0.3" footer="0.3"/>
</worksheet>
</file>

<file path=xl/worksheets/sheet51.xml><?xml version="1.0" encoding="utf-8"?>
<worksheet xmlns="http://schemas.openxmlformats.org/spreadsheetml/2006/main" xmlns:r="http://schemas.openxmlformats.org/officeDocument/2006/relationships">
  <dimension ref="A1:G22"/>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6" customHeight="1">
      <c r="A3" s="82" t="s">
        <v>279</v>
      </c>
      <c r="B3" s="82"/>
      <c r="C3" s="82"/>
      <c r="D3" s="82"/>
      <c r="E3" s="82"/>
      <c r="F3" s="82"/>
      <c r="G3" s="2"/>
    </row>
    <row r="4" spans="1:7">
      <c r="A4" s="3" t="s">
        <v>3</v>
      </c>
      <c r="B4" s="3" t="s">
        <v>4</v>
      </c>
      <c r="C4" s="3" t="s">
        <v>5</v>
      </c>
      <c r="D4" s="3" t="s">
        <v>6</v>
      </c>
      <c r="E4" s="3" t="s">
        <v>7</v>
      </c>
      <c r="F4" s="3" t="s">
        <v>8</v>
      </c>
    </row>
    <row r="5" spans="1:7" ht="21">
      <c r="A5" s="8">
        <v>1</v>
      </c>
      <c r="B5" s="8" t="s">
        <v>280</v>
      </c>
      <c r="C5" s="8">
        <v>1</v>
      </c>
      <c r="D5" s="8" t="s">
        <v>10</v>
      </c>
      <c r="E5" s="8">
        <v>261.12</v>
      </c>
      <c r="F5" s="7">
        <f t="shared" ref="F5:F15" si="0">E5*C5</f>
        <v>261.12</v>
      </c>
    </row>
    <row r="6" spans="1:7" ht="114.75">
      <c r="A6" s="8" t="s">
        <v>11</v>
      </c>
      <c r="B6" s="5" t="s">
        <v>12</v>
      </c>
      <c r="C6" s="6">
        <v>45.08</v>
      </c>
      <c r="D6" s="4" t="s">
        <v>13</v>
      </c>
      <c r="E6" s="4">
        <v>120.53</v>
      </c>
      <c r="F6" s="7">
        <f t="shared" si="0"/>
        <v>5433.4924000000001</v>
      </c>
    </row>
    <row r="7" spans="1:7" ht="89.25">
      <c r="A7" s="8" t="s">
        <v>14</v>
      </c>
      <c r="B7" s="9" t="s">
        <v>15</v>
      </c>
      <c r="C7" s="6">
        <v>17.73</v>
      </c>
      <c r="D7" s="4" t="s">
        <v>16</v>
      </c>
      <c r="E7" s="4">
        <v>223.35</v>
      </c>
      <c r="F7" s="7">
        <f t="shared" si="0"/>
        <v>3959.9955</v>
      </c>
    </row>
    <row r="8" spans="1:7" ht="63.75">
      <c r="A8" s="8" t="s">
        <v>17</v>
      </c>
      <c r="B8" s="5" t="s">
        <v>18</v>
      </c>
      <c r="C8" s="6">
        <v>29.54</v>
      </c>
      <c r="D8" s="4" t="s">
        <v>16</v>
      </c>
      <c r="E8" s="4">
        <v>1149.1199999999999</v>
      </c>
      <c r="F8" s="7">
        <f t="shared" si="0"/>
        <v>33945.004799999995</v>
      </c>
    </row>
    <row r="9" spans="1:7" ht="102">
      <c r="A9" s="8" t="s">
        <v>54</v>
      </c>
      <c r="B9" s="5" t="s">
        <v>281</v>
      </c>
      <c r="C9" s="6">
        <v>29.5</v>
      </c>
      <c r="D9" s="4" t="s">
        <v>16</v>
      </c>
      <c r="E9" s="4">
        <v>5829</v>
      </c>
      <c r="F9" s="7">
        <f>E9*C9</f>
        <v>171955.5</v>
      </c>
    </row>
    <row r="10" spans="1:7" ht="18.75">
      <c r="A10" s="8">
        <v>6</v>
      </c>
      <c r="B10" s="10" t="s">
        <v>21</v>
      </c>
      <c r="C10" s="6"/>
      <c r="D10" s="4"/>
      <c r="E10" s="4"/>
      <c r="F10" s="7"/>
    </row>
    <row r="11" spans="1:7" ht="15.75">
      <c r="A11" s="8">
        <v>7</v>
      </c>
      <c r="B11" s="5" t="s">
        <v>282</v>
      </c>
      <c r="C11" s="6">
        <v>12.68</v>
      </c>
      <c r="D11" s="4" t="s">
        <v>16</v>
      </c>
      <c r="E11" s="4">
        <v>880.61</v>
      </c>
      <c r="F11" s="7">
        <f t="shared" si="0"/>
        <v>11166.1348</v>
      </c>
    </row>
    <row r="12" spans="1:7" ht="15.75">
      <c r="A12" s="8">
        <v>8</v>
      </c>
      <c r="B12" s="5" t="s">
        <v>283</v>
      </c>
      <c r="C12" s="6">
        <v>17.73</v>
      </c>
      <c r="D12" s="4" t="s">
        <v>16</v>
      </c>
      <c r="E12" s="4">
        <v>450.47</v>
      </c>
      <c r="F12" s="7">
        <f t="shared" si="0"/>
        <v>7986.8331000000007</v>
      </c>
    </row>
    <row r="13" spans="1:7" ht="15.75">
      <c r="A13" s="8">
        <v>9</v>
      </c>
      <c r="B13" s="5" t="s">
        <v>140</v>
      </c>
      <c r="C13" s="6">
        <v>25.37</v>
      </c>
      <c r="D13" s="4" t="s">
        <v>16</v>
      </c>
      <c r="E13" s="4">
        <v>513.67999999999995</v>
      </c>
      <c r="F13" s="7">
        <f>E13*C13</f>
        <v>13032.061599999999</v>
      </c>
    </row>
    <row r="14" spans="1:7" ht="15.75">
      <c r="A14" s="8">
        <v>10</v>
      </c>
      <c r="B14" s="5" t="s">
        <v>139</v>
      </c>
      <c r="C14" s="6">
        <v>29.54</v>
      </c>
      <c r="D14" s="4" t="s">
        <v>16</v>
      </c>
      <c r="E14" s="4">
        <v>831.81</v>
      </c>
      <c r="F14" s="7">
        <f t="shared" si="0"/>
        <v>24571.667399999998</v>
      </c>
    </row>
    <row r="15" spans="1:7" ht="15.75">
      <c r="A15" s="8">
        <v>11</v>
      </c>
      <c r="B15" s="5" t="s">
        <v>26</v>
      </c>
      <c r="C15" s="6">
        <v>45.08</v>
      </c>
      <c r="D15" s="4" t="s">
        <v>16</v>
      </c>
      <c r="E15" s="4">
        <v>177.16</v>
      </c>
      <c r="F15" s="7">
        <f t="shared" si="0"/>
        <v>7986.3727999999992</v>
      </c>
    </row>
    <row r="16" spans="1:7">
      <c r="A16" s="11"/>
      <c r="B16" s="83"/>
      <c r="C16" s="83"/>
      <c r="D16" s="83"/>
      <c r="E16" s="83"/>
      <c r="F16" s="12">
        <f>SUM(F6:F15)</f>
        <v>280037.0624</v>
      </c>
    </row>
    <row r="17" spans="1:6">
      <c r="A17" s="13"/>
      <c r="B17" s="14"/>
      <c r="C17" s="14"/>
      <c r="D17" s="14"/>
      <c r="E17" s="14"/>
      <c r="F17" s="15"/>
    </row>
    <row r="18" spans="1:6">
      <c r="A18" s="13"/>
      <c r="B18" s="14"/>
      <c r="C18" s="14"/>
      <c r="D18" s="14"/>
      <c r="E18" s="14"/>
      <c r="F18" s="15"/>
    </row>
    <row r="19" spans="1:6" ht="43.5" customHeight="1">
      <c r="B19" s="84" t="s">
        <v>122</v>
      </c>
      <c r="C19" s="84"/>
      <c r="D19" s="84"/>
      <c r="E19" s="84"/>
      <c r="F19" s="84"/>
    </row>
    <row r="22" spans="1:6" ht="41.25" customHeight="1"/>
  </sheetData>
  <mergeCells count="5">
    <mergeCell ref="A1:F1"/>
    <mergeCell ref="A2:F2"/>
    <mergeCell ref="A3:F3"/>
    <mergeCell ref="B16:E16"/>
    <mergeCell ref="B19:F19"/>
  </mergeCells>
  <pageMargins left="0.7" right="0.7" top="0.75" bottom="0.75" header="0.3" footer="0.3"/>
</worksheet>
</file>

<file path=xl/worksheets/sheet52.xml><?xml version="1.0" encoding="utf-8"?>
<worksheet xmlns="http://schemas.openxmlformats.org/spreadsheetml/2006/main" xmlns:r="http://schemas.openxmlformats.org/officeDocument/2006/relationships">
  <dimension ref="A1:G22"/>
  <sheetViews>
    <sheetView workbookViewId="0">
      <selection activeCell="A3" sqref="A3:F3"/>
    </sheetView>
  </sheetViews>
  <sheetFormatPr defaultRowHeight="15"/>
  <cols>
    <col min="1" max="1" width="8.7109375" customWidth="1"/>
    <col min="2" max="2" width="44.140625" customWidth="1"/>
    <col min="3" max="3" width="10.28515625" style="57"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24.75" customHeight="1">
      <c r="A3" s="82" t="s">
        <v>366</v>
      </c>
      <c r="B3" s="82"/>
      <c r="C3" s="82"/>
      <c r="D3" s="82"/>
      <c r="E3" s="82"/>
      <c r="F3" s="82"/>
      <c r="G3" s="2"/>
    </row>
    <row r="4" spans="1:7">
      <c r="A4" s="3" t="s">
        <v>3</v>
      </c>
      <c r="B4" s="3" t="s">
        <v>4</v>
      </c>
      <c r="C4" s="55" t="s">
        <v>5</v>
      </c>
      <c r="D4" s="3" t="s">
        <v>6</v>
      </c>
      <c r="E4" s="3" t="s">
        <v>7</v>
      </c>
      <c r="F4" s="3" t="s">
        <v>8</v>
      </c>
    </row>
    <row r="5" spans="1:7" ht="25.5">
      <c r="A5" s="8">
        <v>1</v>
      </c>
      <c r="B5" s="5" t="s">
        <v>367</v>
      </c>
      <c r="C5" s="56">
        <v>5</v>
      </c>
      <c r="D5" s="4" t="s">
        <v>10</v>
      </c>
      <c r="E5" s="4">
        <v>261.12</v>
      </c>
      <c r="F5" s="7">
        <f>E5*C5</f>
        <v>1305.5999999999999</v>
      </c>
    </row>
    <row r="6" spans="1:7" ht="91.5" customHeight="1">
      <c r="A6" s="8" t="s">
        <v>11</v>
      </c>
      <c r="B6" s="5" t="s">
        <v>12</v>
      </c>
      <c r="C6" s="56">
        <v>147.06</v>
      </c>
      <c r="D6" s="4" t="s">
        <v>13</v>
      </c>
      <c r="E6" s="4">
        <v>120.53</v>
      </c>
      <c r="F6" s="7">
        <f>E6*C6</f>
        <v>17725.141800000001</v>
      </c>
    </row>
    <row r="7" spans="1:7" ht="70.5" customHeight="1">
      <c r="A7" s="8" t="s">
        <v>14</v>
      </c>
      <c r="B7" s="9" t="s">
        <v>15</v>
      </c>
      <c r="C7" s="56">
        <v>8.32</v>
      </c>
      <c r="D7" s="4" t="s">
        <v>16</v>
      </c>
      <c r="E7" s="4">
        <v>223.35</v>
      </c>
      <c r="F7" s="7">
        <f t="shared" ref="F7:F17" si="0">E7*C7</f>
        <v>1858.2719999999999</v>
      </c>
    </row>
    <row r="8" spans="1:7" ht="63.75">
      <c r="A8" s="8" t="s">
        <v>17</v>
      </c>
      <c r="B8" s="5" t="s">
        <v>18</v>
      </c>
      <c r="C8" s="56">
        <v>13.97</v>
      </c>
      <c r="D8" s="4" t="s">
        <v>16</v>
      </c>
      <c r="E8" s="4">
        <v>1149.1199999999999</v>
      </c>
      <c r="F8" s="7">
        <f>E8*C8</f>
        <v>16053.206399999999</v>
      </c>
    </row>
    <row r="9" spans="1:7" ht="98.25" customHeight="1">
      <c r="A9" s="8" t="s">
        <v>54</v>
      </c>
      <c r="B9" s="47" t="s">
        <v>34</v>
      </c>
      <c r="C9" s="56">
        <v>50.04</v>
      </c>
      <c r="D9" s="4" t="s">
        <v>16</v>
      </c>
      <c r="E9" s="4">
        <v>5829</v>
      </c>
      <c r="F9" s="7">
        <f>E9*C9</f>
        <v>291683.15999999997</v>
      </c>
    </row>
    <row r="10" spans="1:7" ht="86.25" customHeight="1">
      <c r="A10" s="19" t="s">
        <v>146</v>
      </c>
      <c r="B10" s="5" t="s">
        <v>87</v>
      </c>
      <c r="C10" s="56">
        <v>16.64</v>
      </c>
      <c r="D10" s="4" t="s">
        <v>16</v>
      </c>
      <c r="E10" s="4">
        <v>5489.86</v>
      </c>
      <c r="F10" s="7">
        <f t="shared" si="0"/>
        <v>91351.270399999994</v>
      </c>
    </row>
    <row r="11" spans="1:7" ht="75.75" customHeight="1">
      <c r="A11" s="19" t="s">
        <v>147</v>
      </c>
      <c r="B11" s="5" t="s">
        <v>48</v>
      </c>
      <c r="C11" s="56">
        <v>6.48</v>
      </c>
      <c r="D11" s="4" t="s">
        <v>49</v>
      </c>
      <c r="E11" s="4">
        <v>65841.84</v>
      </c>
      <c r="F11" s="7">
        <f t="shared" si="0"/>
        <v>426655.12320000003</v>
      </c>
    </row>
    <row r="12" spans="1:7" ht="18.75">
      <c r="A12" s="8">
        <v>8</v>
      </c>
      <c r="B12" s="10" t="s">
        <v>21</v>
      </c>
      <c r="C12" s="56"/>
      <c r="D12" s="4"/>
      <c r="E12" s="4"/>
      <c r="F12" s="7"/>
    </row>
    <row r="13" spans="1:7" ht="15.75">
      <c r="A13" s="8" t="s">
        <v>368</v>
      </c>
      <c r="B13" s="5" t="s">
        <v>138</v>
      </c>
      <c r="C13" s="56">
        <v>28.66</v>
      </c>
      <c r="D13" s="4" t="s">
        <v>16</v>
      </c>
      <c r="E13" s="4">
        <v>880.61</v>
      </c>
      <c r="F13" s="7">
        <f>E13*C13</f>
        <v>25238.282600000002</v>
      </c>
    </row>
    <row r="14" spans="1:7" ht="15.75">
      <c r="A14" s="8" t="s">
        <v>369</v>
      </c>
      <c r="B14" s="5" t="s">
        <v>137</v>
      </c>
      <c r="C14" s="56">
        <v>8.32</v>
      </c>
      <c r="D14" s="4" t="s">
        <v>16</v>
      </c>
      <c r="E14" s="4">
        <v>450.47</v>
      </c>
      <c r="F14" s="7">
        <f>E14*C14</f>
        <v>3747.9104000000002</v>
      </c>
    </row>
    <row r="15" spans="1:7" ht="15.75">
      <c r="A15" s="8" t="s">
        <v>370</v>
      </c>
      <c r="B15" s="5" t="s">
        <v>140</v>
      </c>
      <c r="C15" s="56">
        <v>14</v>
      </c>
      <c r="D15" s="4" t="s">
        <v>16</v>
      </c>
      <c r="E15" s="4">
        <v>513.67999999999995</v>
      </c>
      <c r="F15" s="7">
        <f>E15*C15</f>
        <v>7191.5199999999995</v>
      </c>
    </row>
    <row r="16" spans="1:7" ht="15.75">
      <c r="A16" s="8" t="s">
        <v>371</v>
      </c>
      <c r="B16" s="5" t="s">
        <v>139</v>
      </c>
      <c r="C16" s="56">
        <v>57.31</v>
      </c>
      <c r="D16" s="4" t="s">
        <v>16</v>
      </c>
      <c r="E16" s="4">
        <v>831.81</v>
      </c>
      <c r="F16" s="7">
        <f t="shared" si="0"/>
        <v>47671.0311</v>
      </c>
    </row>
    <row r="17" spans="1:6" ht="15.75">
      <c r="A17" s="8" t="s">
        <v>372</v>
      </c>
      <c r="B17" s="5" t="s">
        <v>26</v>
      </c>
      <c r="C17" s="56">
        <v>147.06</v>
      </c>
      <c r="D17" s="4" t="s">
        <v>16</v>
      </c>
      <c r="E17" s="4">
        <v>177.16</v>
      </c>
      <c r="F17" s="7">
        <f t="shared" si="0"/>
        <v>26053.149600000001</v>
      </c>
    </row>
    <row r="18" spans="1:6">
      <c r="A18" s="11"/>
      <c r="B18" s="83"/>
      <c r="C18" s="83"/>
      <c r="D18" s="83"/>
      <c r="E18" s="83"/>
      <c r="F18" s="12">
        <f>SUM(F5:F17)</f>
        <v>956533.6675000001</v>
      </c>
    </row>
    <row r="19" spans="1:6" ht="43.5" customHeight="1">
      <c r="B19" s="84" t="s">
        <v>122</v>
      </c>
      <c r="C19" s="84"/>
      <c r="D19" s="84"/>
      <c r="E19" s="84"/>
      <c r="F19" s="84"/>
    </row>
    <row r="22" spans="1:6" ht="41.25" customHeight="1"/>
  </sheetData>
  <mergeCells count="5">
    <mergeCell ref="A1:F1"/>
    <mergeCell ref="A2:F2"/>
    <mergeCell ref="A3:F3"/>
    <mergeCell ref="B18:E18"/>
    <mergeCell ref="B19:F19"/>
  </mergeCells>
  <pageMargins left="0.7" right="0.7" top="0.75" bottom="0.75" header="0.3" footer="0.3"/>
</worksheet>
</file>

<file path=xl/worksheets/sheet53.xml><?xml version="1.0" encoding="utf-8"?>
<worksheet xmlns="http://schemas.openxmlformats.org/spreadsheetml/2006/main" xmlns:r="http://schemas.openxmlformats.org/officeDocument/2006/relationships">
  <dimension ref="A1:I19"/>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181</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1</v>
      </c>
      <c r="F5" s="8" t="s">
        <v>10</v>
      </c>
      <c r="G5" s="8">
        <v>261.12</v>
      </c>
      <c r="H5" s="6">
        <f>G5*E5</f>
        <v>261.12</v>
      </c>
    </row>
    <row r="6" spans="1:9" ht="114.75">
      <c r="A6" s="8" t="s">
        <v>11</v>
      </c>
      <c r="B6" s="5" t="s">
        <v>12</v>
      </c>
      <c r="C6" s="6">
        <v>29.73</v>
      </c>
      <c r="D6" s="8">
        <v>5.25</v>
      </c>
      <c r="E6" s="8">
        <v>38.700000000000003</v>
      </c>
      <c r="F6" s="4" t="s">
        <v>13</v>
      </c>
      <c r="G6" s="4">
        <v>120.53</v>
      </c>
      <c r="H6" s="6">
        <f t="shared" ref="H6:H15" si="0">G6*E6</f>
        <v>4664.5110000000004</v>
      </c>
    </row>
    <row r="7" spans="1:9" ht="89.25">
      <c r="A7" s="8" t="s">
        <v>14</v>
      </c>
      <c r="B7" s="9" t="s">
        <v>15</v>
      </c>
      <c r="C7" s="6">
        <v>2.48</v>
      </c>
      <c r="D7" s="8">
        <v>5.25</v>
      </c>
      <c r="E7" s="8">
        <v>14.44</v>
      </c>
      <c r="F7" s="4" t="s">
        <v>16</v>
      </c>
      <c r="G7" s="4">
        <v>223.35</v>
      </c>
      <c r="H7" s="6">
        <f t="shared" si="0"/>
        <v>3225.174</v>
      </c>
    </row>
    <row r="8" spans="1:9" ht="63.75">
      <c r="A8" s="8" t="s">
        <v>17</v>
      </c>
      <c r="B8" s="5" t="s">
        <v>18</v>
      </c>
      <c r="C8" s="6">
        <v>4.13</v>
      </c>
      <c r="D8" s="8">
        <v>5.25</v>
      </c>
      <c r="E8" s="8">
        <v>24.07</v>
      </c>
      <c r="F8" s="4" t="s">
        <v>16</v>
      </c>
      <c r="G8" s="4">
        <v>1149.1199999999999</v>
      </c>
      <c r="H8" s="6">
        <f t="shared" si="0"/>
        <v>27659.318399999996</v>
      </c>
    </row>
    <row r="9" spans="1:9" ht="102">
      <c r="A9" s="8" t="s">
        <v>33</v>
      </c>
      <c r="B9" s="5" t="s">
        <v>34</v>
      </c>
      <c r="C9" s="6">
        <v>3.26</v>
      </c>
      <c r="D9" s="8">
        <v>5.25</v>
      </c>
      <c r="E9" s="8">
        <v>28.883184</v>
      </c>
      <c r="F9" s="4" t="s">
        <v>16</v>
      </c>
      <c r="G9" s="4">
        <v>5829</v>
      </c>
      <c r="H9" s="6">
        <f t="shared" si="0"/>
        <v>168360.079536</v>
      </c>
    </row>
    <row r="10" spans="1:9" ht="18.75">
      <c r="A10" s="8">
        <v>5</v>
      </c>
      <c r="B10" s="10" t="s">
        <v>21</v>
      </c>
      <c r="C10" s="6"/>
      <c r="D10" s="8"/>
      <c r="E10" s="8"/>
      <c r="F10" s="4"/>
      <c r="G10" s="4"/>
      <c r="H10" s="6"/>
    </row>
    <row r="11" spans="1:9" ht="15.75">
      <c r="A11" s="8">
        <v>6</v>
      </c>
      <c r="B11" s="5" t="s">
        <v>137</v>
      </c>
      <c r="C11" s="6">
        <v>2.48</v>
      </c>
      <c r="D11" s="8">
        <v>5.25</v>
      </c>
      <c r="E11" s="8">
        <v>14.44</v>
      </c>
      <c r="F11" s="4" t="s">
        <v>16</v>
      </c>
      <c r="G11" s="4">
        <v>450.47</v>
      </c>
      <c r="H11" s="6">
        <f t="shared" si="0"/>
        <v>6504.7867999999999</v>
      </c>
    </row>
    <row r="12" spans="1:9" ht="15.75">
      <c r="A12" s="8">
        <v>7</v>
      </c>
      <c r="B12" s="5" t="s">
        <v>182</v>
      </c>
      <c r="C12" s="6">
        <v>7.16</v>
      </c>
      <c r="D12" s="8">
        <v>5.25</v>
      </c>
      <c r="E12" s="8">
        <v>12.42</v>
      </c>
      <c r="F12" s="4" t="s">
        <v>16</v>
      </c>
      <c r="G12" s="4">
        <v>880.61</v>
      </c>
      <c r="H12" s="6">
        <f t="shared" si="0"/>
        <v>10937.1762</v>
      </c>
    </row>
    <row r="13" spans="1:9" ht="15.75">
      <c r="A13" s="8">
        <v>8</v>
      </c>
      <c r="B13" s="5" t="s">
        <v>139</v>
      </c>
      <c r="C13" s="6">
        <v>12.78</v>
      </c>
      <c r="D13" s="8">
        <v>5.25</v>
      </c>
      <c r="E13" s="8">
        <v>24.07</v>
      </c>
      <c r="F13" s="4" t="s">
        <v>16</v>
      </c>
      <c r="G13" s="4">
        <v>831.81</v>
      </c>
      <c r="H13" s="6">
        <f t="shared" si="0"/>
        <v>20021.666699999998</v>
      </c>
    </row>
    <row r="14" spans="1:9" ht="15.75">
      <c r="A14" s="8">
        <v>9</v>
      </c>
      <c r="B14" s="5" t="s">
        <v>140</v>
      </c>
      <c r="C14" s="6">
        <v>3.61</v>
      </c>
      <c r="D14" s="8">
        <v>5.25</v>
      </c>
      <c r="E14" s="8">
        <v>24.84</v>
      </c>
      <c r="F14" s="4" t="s">
        <v>16</v>
      </c>
      <c r="G14" s="4">
        <v>513.67999999999995</v>
      </c>
      <c r="H14" s="6">
        <f t="shared" si="0"/>
        <v>12759.811199999998</v>
      </c>
    </row>
    <row r="15" spans="1:9" ht="15.75">
      <c r="A15" s="8">
        <v>10</v>
      </c>
      <c r="B15" s="5" t="s">
        <v>26</v>
      </c>
      <c r="C15" s="6">
        <v>29.73</v>
      </c>
      <c r="D15" s="8">
        <v>5.25</v>
      </c>
      <c r="E15" s="8">
        <v>38.700000000000003</v>
      </c>
      <c r="F15" s="4" t="s">
        <v>16</v>
      </c>
      <c r="G15" s="4">
        <v>177.16</v>
      </c>
      <c r="H15" s="6">
        <f t="shared" si="0"/>
        <v>6856.0920000000006</v>
      </c>
    </row>
    <row r="16" spans="1:9">
      <c r="A16" s="11"/>
      <c r="B16" s="83"/>
      <c r="C16" s="83"/>
      <c r="D16" s="83"/>
      <c r="E16" s="83"/>
      <c r="F16" s="83"/>
      <c r="G16" s="83"/>
      <c r="H16" s="12">
        <f>SUM(H5:H15)</f>
        <v>261249.73583600001</v>
      </c>
    </row>
    <row r="17" spans="1:8">
      <c r="A17" s="13"/>
      <c r="B17" s="14"/>
      <c r="C17" s="14"/>
      <c r="D17" s="14"/>
      <c r="E17" s="14"/>
      <c r="F17" s="14"/>
      <c r="G17" s="14"/>
      <c r="H17" s="15"/>
    </row>
    <row r="18" spans="1:8">
      <c r="A18" s="13"/>
      <c r="B18" s="14"/>
      <c r="C18" s="14"/>
      <c r="D18" s="14"/>
      <c r="E18" s="14"/>
      <c r="F18" s="14"/>
      <c r="G18" s="14"/>
      <c r="H18" s="15"/>
    </row>
    <row r="19" spans="1:8" ht="63.75" customHeight="1">
      <c r="B19" s="84" t="s">
        <v>183</v>
      </c>
      <c r="C19" s="84"/>
      <c r="D19" s="84"/>
      <c r="E19" s="84"/>
      <c r="F19" s="84"/>
      <c r="G19" s="84"/>
      <c r="H19" s="84"/>
    </row>
  </sheetData>
  <mergeCells count="5">
    <mergeCell ref="A1:H1"/>
    <mergeCell ref="A2:H2"/>
    <mergeCell ref="A3:H3"/>
    <mergeCell ref="B16:G16"/>
    <mergeCell ref="B19:H19"/>
  </mergeCells>
  <pageMargins left="0.7" right="0.7" top="0.75" bottom="0.75" header="0.3" footer="0.3"/>
</worksheet>
</file>

<file path=xl/worksheets/sheet54.xml><?xml version="1.0" encoding="utf-8"?>
<worksheet xmlns="http://schemas.openxmlformats.org/spreadsheetml/2006/main" xmlns:r="http://schemas.openxmlformats.org/officeDocument/2006/relationships">
  <dimension ref="A1:I25"/>
  <sheetViews>
    <sheetView workbookViewId="0">
      <selection sqref="A1:XFD1048576"/>
    </sheetView>
  </sheetViews>
  <sheetFormatPr defaultRowHeight="15"/>
  <cols>
    <col min="1" max="1" width="7.7109375" customWidth="1"/>
    <col min="2" max="2" width="45.140625" customWidth="1"/>
    <col min="3" max="4" width="9.5703125" hidden="1" customWidth="1"/>
    <col min="5" max="5" width="9.5703125" customWidth="1"/>
    <col min="6" max="6" width="10.140625" customWidth="1"/>
    <col min="7"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45" customHeight="1">
      <c r="A3" s="82" t="s">
        <v>225</v>
      </c>
      <c r="B3" s="82"/>
      <c r="C3" s="82"/>
      <c r="D3" s="82"/>
      <c r="E3" s="82"/>
      <c r="F3" s="82"/>
      <c r="G3" s="82"/>
      <c r="H3" s="82"/>
      <c r="I3" s="2"/>
    </row>
    <row r="4" spans="1:9">
      <c r="A4" s="3" t="s">
        <v>3</v>
      </c>
      <c r="B4" s="3" t="s">
        <v>4</v>
      </c>
      <c r="C4" s="3">
        <v>1</v>
      </c>
      <c r="D4" s="3">
        <v>2</v>
      </c>
      <c r="E4" s="3" t="s">
        <v>97</v>
      </c>
      <c r="F4" s="3" t="s">
        <v>6</v>
      </c>
      <c r="G4" s="3" t="s">
        <v>7</v>
      </c>
      <c r="H4" s="3" t="s">
        <v>8</v>
      </c>
    </row>
    <row r="5" spans="1:9" ht="27.75" customHeight="1">
      <c r="A5" s="4">
        <v>1</v>
      </c>
      <c r="B5" s="22" t="s">
        <v>52</v>
      </c>
      <c r="C5" s="4">
        <v>1</v>
      </c>
      <c r="D5" s="4">
        <v>1</v>
      </c>
      <c r="E5" s="7">
        <f>C5+D5</f>
        <v>2</v>
      </c>
      <c r="F5" s="4" t="s">
        <v>10</v>
      </c>
      <c r="G5" s="7">
        <v>261.12</v>
      </c>
      <c r="H5" s="7">
        <f>G5*E5</f>
        <v>522.24</v>
      </c>
    </row>
    <row r="6" spans="1:9" ht="27.75" customHeight="1">
      <c r="A6" s="4" t="s">
        <v>78</v>
      </c>
      <c r="B6" s="22" t="s">
        <v>79</v>
      </c>
      <c r="C6" s="4">
        <v>0.35</v>
      </c>
      <c r="D6" s="4">
        <v>0.70799999999999996</v>
      </c>
      <c r="E6" s="7">
        <f t="shared" ref="E6:E21" si="0">C6+D6</f>
        <v>1.0579999999999998</v>
      </c>
      <c r="F6" s="4" t="s">
        <v>13</v>
      </c>
      <c r="G6" s="7">
        <v>688.52</v>
      </c>
      <c r="H6" s="7">
        <f t="shared" ref="H6:H21" si="1">G6*E6</f>
        <v>728.45415999999989</v>
      </c>
    </row>
    <row r="7" spans="1:9" ht="51">
      <c r="A7" s="4" t="s">
        <v>80</v>
      </c>
      <c r="B7" s="22" t="s">
        <v>81</v>
      </c>
      <c r="C7" s="4">
        <v>1.7</v>
      </c>
      <c r="D7" s="4">
        <v>3.4</v>
      </c>
      <c r="E7" s="7">
        <f t="shared" si="0"/>
        <v>5.0999999999999996</v>
      </c>
      <c r="F7" s="4" t="s">
        <v>13</v>
      </c>
      <c r="G7" s="7">
        <v>390.16</v>
      </c>
      <c r="H7" s="7">
        <f t="shared" si="1"/>
        <v>1989.816</v>
      </c>
    </row>
    <row r="8" spans="1:9" ht="27.75" customHeight="1">
      <c r="A8" s="4" t="s">
        <v>82</v>
      </c>
      <c r="B8" s="22" t="s">
        <v>83</v>
      </c>
      <c r="C8" s="4">
        <v>0.71</v>
      </c>
      <c r="D8" s="4">
        <v>1.416029</v>
      </c>
      <c r="E8" s="7">
        <f t="shared" si="0"/>
        <v>2.1260289999999999</v>
      </c>
      <c r="F8" s="4" t="s">
        <v>13</v>
      </c>
      <c r="G8" s="7">
        <v>1435.57</v>
      </c>
      <c r="H8" s="7">
        <f t="shared" si="1"/>
        <v>3052.0634515299998</v>
      </c>
    </row>
    <row r="9" spans="1:9" ht="114.75">
      <c r="A9" s="8" t="s">
        <v>11</v>
      </c>
      <c r="B9" s="5" t="s">
        <v>65</v>
      </c>
      <c r="C9" s="6">
        <v>1.2</v>
      </c>
      <c r="D9" s="6">
        <v>7.22</v>
      </c>
      <c r="E9" s="7">
        <f t="shared" si="0"/>
        <v>8.42</v>
      </c>
      <c r="F9" s="4" t="s">
        <v>13</v>
      </c>
      <c r="G9" s="7">
        <v>120.53</v>
      </c>
      <c r="H9" s="7">
        <f t="shared" si="1"/>
        <v>1014.8626</v>
      </c>
    </row>
    <row r="10" spans="1:9" ht="78" customHeight="1">
      <c r="A10" s="8" t="s">
        <v>14</v>
      </c>
      <c r="B10" s="5" t="s">
        <v>15</v>
      </c>
      <c r="C10" s="6">
        <v>0.28000000000000003</v>
      </c>
      <c r="D10" s="6">
        <v>0.71</v>
      </c>
      <c r="E10" s="7">
        <f t="shared" si="0"/>
        <v>0.99</v>
      </c>
      <c r="F10" s="4" t="s">
        <v>13</v>
      </c>
      <c r="G10" s="7">
        <v>223.35</v>
      </c>
      <c r="H10" s="7">
        <f t="shared" si="1"/>
        <v>221.1165</v>
      </c>
    </row>
    <row r="11" spans="1:9" ht="63.75">
      <c r="A11" s="8" t="s">
        <v>17</v>
      </c>
      <c r="B11" s="5" t="s">
        <v>18</v>
      </c>
      <c r="C11" s="6">
        <v>0.48</v>
      </c>
      <c r="D11" s="6">
        <v>1.19</v>
      </c>
      <c r="E11" s="7">
        <f t="shared" si="0"/>
        <v>1.67</v>
      </c>
      <c r="F11" s="4" t="s">
        <v>16</v>
      </c>
      <c r="G11" s="7">
        <v>1149.1199999999999</v>
      </c>
      <c r="H11" s="7">
        <f t="shared" si="1"/>
        <v>1919.0303999999996</v>
      </c>
    </row>
    <row r="12" spans="1:9" ht="102">
      <c r="A12" s="8" t="s">
        <v>19</v>
      </c>
      <c r="B12" s="5" t="s">
        <v>34</v>
      </c>
      <c r="C12" s="6">
        <v>2.74</v>
      </c>
      <c r="D12" s="6">
        <v>6.31</v>
      </c>
      <c r="E12" s="7">
        <f t="shared" si="0"/>
        <v>9.0500000000000007</v>
      </c>
      <c r="F12" s="4" t="s">
        <v>16</v>
      </c>
      <c r="G12" s="7">
        <v>5829</v>
      </c>
      <c r="H12" s="7">
        <f t="shared" si="1"/>
        <v>52752.450000000004</v>
      </c>
    </row>
    <row r="13" spans="1:9" ht="102">
      <c r="A13" s="19" t="s">
        <v>86</v>
      </c>
      <c r="B13" s="5" t="s">
        <v>87</v>
      </c>
      <c r="C13" s="6">
        <v>0.76</v>
      </c>
      <c r="D13" s="6">
        <v>1.9</v>
      </c>
      <c r="E13" s="7">
        <f t="shared" si="0"/>
        <v>2.66</v>
      </c>
      <c r="F13" s="4" t="s">
        <v>16</v>
      </c>
      <c r="G13" s="7">
        <v>5489.86</v>
      </c>
      <c r="H13" s="7">
        <f t="shared" si="1"/>
        <v>14603.027599999999</v>
      </c>
    </row>
    <row r="14" spans="1:9" ht="89.25">
      <c r="A14" s="19" t="s">
        <v>88</v>
      </c>
      <c r="B14" s="5" t="s">
        <v>226</v>
      </c>
      <c r="C14" s="6">
        <v>0.27</v>
      </c>
      <c r="D14" s="6">
        <v>0.62</v>
      </c>
      <c r="E14" s="7">
        <f t="shared" si="0"/>
        <v>0.89</v>
      </c>
      <c r="F14" s="4" t="s">
        <v>49</v>
      </c>
      <c r="G14" s="7">
        <v>65841.84</v>
      </c>
      <c r="H14" s="7">
        <f t="shared" si="1"/>
        <v>58599.2376</v>
      </c>
    </row>
    <row r="15" spans="1:9">
      <c r="A15" s="19"/>
      <c r="B15" s="5" t="s">
        <v>227</v>
      </c>
      <c r="C15" s="6">
        <v>8.57599E-2</v>
      </c>
      <c r="D15" s="6">
        <v>0.2143999</v>
      </c>
      <c r="E15" s="7">
        <f t="shared" si="0"/>
        <v>0.30015979999999998</v>
      </c>
      <c r="F15" s="4" t="s">
        <v>49</v>
      </c>
      <c r="G15" s="7">
        <v>63762.52</v>
      </c>
      <c r="H15" s="7">
        <f t="shared" si="1"/>
        <v>19138.945250695997</v>
      </c>
    </row>
    <row r="16" spans="1:9" ht="18.75">
      <c r="A16" s="23">
        <v>10</v>
      </c>
      <c r="B16" s="10" t="s">
        <v>21</v>
      </c>
      <c r="C16" s="6"/>
      <c r="D16" s="6"/>
      <c r="E16" s="7"/>
      <c r="F16" s="4"/>
      <c r="G16" s="7"/>
      <c r="H16" s="7"/>
    </row>
    <row r="17" spans="1:8" ht="15.75" customHeight="1">
      <c r="A17" s="23">
        <v>11</v>
      </c>
      <c r="B17" s="5" t="s">
        <v>137</v>
      </c>
      <c r="C17" s="6">
        <v>0.28000000000000003</v>
      </c>
      <c r="D17" s="6">
        <v>0.71</v>
      </c>
      <c r="E17" s="7">
        <f t="shared" si="0"/>
        <v>0.99</v>
      </c>
      <c r="F17" s="4" t="s">
        <v>13</v>
      </c>
      <c r="G17" s="7">
        <v>450.47</v>
      </c>
      <c r="H17" s="7">
        <f t="shared" si="1"/>
        <v>445.96530000000001</v>
      </c>
    </row>
    <row r="18" spans="1:8" ht="15.75" customHeight="1">
      <c r="A18" s="23">
        <v>12</v>
      </c>
      <c r="B18" s="5" t="s">
        <v>138</v>
      </c>
      <c r="C18" s="6">
        <v>1.91</v>
      </c>
      <c r="D18" s="6">
        <v>4.45</v>
      </c>
      <c r="E18" s="7">
        <f t="shared" si="0"/>
        <v>6.36</v>
      </c>
      <c r="F18" s="4" t="s">
        <v>13</v>
      </c>
      <c r="G18" s="7">
        <v>880.61</v>
      </c>
      <c r="H18" s="7">
        <f t="shared" si="1"/>
        <v>5600.6796000000004</v>
      </c>
    </row>
    <row r="19" spans="1:8" ht="15.75" customHeight="1">
      <c r="A19" s="23">
        <v>13</v>
      </c>
      <c r="B19" s="5" t="s">
        <v>228</v>
      </c>
      <c r="C19" s="6">
        <v>3.82</v>
      </c>
      <c r="D19" s="6">
        <v>8.9</v>
      </c>
      <c r="E19" s="7">
        <f t="shared" si="0"/>
        <v>12.72</v>
      </c>
      <c r="F19" s="4" t="s">
        <v>13</v>
      </c>
      <c r="G19" s="7">
        <v>831.81</v>
      </c>
      <c r="H19" s="7">
        <f t="shared" si="1"/>
        <v>10580.6232</v>
      </c>
    </row>
    <row r="20" spans="1:8">
      <c r="A20" s="23">
        <v>14</v>
      </c>
      <c r="B20" s="5" t="s">
        <v>140</v>
      </c>
      <c r="C20" s="6">
        <v>0.48000700000000002</v>
      </c>
      <c r="D20" s="6">
        <v>1.19</v>
      </c>
      <c r="E20" s="7">
        <f t="shared" si="0"/>
        <v>1.670007</v>
      </c>
      <c r="F20" s="4" t="s">
        <v>13</v>
      </c>
      <c r="G20" s="7">
        <v>513.67999999999995</v>
      </c>
      <c r="H20" s="7">
        <f t="shared" si="1"/>
        <v>857.84919575999993</v>
      </c>
    </row>
    <row r="21" spans="1:8">
      <c r="A21" s="23">
        <v>15</v>
      </c>
      <c r="B21" s="5" t="s">
        <v>69</v>
      </c>
      <c r="C21" s="6">
        <v>1.2</v>
      </c>
      <c r="D21" s="6">
        <v>7.22</v>
      </c>
      <c r="E21" s="7">
        <f t="shared" si="0"/>
        <v>8.42</v>
      </c>
      <c r="F21" s="4" t="s">
        <v>13</v>
      </c>
      <c r="G21" s="7">
        <v>177.16</v>
      </c>
      <c r="H21" s="7">
        <f t="shared" si="1"/>
        <v>1491.6871999999998</v>
      </c>
    </row>
    <row r="22" spans="1:8">
      <c r="A22" s="11"/>
      <c r="B22" s="89" t="s">
        <v>108</v>
      </c>
      <c r="C22" s="90"/>
      <c r="D22" s="90"/>
      <c r="E22" s="90"/>
      <c r="F22" s="90"/>
      <c r="G22" s="91"/>
      <c r="H22" s="12">
        <f>SUM(H5:H21)</f>
        <v>173518.04805798602</v>
      </c>
    </row>
    <row r="23" spans="1:8">
      <c r="A23" s="13"/>
      <c r="B23" s="14"/>
      <c r="C23" s="14"/>
      <c r="D23" s="14"/>
      <c r="E23" s="14"/>
      <c r="F23" s="14"/>
      <c r="G23" s="14"/>
      <c r="H23" s="15"/>
    </row>
    <row r="24" spans="1:8">
      <c r="A24" s="13"/>
      <c r="B24" s="14"/>
      <c r="C24" s="14"/>
      <c r="D24" s="14"/>
      <c r="E24" s="14"/>
      <c r="F24" s="14"/>
      <c r="G24" s="14"/>
      <c r="H24" s="15"/>
    </row>
    <row r="25" spans="1:8" ht="50.25" customHeight="1">
      <c r="B25" s="84" t="s">
        <v>89</v>
      </c>
      <c r="C25" s="84"/>
      <c r="D25" s="84"/>
      <c r="E25" s="84"/>
      <c r="F25" s="84"/>
      <c r="G25" s="84"/>
      <c r="H25" s="84"/>
    </row>
  </sheetData>
  <mergeCells count="5">
    <mergeCell ref="A1:H1"/>
    <mergeCell ref="A2:H2"/>
    <mergeCell ref="A3:H3"/>
    <mergeCell ref="B22:G22"/>
    <mergeCell ref="B25:H25"/>
  </mergeCells>
  <pageMargins left="0.7" right="0.7" top="0.75" bottom="0.75" header="0.3" footer="0.3"/>
</worksheet>
</file>

<file path=xl/worksheets/sheet55.xml><?xml version="1.0" encoding="utf-8"?>
<worksheet xmlns="http://schemas.openxmlformats.org/spreadsheetml/2006/main" xmlns:r="http://schemas.openxmlformats.org/officeDocument/2006/relationships">
  <dimension ref="A1:G23"/>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1.5" customHeight="1">
      <c r="A3" s="82" t="s">
        <v>361</v>
      </c>
      <c r="B3" s="82"/>
      <c r="C3" s="82"/>
      <c r="D3" s="82"/>
      <c r="E3" s="82"/>
      <c r="F3" s="82"/>
      <c r="G3" s="2"/>
    </row>
    <row r="4" spans="1:7">
      <c r="A4" s="3" t="s">
        <v>3</v>
      </c>
      <c r="B4" s="3" t="s">
        <v>4</v>
      </c>
      <c r="C4" s="3" t="s">
        <v>5</v>
      </c>
      <c r="D4" s="3" t="s">
        <v>6</v>
      </c>
      <c r="E4" s="3" t="s">
        <v>7</v>
      </c>
      <c r="F4" s="3" t="s">
        <v>8</v>
      </c>
    </row>
    <row r="5" spans="1:7" ht="25.5">
      <c r="A5" s="8">
        <v>1</v>
      </c>
      <c r="B5" s="5" t="s">
        <v>362</v>
      </c>
      <c r="C5" s="6">
        <v>1.9796100000000001</v>
      </c>
      <c r="D5" s="4" t="s">
        <v>13</v>
      </c>
      <c r="E5" s="4">
        <v>688.52</v>
      </c>
      <c r="F5" s="6">
        <f t="shared" ref="F5:F19" si="0">E5*C5</f>
        <v>1363.0010772000001</v>
      </c>
    </row>
    <row r="6" spans="1:7" ht="114.75">
      <c r="A6" s="8" t="s">
        <v>11</v>
      </c>
      <c r="B6" s="5" t="s">
        <v>12</v>
      </c>
      <c r="C6" s="6">
        <v>47.81</v>
      </c>
      <c r="D6" s="4" t="s">
        <v>13</v>
      </c>
      <c r="E6" s="4">
        <v>120.53</v>
      </c>
      <c r="F6" s="6">
        <f t="shared" si="0"/>
        <v>5762.5393000000004</v>
      </c>
    </row>
    <row r="7" spans="1:7" ht="89.25">
      <c r="A7" s="8" t="s">
        <v>14</v>
      </c>
      <c r="B7" s="9" t="s">
        <v>15</v>
      </c>
      <c r="C7" s="6">
        <v>4.43</v>
      </c>
      <c r="D7" s="4" t="s">
        <v>16</v>
      </c>
      <c r="E7" s="4">
        <v>223.35</v>
      </c>
      <c r="F7" s="6">
        <f t="shared" si="0"/>
        <v>989.44049999999993</v>
      </c>
    </row>
    <row r="8" spans="1:7" ht="63.75">
      <c r="A8" s="8" t="s">
        <v>17</v>
      </c>
      <c r="B8" s="5" t="s">
        <v>18</v>
      </c>
      <c r="C8" s="6">
        <v>7.38</v>
      </c>
      <c r="D8" s="4" t="s">
        <v>16</v>
      </c>
      <c r="E8" s="4">
        <v>1149.1199999999999</v>
      </c>
      <c r="F8" s="6">
        <f t="shared" si="0"/>
        <v>8480.5055999999986</v>
      </c>
    </row>
    <row r="9" spans="1:7" ht="102">
      <c r="A9" s="8" t="s">
        <v>19</v>
      </c>
      <c r="B9" s="5" t="s">
        <v>39</v>
      </c>
      <c r="C9" s="6">
        <v>6.2</v>
      </c>
      <c r="D9" s="4" t="s">
        <v>16</v>
      </c>
      <c r="E9" s="4">
        <v>5358.83</v>
      </c>
      <c r="F9" s="6">
        <f t="shared" si="0"/>
        <v>33224.745999999999</v>
      </c>
    </row>
    <row r="10" spans="1:7" ht="89.25">
      <c r="A10" s="8" t="s">
        <v>84</v>
      </c>
      <c r="B10" s="5" t="s">
        <v>41</v>
      </c>
      <c r="C10" s="6">
        <v>16.36</v>
      </c>
      <c r="D10" s="4" t="s">
        <v>16</v>
      </c>
      <c r="E10" s="4">
        <v>2502.14</v>
      </c>
      <c r="F10" s="6">
        <f t="shared" si="0"/>
        <v>40935.010399999999</v>
      </c>
    </row>
    <row r="11" spans="1:7" ht="63.75">
      <c r="A11" s="19" t="s">
        <v>85</v>
      </c>
      <c r="B11" s="5" t="s">
        <v>43</v>
      </c>
      <c r="C11" s="6">
        <v>127.9</v>
      </c>
      <c r="D11" s="4" t="s">
        <v>44</v>
      </c>
      <c r="E11" s="4">
        <v>116.91</v>
      </c>
      <c r="F11" s="6">
        <f t="shared" si="0"/>
        <v>14952.789000000001</v>
      </c>
    </row>
    <row r="12" spans="1:7" ht="102">
      <c r="A12" s="8" t="s">
        <v>86</v>
      </c>
      <c r="B12" s="5" t="s">
        <v>34</v>
      </c>
      <c r="C12" s="6">
        <v>6.1</v>
      </c>
      <c r="D12" s="4" t="s">
        <v>16</v>
      </c>
      <c r="E12" s="4">
        <v>5489.66</v>
      </c>
      <c r="F12" s="6">
        <f t="shared" si="0"/>
        <v>33486.925999999999</v>
      </c>
    </row>
    <row r="13" spans="1:7" ht="89.25">
      <c r="A13" s="19" t="s">
        <v>88</v>
      </c>
      <c r="B13" s="5" t="s">
        <v>48</v>
      </c>
      <c r="C13" s="6">
        <v>0.504</v>
      </c>
      <c r="D13" s="4" t="s">
        <v>49</v>
      </c>
      <c r="E13" s="4">
        <v>65841.84</v>
      </c>
      <c r="F13" s="6">
        <f t="shared" si="0"/>
        <v>33184.287360000002</v>
      </c>
    </row>
    <row r="14" spans="1:7" ht="18.75">
      <c r="A14" s="8">
        <v>10</v>
      </c>
      <c r="B14" s="10" t="s">
        <v>21</v>
      </c>
      <c r="C14" s="6"/>
      <c r="D14" s="4"/>
      <c r="E14" s="4"/>
      <c r="F14" s="6"/>
    </row>
    <row r="15" spans="1:7" ht="15.75">
      <c r="A15" s="8" t="s">
        <v>114</v>
      </c>
      <c r="B15" s="5" t="s">
        <v>115</v>
      </c>
      <c r="C15" s="6">
        <v>13.9</v>
      </c>
      <c r="D15" s="4" t="s">
        <v>16</v>
      </c>
      <c r="E15" s="4">
        <v>880.61</v>
      </c>
      <c r="F15" s="6">
        <f t="shared" si="0"/>
        <v>12240.479000000001</v>
      </c>
    </row>
    <row r="16" spans="1:7" ht="15.75">
      <c r="A16" s="8" t="s">
        <v>116</v>
      </c>
      <c r="B16" s="5" t="s">
        <v>117</v>
      </c>
      <c r="C16" s="6">
        <v>4.43</v>
      </c>
      <c r="D16" s="4" t="s">
        <v>16</v>
      </c>
      <c r="E16" s="4">
        <v>450.47</v>
      </c>
      <c r="F16" s="6">
        <f t="shared" si="0"/>
        <v>1995.5821000000001</v>
      </c>
    </row>
    <row r="17" spans="1:6" ht="15.75">
      <c r="A17" s="8" t="s">
        <v>118</v>
      </c>
      <c r="B17" s="5" t="s">
        <v>24</v>
      </c>
      <c r="C17" s="6">
        <v>23.7</v>
      </c>
      <c r="D17" s="4" t="s">
        <v>16</v>
      </c>
      <c r="E17" s="4">
        <v>831.81</v>
      </c>
      <c r="F17" s="6">
        <f t="shared" si="0"/>
        <v>19713.896999999997</v>
      </c>
    </row>
    <row r="18" spans="1:6" ht="15.75">
      <c r="A18" s="8" t="s">
        <v>119</v>
      </c>
      <c r="B18" s="5" t="s">
        <v>120</v>
      </c>
      <c r="C18" s="6">
        <v>10.84</v>
      </c>
      <c r="D18" s="4" t="s">
        <v>16</v>
      </c>
      <c r="E18" s="4">
        <v>513.67999999999995</v>
      </c>
      <c r="F18" s="6">
        <f t="shared" si="0"/>
        <v>5568.2911999999997</v>
      </c>
    </row>
    <row r="19" spans="1:6" ht="15.75">
      <c r="A19" s="8" t="s">
        <v>121</v>
      </c>
      <c r="B19" s="5" t="s">
        <v>26</v>
      </c>
      <c r="C19" s="6">
        <v>47.81</v>
      </c>
      <c r="D19" s="4" t="s">
        <v>16</v>
      </c>
      <c r="E19" s="4">
        <v>177.16</v>
      </c>
      <c r="F19" s="6">
        <f t="shared" si="0"/>
        <v>8470.0195999999996</v>
      </c>
    </row>
    <row r="20" spans="1:6">
      <c r="A20" s="11"/>
      <c r="B20" s="83"/>
      <c r="C20" s="83"/>
      <c r="D20" s="83"/>
      <c r="E20" s="83"/>
      <c r="F20" s="12">
        <f>SUM(F5:F19)</f>
        <v>220367.51413719999</v>
      </c>
    </row>
    <row r="21" spans="1:6">
      <c r="A21" s="13"/>
      <c r="B21" s="14"/>
      <c r="C21" s="14"/>
      <c r="D21" s="14"/>
      <c r="E21" s="14"/>
      <c r="F21" s="15"/>
    </row>
    <row r="22" spans="1:6">
      <c r="A22" s="13"/>
      <c r="B22" s="14"/>
      <c r="C22" s="14"/>
      <c r="D22" s="14"/>
      <c r="E22" s="14"/>
      <c r="F22" s="15"/>
    </row>
    <row r="23" spans="1:6" ht="45.75" customHeight="1">
      <c r="B23" s="84" t="s">
        <v>122</v>
      </c>
      <c r="C23" s="84"/>
      <c r="D23" s="84"/>
      <c r="E23" s="84"/>
      <c r="F23" s="84"/>
    </row>
  </sheetData>
  <mergeCells count="5">
    <mergeCell ref="A1:F1"/>
    <mergeCell ref="A2:F2"/>
    <mergeCell ref="A3:F3"/>
    <mergeCell ref="B20:E20"/>
    <mergeCell ref="B23:F23"/>
  </mergeCells>
  <pageMargins left="0.7" right="0.7" top="0.75" bottom="0.75" header="0.3" footer="0.3"/>
</worksheet>
</file>

<file path=xl/worksheets/sheet56.xml><?xml version="1.0" encoding="utf-8"?>
<worksheet xmlns="http://schemas.openxmlformats.org/spreadsheetml/2006/main" xmlns:r="http://schemas.openxmlformats.org/officeDocument/2006/relationships">
  <dimension ref="A1:G22"/>
  <sheetViews>
    <sheetView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1.5" customHeight="1">
      <c r="A3" s="82" t="s">
        <v>113</v>
      </c>
      <c r="B3" s="82"/>
      <c r="C3" s="82"/>
      <c r="D3" s="82"/>
      <c r="E3" s="82"/>
      <c r="F3" s="82"/>
      <c r="G3" s="2"/>
    </row>
    <row r="4" spans="1:7">
      <c r="A4" s="3" t="s">
        <v>3</v>
      </c>
      <c r="B4" s="3" t="s">
        <v>4</v>
      </c>
      <c r="C4" s="3" t="s">
        <v>5</v>
      </c>
      <c r="D4" s="3" t="s">
        <v>6</v>
      </c>
      <c r="E4" s="3" t="s">
        <v>7</v>
      </c>
      <c r="F4" s="3" t="s">
        <v>8</v>
      </c>
    </row>
    <row r="5" spans="1:7" ht="114.75">
      <c r="A5" s="8" t="s">
        <v>11</v>
      </c>
      <c r="B5" s="5" t="s">
        <v>12</v>
      </c>
      <c r="C5" s="6">
        <v>64.430000000000007</v>
      </c>
      <c r="D5" s="4" t="s">
        <v>13</v>
      </c>
      <c r="E5" s="4">
        <v>120.53</v>
      </c>
      <c r="F5" s="6">
        <f t="shared" ref="F5:F18" si="0">E5*C5</f>
        <v>7765.7479000000012</v>
      </c>
    </row>
    <row r="6" spans="1:7" ht="89.25">
      <c r="A6" s="8" t="s">
        <v>14</v>
      </c>
      <c r="B6" s="9" t="s">
        <v>15</v>
      </c>
      <c r="C6" s="6">
        <v>4.96</v>
      </c>
      <c r="D6" s="4" t="s">
        <v>16</v>
      </c>
      <c r="E6" s="4">
        <v>223.35</v>
      </c>
      <c r="F6" s="6">
        <f t="shared" si="0"/>
        <v>1107.816</v>
      </c>
    </row>
    <row r="7" spans="1:7" ht="63.75">
      <c r="A7" s="8" t="s">
        <v>17</v>
      </c>
      <c r="B7" s="5" t="s">
        <v>18</v>
      </c>
      <c r="C7" s="6">
        <v>8.27</v>
      </c>
      <c r="D7" s="4" t="s">
        <v>16</v>
      </c>
      <c r="E7" s="4">
        <v>1149.1199999999999</v>
      </c>
      <c r="F7" s="6">
        <f t="shared" si="0"/>
        <v>9503.2223999999987</v>
      </c>
    </row>
    <row r="8" spans="1:7" ht="102">
      <c r="A8" s="8" t="s">
        <v>19</v>
      </c>
      <c r="B8" s="5" t="s">
        <v>39</v>
      </c>
      <c r="C8" s="6">
        <v>6.85</v>
      </c>
      <c r="D8" s="4" t="s">
        <v>16</v>
      </c>
      <c r="E8" s="4">
        <v>5358.83</v>
      </c>
      <c r="F8" s="6">
        <f t="shared" si="0"/>
        <v>36707.985499999995</v>
      </c>
    </row>
    <row r="9" spans="1:7" ht="89.25">
      <c r="A9" s="8" t="s">
        <v>84</v>
      </c>
      <c r="B9" s="5" t="s">
        <v>41</v>
      </c>
      <c r="C9" s="6">
        <v>22.66</v>
      </c>
      <c r="D9" s="4" t="s">
        <v>16</v>
      </c>
      <c r="E9" s="4">
        <v>2502.14</v>
      </c>
      <c r="F9" s="6">
        <f t="shared" si="0"/>
        <v>56698.492399999996</v>
      </c>
    </row>
    <row r="10" spans="1:7" ht="63.75">
      <c r="A10" s="19" t="s">
        <v>85</v>
      </c>
      <c r="B10" s="5" t="s">
        <v>43</v>
      </c>
      <c r="C10" s="6">
        <v>108.4</v>
      </c>
      <c r="D10" s="4" t="s">
        <v>44</v>
      </c>
      <c r="E10" s="4">
        <v>116.91</v>
      </c>
      <c r="F10" s="6">
        <f t="shared" si="0"/>
        <v>12673.044</v>
      </c>
    </row>
    <row r="11" spans="1:7" ht="102">
      <c r="A11" s="8" t="s">
        <v>86</v>
      </c>
      <c r="B11" s="5" t="s">
        <v>34</v>
      </c>
      <c r="C11" s="6">
        <v>5.6589999999999998</v>
      </c>
      <c r="D11" s="4" t="s">
        <v>16</v>
      </c>
      <c r="E11" s="4">
        <v>5489.66</v>
      </c>
      <c r="F11" s="6">
        <f t="shared" si="0"/>
        <v>31065.985939999999</v>
      </c>
    </row>
    <row r="12" spans="1:7" ht="89.25">
      <c r="A12" s="19" t="s">
        <v>88</v>
      </c>
      <c r="B12" s="5" t="s">
        <v>48</v>
      </c>
      <c r="C12" s="6">
        <v>0.55000000000000004</v>
      </c>
      <c r="D12" s="4" t="s">
        <v>49</v>
      </c>
      <c r="E12" s="4">
        <v>65841.84</v>
      </c>
      <c r="F12" s="6">
        <f t="shared" si="0"/>
        <v>36213.012000000002</v>
      </c>
    </row>
    <row r="13" spans="1:7" ht="18.75">
      <c r="A13" s="8">
        <v>10</v>
      </c>
      <c r="B13" s="10" t="s">
        <v>21</v>
      </c>
      <c r="C13" s="6"/>
      <c r="D13" s="4"/>
      <c r="E13" s="4"/>
      <c r="F13" s="6"/>
    </row>
    <row r="14" spans="1:7" ht="15.75">
      <c r="A14" s="8" t="s">
        <v>114</v>
      </c>
      <c r="B14" s="5" t="s">
        <v>115</v>
      </c>
      <c r="C14" s="6">
        <v>16.25</v>
      </c>
      <c r="D14" s="4" t="s">
        <v>16</v>
      </c>
      <c r="E14" s="4">
        <v>880.61</v>
      </c>
      <c r="F14" s="6">
        <f t="shared" si="0"/>
        <v>14309.9125</v>
      </c>
    </row>
    <row r="15" spans="1:7" ht="15.75">
      <c r="A15" s="8" t="s">
        <v>116</v>
      </c>
      <c r="B15" s="5" t="s">
        <v>117</v>
      </c>
      <c r="C15" s="6">
        <v>4.96</v>
      </c>
      <c r="D15" s="4" t="s">
        <v>16</v>
      </c>
      <c r="E15" s="4">
        <v>450.47</v>
      </c>
      <c r="F15" s="6">
        <f t="shared" si="0"/>
        <v>2234.3312000000001</v>
      </c>
    </row>
    <row r="16" spans="1:7" ht="15.75">
      <c r="A16" s="8" t="s">
        <v>118</v>
      </c>
      <c r="B16" s="5" t="s">
        <v>24</v>
      </c>
      <c r="C16" s="6">
        <v>30.9</v>
      </c>
      <c r="D16" s="4" t="s">
        <v>16</v>
      </c>
      <c r="E16" s="4">
        <v>831.81</v>
      </c>
      <c r="F16" s="6">
        <f t="shared" si="0"/>
        <v>25702.928999999996</v>
      </c>
    </row>
    <row r="17" spans="1:6" ht="15.75">
      <c r="A17" s="8" t="s">
        <v>119</v>
      </c>
      <c r="B17" s="5" t="s">
        <v>120</v>
      </c>
      <c r="C17" s="6">
        <v>11.06</v>
      </c>
      <c r="D17" s="4" t="s">
        <v>16</v>
      </c>
      <c r="E17" s="4">
        <v>513.67999999999995</v>
      </c>
      <c r="F17" s="6">
        <f t="shared" si="0"/>
        <v>5681.3008</v>
      </c>
    </row>
    <row r="18" spans="1:6" ht="15.75">
      <c r="A18" s="8" t="s">
        <v>121</v>
      </c>
      <c r="B18" s="5" t="s">
        <v>26</v>
      </c>
      <c r="C18" s="6">
        <v>64.430000000000007</v>
      </c>
      <c r="D18" s="4" t="s">
        <v>16</v>
      </c>
      <c r="E18" s="4">
        <v>177.16</v>
      </c>
      <c r="F18" s="6">
        <f t="shared" si="0"/>
        <v>11414.418800000001</v>
      </c>
    </row>
    <row r="19" spans="1:6">
      <c r="A19" s="11"/>
      <c r="B19" s="83"/>
      <c r="C19" s="83"/>
      <c r="D19" s="83"/>
      <c r="E19" s="83"/>
      <c r="F19" s="12">
        <f>SUM(F5:F18)</f>
        <v>251078.19844000001</v>
      </c>
    </row>
    <row r="20" spans="1:6">
      <c r="A20" s="13"/>
      <c r="B20" s="14"/>
      <c r="C20" s="14"/>
      <c r="D20" s="14"/>
      <c r="E20" s="14"/>
      <c r="F20" s="15"/>
    </row>
    <row r="21" spans="1:6">
      <c r="A21" s="13"/>
      <c r="B21" s="14"/>
      <c r="C21" s="14"/>
      <c r="D21" s="14"/>
      <c r="E21" s="14"/>
      <c r="F21" s="15"/>
    </row>
    <row r="22" spans="1:6" ht="41.25" customHeight="1">
      <c r="B22" s="84" t="s">
        <v>122</v>
      </c>
      <c r="C22" s="84"/>
      <c r="D22" s="84"/>
      <c r="E22" s="84"/>
      <c r="F22" s="84"/>
    </row>
  </sheetData>
  <mergeCells count="5">
    <mergeCell ref="A1:F1"/>
    <mergeCell ref="A2:F2"/>
    <mergeCell ref="A3:F3"/>
    <mergeCell ref="B19:E19"/>
    <mergeCell ref="B22:F22"/>
  </mergeCells>
  <pageMargins left="0.7" right="0.7" top="0.75" bottom="0.75" header="0.3" footer="0.3"/>
</worksheet>
</file>

<file path=xl/worksheets/sheet57.xml><?xml version="1.0" encoding="utf-8"?>
<worksheet xmlns="http://schemas.openxmlformats.org/spreadsheetml/2006/main" xmlns:r="http://schemas.openxmlformats.org/officeDocument/2006/relationships">
  <dimension ref="A1:I22"/>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4" customHeight="1">
      <c r="A3" s="82" t="s">
        <v>365</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84.2</v>
      </c>
      <c r="F5" s="4" t="s">
        <v>13</v>
      </c>
      <c r="G5" s="4">
        <v>120.53</v>
      </c>
      <c r="H5" s="6">
        <f t="shared" ref="H5:H18" si="0">G5*E5</f>
        <v>10148.626</v>
      </c>
    </row>
    <row r="6" spans="1:9" ht="89.25">
      <c r="A6" s="8" t="s">
        <v>31</v>
      </c>
      <c r="B6" s="9" t="s">
        <v>15</v>
      </c>
      <c r="C6" s="6">
        <v>2.48</v>
      </c>
      <c r="D6" s="8">
        <v>5.25</v>
      </c>
      <c r="E6" s="8">
        <v>7.86</v>
      </c>
      <c r="F6" s="4" t="s">
        <v>16</v>
      </c>
      <c r="G6" s="4">
        <v>223.35</v>
      </c>
      <c r="H6" s="6">
        <f t="shared" si="0"/>
        <v>1755.5309999999999</v>
      </c>
    </row>
    <row r="7" spans="1:9" ht="63.75">
      <c r="A7" s="8" t="s">
        <v>32</v>
      </c>
      <c r="B7" s="5" t="s">
        <v>18</v>
      </c>
      <c r="C7" s="6">
        <v>4.13</v>
      </c>
      <c r="D7" s="8">
        <v>5.25</v>
      </c>
      <c r="E7" s="8">
        <v>13.1</v>
      </c>
      <c r="F7" s="4" t="s">
        <v>16</v>
      </c>
      <c r="G7" s="4">
        <v>1149.1199999999999</v>
      </c>
      <c r="H7" s="6">
        <f t="shared" si="0"/>
        <v>15053.471999999998</v>
      </c>
    </row>
    <row r="8" spans="1:9" ht="102">
      <c r="A8" s="8" t="s">
        <v>38</v>
      </c>
      <c r="B8" s="5" t="s">
        <v>39</v>
      </c>
      <c r="C8" s="6">
        <v>3.26</v>
      </c>
      <c r="D8" s="8">
        <v>5.25</v>
      </c>
      <c r="E8" s="8">
        <v>11.35</v>
      </c>
      <c r="F8" s="4" t="s">
        <v>16</v>
      </c>
      <c r="G8" s="4">
        <v>5358.83</v>
      </c>
      <c r="H8" s="6">
        <f t="shared" si="0"/>
        <v>60822.720499999996</v>
      </c>
    </row>
    <row r="9" spans="1:9" ht="89.25">
      <c r="A9" s="8" t="s">
        <v>40</v>
      </c>
      <c r="B9" s="5" t="s">
        <v>41</v>
      </c>
      <c r="C9" s="6">
        <v>8.65</v>
      </c>
      <c r="D9" s="8">
        <v>5.25</v>
      </c>
      <c r="E9" s="8">
        <v>31.683658000000001</v>
      </c>
      <c r="F9" s="4" t="s">
        <v>16</v>
      </c>
      <c r="G9" s="4">
        <v>2502.14</v>
      </c>
      <c r="H9" s="6">
        <f t="shared" si="0"/>
        <v>79276.948028119994</v>
      </c>
    </row>
    <row r="10" spans="1:9" ht="63.75">
      <c r="A10" s="19" t="s">
        <v>42</v>
      </c>
      <c r="B10" s="5" t="s">
        <v>43</v>
      </c>
      <c r="C10" s="6">
        <v>65.05</v>
      </c>
      <c r="D10" s="8">
        <v>5.25</v>
      </c>
      <c r="E10" s="8">
        <v>198.328</v>
      </c>
      <c r="F10" s="4" t="s">
        <v>44</v>
      </c>
      <c r="G10" s="4">
        <v>116.91</v>
      </c>
      <c r="H10" s="6">
        <f t="shared" si="0"/>
        <v>23186.52648</v>
      </c>
    </row>
    <row r="11" spans="1:9" ht="102">
      <c r="A11" s="8" t="s">
        <v>45</v>
      </c>
      <c r="B11" s="5" t="s">
        <v>87</v>
      </c>
      <c r="C11" s="6">
        <v>0.79200000000000004</v>
      </c>
      <c r="D11" s="8">
        <v>5.25</v>
      </c>
      <c r="E11" s="8">
        <v>10.709899999999999</v>
      </c>
      <c r="F11" s="4" t="s">
        <v>16</v>
      </c>
      <c r="G11" s="4">
        <v>5489.66</v>
      </c>
      <c r="H11" s="6">
        <f>G11*E11</f>
        <v>58793.709633999992</v>
      </c>
    </row>
    <row r="12" spans="1:9" ht="89.25">
      <c r="A12" s="19" t="s">
        <v>47</v>
      </c>
      <c r="B12" s="5" t="s">
        <v>48</v>
      </c>
      <c r="C12" s="20">
        <v>8.6800000000000002E-2</v>
      </c>
      <c r="D12" s="8">
        <v>5.25</v>
      </c>
      <c r="E12" s="8">
        <v>0.96299999999999997</v>
      </c>
      <c r="F12" s="4" t="s">
        <v>49</v>
      </c>
      <c r="G12" s="4">
        <v>65841.84</v>
      </c>
      <c r="H12" s="6">
        <f t="shared" si="0"/>
        <v>63405.691919999997</v>
      </c>
    </row>
    <row r="13" spans="1:9" ht="18.75">
      <c r="A13" s="8">
        <v>9</v>
      </c>
      <c r="B13" s="10" t="s">
        <v>21</v>
      </c>
      <c r="C13" s="6"/>
      <c r="D13" s="8"/>
      <c r="E13" s="8"/>
      <c r="F13" s="4"/>
      <c r="G13" s="4"/>
      <c r="H13" s="6"/>
    </row>
    <row r="14" spans="1:9" ht="15.75">
      <c r="A14" s="8">
        <v>10</v>
      </c>
      <c r="B14" s="5" t="s">
        <v>22</v>
      </c>
      <c r="C14" s="6">
        <v>2.48</v>
      </c>
      <c r="D14" s="8">
        <v>5.25</v>
      </c>
      <c r="E14" s="8">
        <v>7.86</v>
      </c>
      <c r="F14" s="4" t="s">
        <v>16</v>
      </c>
      <c r="G14" s="4">
        <v>450.47</v>
      </c>
      <c r="H14" s="6">
        <f t="shared" si="0"/>
        <v>3540.6942000000004</v>
      </c>
    </row>
    <row r="15" spans="1:9" ht="15.75">
      <c r="A15" s="8">
        <v>11</v>
      </c>
      <c r="B15" s="5" t="s">
        <v>23</v>
      </c>
      <c r="C15" s="6">
        <v>7.16</v>
      </c>
      <c r="D15" s="8">
        <v>5.25</v>
      </c>
      <c r="E15" s="8">
        <v>25.37</v>
      </c>
      <c r="F15" s="4" t="s">
        <v>16</v>
      </c>
      <c r="G15" s="4">
        <v>880.61</v>
      </c>
      <c r="H15" s="6">
        <f t="shared" si="0"/>
        <v>22341.075700000001</v>
      </c>
    </row>
    <row r="16" spans="1:9" ht="15.75">
      <c r="A16" s="8">
        <v>12</v>
      </c>
      <c r="B16" s="5" t="s">
        <v>24</v>
      </c>
      <c r="C16" s="6">
        <v>12.78</v>
      </c>
      <c r="D16" s="8">
        <v>5.25</v>
      </c>
      <c r="E16" s="8">
        <v>44.78</v>
      </c>
      <c r="F16" s="4" t="s">
        <v>16</v>
      </c>
      <c r="G16" s="4">
        <v>831.81</v>
      </c>
      <c r="H16" s="6">
        <f t="shared" si="0"/>
        <v>37248.451799999995</v>
      </c>
    </row>
    <row r="17" spans="1:8" ht="15.75">
      <c r="A17" s="8">
        <v>13</v>
      </c>
      <c r="B17" s="5" t="s">
        <v>25</v>
      </c>
      <c r="C17" s="6">
        <v>3.61</v>
      </c>
      <c r="D17" s="8">
        <v>5.25</v>
      </c>
      <c r="E17" s="8">
        <v>19.46</v>
      </c>
      <c r="F17" s="4" t="s">
        <v>16</v>
      </c>
      <c r="G17" s="4">
        <v>513.67999999999995</v>
      </c>
      <c r="H17" s="6">
        <f t="shared" si="0"/>
        <v>9996.2127999999993</v>
      </c>
    </row>
    <row r="18" spans="1:8" ht="15.75">
      <c r="A18" s="8">
        <v>14</v>
      </c>
      <c r="B18" s="5" t="s">
        <v>26</v>
      </c>
      <c r="C18" s="6">
        <v>29.73</v>
      </c>
      <c r="D18" s="8">
        <v>5.25</v>
      </c>
      <c r="E18" s="8">
        <v>84.2</v>
      </c>
      <c r="F18" s="4" t="s">
        <v>16</v>
      </c>
      <c r="G18" s="4">
        <v>177.16</v>
      </c>
      <c r="H18" s="6">
        <f t="shared" si="0"/>
        <v>14916.871999999999</v>
      </c>
    </row>
    <row r="19" spans="1:8">
      <c r="A19" s="11"/>
      <c r="B19" s="83"/>
      <c r="C19" s="83"/>
      <c r="D19" s="83"/>
      <c r="E19" s="83"/>
      <c r="F19" s="83"/>
      <c r="G19" s="83"/>
      <c r="H19" s="12">
        <f>SUM(H5:H18)</f>
        <v>400486.53206211992</v>
      </c>
    </row>
    <row r="20" spans="1:8">
      <c r="A20" s="13"/>
      <c r="B20" s="14"/>
      <c r="C20" s="14"/>
      <c r="D20" s="14"/>
      <c r="E20" s="14"/>
      <c r="F20" s="14"/>
      <c r="G20" s="14"/>
      <c r="H20" s="15"/>
    </row>
    <row r="21" spans="1:8">
      <c r="A21" s="13"/>
      <c r="B21" s="14"/>
      <c r="C21" s="14"/>
      <c r="D21" s="14"/>
      <c r="E21" s="14"/>
      <c r="F21" s="14"/>
      <c r="G21" s="14"/>
      <c r="H21" s="15"/>
    </row>
    <row r="22" spans="1:8" ht="63.75" customHeight="1">
      <c r="B22" s="84" t="s">
        <v>166</v>
      </c>
      <c r="C22" s="84"/>
      <c r="D22" s="84"/>
      <c r="E22" s="84"/>
      <c r="F22" s="84"/>
      <c r="G22" s="84"/>
      <c r="H22" s="84"/>
    </row>
  </sheetData>
  <mergeCells count="5">
    <mergeCell ref="A1:H1"/>
    <mergeCell ref="A2:H2"/>
    <mergeCell ref="A3:H3"/>
    <mergeCell ref="B19:G19"/>
    <mergeCell ref="B22:H22"/>
  </mergeCells>
  <pageMargins left="0.7" right="0.7" top="0.75" bottom="0.75" header="0.3" footer="0.3"/>
</worksheet>
</file>

<file path=xl/worksheets/sheet58.xml><?xml version="1.0" encoding="utf-8"?>
<worksheet xmlns="http://schemas.openxmlformats.org/spreadsheetml/2006/main" xmlns:r="http://schemas.openxmlformats.org/officeDocument/2006/relationships">
  <dimension ref="A1:I18"/>
  <sheetViews>
    <sheetView topLeftCell="A10" workbookViewId="0">
      <selection activeCell="G5" sqref="G5"/>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202</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103.09</v>
      </c>
      <c r="F5" s="4" t="s">
        <v>13</v>
      </c>
      <c r="G5" s="4">
        <v>120.53</v>
      </c>
      <c r="H5" s="6">
        <f t="shared" ref="H5:H14" si="0">G5*E5</f>
        <v>12425.4377</v>
      </c>
    </row>
    <row r="6" spans="1:9" ht="89.25">
      <c r="A6" s="8" t="s">
        <v>31</v>
      </c>
      <c r="B6" s="9" t="s">
        <v>15</v>
      </c>
      <c r="C6" s="6">
        <v>2.48</v>
      </c>
      <c r="D6" s="8">
        <v>5.25</v>
      </c>
      <c r="E6" s="8">
        <v>26.77</v>
      </c>
      <c r="F6" s="4" t="s">
        <v>16</v>
      </c>
      <c r="G6" s="4">
        <v>223.35</v>
      </c>
      <c r="H6" s="6">
        <f t="shared" si="0"/>
        <v>5979.0794999999998</v>
      </c>
    </row>
    <row r="7" spans="1:9" ht="63.75">
      <c r="A7" s="8" t="s">
        <v>32</v>
      </c>
      <c r="B7" s="5" t="s">
        <v>18</v>
      </c>
      <c r="C7" s="6">
        <v>4.13</v>
      </c>
      <c r="D7" s="8">
        <v>5.25</v>
      </c>
      <c r="E7" s="8">
        <v>44.61</v>
      </c>
      <c r="F7" s="4" t="s">
        <v>16</v>
      </c>
      <c r="G7" s="4">
        <v>1149.1199999999999</v>
      </c>
      <c r="H7" s="6">
        <f t="shared" si="0"/>
        <v>51262.243199999997</v>
      </c>
    </row>
    <row r="8" spans="1:9" ht="102">
      <c r="A8" s="8" t="s">
        <v>33</v>
      </c>
      <c r="B8" s="5" t="s">
        <v>34</v>
      </c>
      <c r="C8" s="6">
        <v>3.26</v>
      </c>
      <c r="D8" s="8">
        <v>5.25</v>
      </c>
      <c r="E8" s="8">
        <v>53.53</v>
      </c>
      <c r="F8" s="4" t="s">
        <v>16</v>
      </c>
      <c r="G8" s="4">
        <v>5829</v>
      </c>
      <c r="H8" s="6">
        <f t="shared" si="0"/>
        <v>312026.37</v>
      </c>
    </row>
    <row r="9" spans="1:9" ht="18.75">
      <c r="A9" s="8">
        <v>5</v>
      </c>
      <c r="B9" s="10" t="s">
        <v>21</v>
      </c>
      <c r="C9" s="6"/>
      <c r="D9" s="8"/>
      <c r="E9" s="8"/>
      <c r="F9" s="4"/>
      <c r="G9" s="4"/>
      <c r="H9" s="6"/>
    </row>
    <row r="10" spans="1:9" ht="15.75">
      <c r="A10" s="8">
        <v>6</v>
      </c>
      <c r="B10" s="5" t="s">
        <v>59</v>
      </c>
      <c r="C10" s="6">
        <v>2.48</v>
      </c>
      <c r="D10" s="8">
        <v>5.25</v>
      </c>
      <c r="E10" s="8">
        <v>26.77</v>
      </c>
      <c r="F10" s="4" t="s">
        <v>16</v>
      </c>
      <c r="G10" s="4">
        <v>450.47</v>
      </c>
      <c r="H10" s="6">
        <f t="shared" si="0"/>
        <v>12059.081900000001</v>
      </c>
    </row>
    <row r="11" spans="1:9" ht="15.75">
      <c r="A11" s="8">
        <v>7</v>
      </c>
      <c r="B11" s="5" t="s">
        <v>60</v>
      </c>
      <c r="C11" s="6">
        <v>7.16</v>
      </c>
      <c r="D11" s="8">
        <v>5.25</v>
      </c>
      <c r="E11" s="8">
        <v>22.97</v>
      </c>
      <c r="F11" s="4" t="s">
        <v>16</v>
      </c>
      <c r="G11" s="4">
        <v>880.61</v>
      </c>
      <c r="H11" s="6">
        <f t="shared" si="0"/>
        <v>20227.611699999998</v>
      </c>
    </row>
    <row r="12" spans="1:9" ht="15.75">
      <c r="A12" s="8">
        <v>8</v>
      </c>
      <c r="B12" s="5" t="s">
        <v>61</v>
      </c>
      <c r="C12" s="6">
        <v>12.78</v>
      </c>
      <c r="D12" s="8">
        <v>5.25</v>
      </c>
      <c r="E12" s="8">
        <v>44.61</v>
      </c>
      <c r="F12" s="4" t="s">
        <v>16</v>
      </c>
      <c r="G12" s="4">
        <v>831.81</v>
      </c>
      <c r="H12" s="6">
        <f t="shared" si="0"/>
        <v>37107.044099999999</v>
      </c>
    </row>
    <row r="13" spans="1:9" ht="15.75">
      <c r="A13" s="8">
        <v>9</v>
      </c>
      <c r="B13" s="5" t="s">
        <v>62</v>
      </c>
      <c r="C13" s="6">
        <v>3.61</v>
      </c>
      <c r="D13" s="8">
        <v>5.25</v>
      </c>
      <c r="E13" s="8">
        <v>45.94</v>
      </c>
      <c r="F13" s="4" t="s">
        <v>16</v>
      </c>
      <c r="G13" s="4">
        <v>513.67999999999995</v>
      </c>
      <c r="H13" s="6">
        <f t="shared" si="0"/>
        <v>23598.459199999998</v>
      </c>
    </row>
    <row r="14" spans="1:9" ht="15.75">
      <c r="A14" s="8">
        <v>10</v>
      </c>
      <c r="B14" s="5" t="s">
        <v>26</v>
      </c>
      <c r="C14" s="6">
        <v>29.73</v>
      </c>
      <c r="D14" s="8">
        <v>5.25</v>
      </c>
      <c r="E14" s="8">
        <v>103.09</v>
      </c>
      <c r="F14" s="4" t="s">
        <v>16</v>
      </c>
      <c r="G14" s="4">
        <v>177.16</v>
      </c>
      <c r="H14" s="6">
        <f t="shared" si="0"/>
        <v>18263.4244</v>
      </c>
    </row>
    <row r="15" spans="1:9">
      <c r="A15" s="11"/>
      <c r="B15" s="83"/>
      <c r="C15" s="83"/>
      <c r="D15" s="83"/>
      <c r="E15" s="83"/>
      <c r="F15" s="83"/>
      <c r="G15" s="83"/>
      <c r="H15" s="12">
        <f>SUM(H5:H14)</f>
        <v>492948.75170000002</v>
      </c>
    </row>
    <row r="16" spans="1:9">
      <c r="A16" s="13"/>
      <c r="B16" s="14"/>
      <c r="C16" s="14"/>
      <c r="D16" s="14"/>
      <c r="E16" s="14"/>
      <c r="F16" s="14"/>
      <c r="G16" s="14"/>
      <c r="H16" s="15"/>
    </row>
    <row r="17" spans="1:8">
      <c r="A17" s="13"/>
      <c r="B17" s="14"/>
      <c r="C17" s="14"/>
      <c r="D17" s="14"/>
      <c r="E17" s="14"/>
      <c r="F17" s="14"/>
      <c r="G17" s="14"/>
      <c r="H17" s="15"/>
    </row>
    <row r="18" spans="1:8" ht="63.75" customHeight="1">
      <c r="B18" s="84" t="s">
        <v>50</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59.xml><?xml version="1.0" encoding="utf-8"?>
<worksheet xmlns="http://schemas.openxmlformats.org/spreadsheetml/2006/main" xmlns:r="http://schemas.openxmlformats.org/officeDocument/2006/relationships">
  <dimension ref="A1:G22"/>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1.5" customHeight="1">
      <c r="A3" s="82" t="s">
        <v>363</v>
      </c>
      <c r="B3" s="82"/>
      <c r="C3" s="82"/>
      <c r="D3" s="82"/>
      <c r="E3" s="82"/>
      <c r="F3" s="82"/>
      <c r="G3" s="2"/>
    </row>
    <row r="4" spans="1:7">
      <c r="A4" s="3" t="s">
        <v>3</v>
      </c>
      <c r="B4" s="3" t="s">
        <v>4</v>
      </c>
      <c r="C4" s="3" t="s">
        <v>5</v>
      </c>
      <c r="D4" s="3" t="s">
        <v>6</v>
      </c>
      <c r="E4" s="3" t="s">
        <v>7</v>
      </c>
      <c r="F4" s="3" t="s">
        <v>8</v>
      </c>
    </row>
    <row r="5" spans="1:7" ht="114.75">
      <c r="A5" s="8" t="s">
        <v>11</v>
      </c>
      <c r="B5" s="5" t="s">
        <v>12</v>
      </c>
      <c r="C5" s="6">
        <v>96.64</v>
      </c>
      <c r="D5" s="4" t="s">
        <v>13</v>
      </c>
      <c r="E5" s="4">
        <v>120.53</v>
      </c>
      <c r="F5" s="6">
        <f t="shared" ref="F5:F18" si="0">E5*C5</f>
        <v>11648.019200000001</v>
      </c>
    </row>
    <row r="6" spans="1:7" ht="89.25">
      <c r="A6" s="8" t="s">
        <v>14</v>
      </c>
      <c r="B6" s="9" t="s">
        <v>15</v>
      </c>
      <c r="C6" s="6">
        <v>7.44</v>
      </c>
      <c r="D6" s="4" t="s">
        <v>16</v>
      </c>
      <c r="E6" s="4">
        <v>223.35</v>
      </c>
      <c r="F6" s="6">
        <f t="shared" si="0"/>
        <v>1661.7239999999999</v>
      </c>
    </row>
    <row r="7" spans="1:7" ht="63.75">
      <c r="A7" s="8" t="s">
        <v>17</v>
      </c>
      <c r="B7" s="5" t="s">
        <v>18</v>
      </c>
      <c r="C7" s="6">
        <v>12.4</v>
      </c>
      <c r="D7" s="4" t="s">
        <v>16</v>
      </c>
      <c r="E7" s="4">
        <v>1149.1199999999999</v>
      </c>
      <c r="F7" s="6">
        <f t="shared" si="0"/>
        <v>14249.088</v>
      </c>
    </row>
    <row r="8" spans="1:7" ht="102">
      <c r="A8" s="8" t="s">
        <v>19</v>
      </c>
      <c r="B8" s="5" t="s">
        <v>39</v>
      </c>
      <c r="C8" s="6">
        <v>10.74</v>
      </c>
      <c r="D8" s="4" t="s">
        <v>16</v>
      </c>
      <c r="E8" s="4">
        <v>5358.83</v>
      </c>
      <c r="F8" s="6">
        <f t="shared" si="0"/>
        <v>57553.834199999998</v>
      </c>
    </row>
    <row r="9" spans="1:7" ht="89.25">
      <c r="A9" s="8" t="s">
        <v>84</v>
      </c>
      <c r="B9" s="5" t="s">
        <v>41</v>
      </c>
      <c r="C9" s="6">
        <v>39.65</v>
      </c>
      <c r="D9" s="4" t="s">
        <v>16</v>
      </c>
      <c r="E9" s="4">
        <v>2502.14</v>
      </c>
      <c r="F9" s="6">
        <f t="shared" si="0"/>
        <v>99209.850999999995</v>
      </c>
    </row>
    <row r="10" spans="1:7" ht="63.75">
      <c r="A10" s="19" t="s">
        <v>85</v>
      </c>
      <c r="B10" s="5" t="s">
        <v>43</v>
      </c>
      <c r="C10" s="6">
        <v>189.73500000000001</v>
      </c>
      <c r="D10" s="4" t="s">
        <v>44</v>
      </c>
      <c r="E10" s="4">
        <v>116.91</v>
      </c>
      <c r="F10" s="6">
        <f t="shared" si="0"/>
        <v>22181.918850000002</v>
      </c>
    </row>
    <row r="11" spans="1:7" ht="102">
      <c r="A11" s="8" t="s">
        <v>86</v>
      </c>
      <c r="B11" s="5" t="s">
        <v>34</v>
      </c>
      <c r="C11" s="6">
        <v>9.91</v>
      </c>
      <c r="D11" s="4" t="s">
        <v>16</v>
      </c>
      <c r="E11" s="4">
        <v>5489.66</v>
      </c>
      <c r="F11" s="6">
        <f t="shared" si="0"/>
        <v>54402.530599999998</v>
      </c>
    </row>
    <row r="12" spans="1:7" ht="89.25">
      <c r="A12" s="19" t="s">
        <v>88</v>
      </c>
      <c r="B12" s="5" t="s">
        <v>48</v>
      </c>
      <c r="C12" s="6">
        <v>0.875</v>
      </c>
      <c r="D12" s="4" t="s">
        <v>49</v>
      </c>
      <c r="E12" s="4">
        <v>65841.84</v>
      </c>
      <c r="F12" s="6">
        <f t="shared" si="0"/>
        <v>57611.61</v>
      </c>
    </row>
    <row r="13" spans="1:7" ht="18.75">
      <c r="A13" s="8">
        <v>12</v>
      </c>
      <c r="B13" s="10" t="s">
        <v>21</v>
      </c>
      <c r="C13" s="6"/>
      <c r="D13" s="4"/>
      <c r="E13" s="4"/>
      <c r="F13" s="6"/>
    </row>
    <row r="14" spans="1:7" ht="15.75">
      <c r="A14" s="8" t="s">
        <v>114</v>
      </c>
      <c r="B14" s="5" t="s">
        <v>115</v>
      </c>
      <c r="C14" s="6">
        <v>27.82</v>
      </c>
      <c r="D14" s="4" t="s">
        <v>16</v>
      </c>
      <c r="E14" s="4">
        <v>880.61</v>
      </c>
      <c r="F14" s="6">
        <f t="shared" si="0"/>
        <v>24498.570200000002</v>
      </c>
    </row>
    <row r="15" spans="1:7" ht="15.75">
      <c r="A15" s="8" t="s">
        <v>116</v>
      </c>
      <c r="B15" s="5" t="s">
        <v>117</v>
      </c>
      <c r="C15" s="6">
        <v>7.44</v>
      </c>
      <c r="D15" s="4" t="s">
        <v>16</v>
      </c>
      <c r="E15" s="4">
        <v>450.47</v>
      </c>
      <c r="F15" s="6">
        <f t="shared" si="0"/>
        <v>3351.4968000000003</v>
      </c>
    </row>
    <row r="16" spans="1:7" ht="15.75">
      <c r="A16" s="8" t="s">
        <v>118</v>
      </c>
      <c r="B16" s="5" t="s">
        <v>24</v>
      </c>
      <c r="C16" s="6">
        <v>52.049100000000003</v>
      </c>
      <c r="D16" s="4" t="s">
        <v>16</v>
      </c>
      <c r="E16" s="4">
        <v>831.81</v>
      </c>
      <c r="F16" s="6">
        <f t="shared" si="0"/>
        <v>43294.961871</v>
      </c>
    </row>
    <row r="17" spans="1:6" ht="15.75">
      <c r="A17" s="8" t="s">
        <v>119</v>
      </c>
      <c r="B17" s="5" t="s">
        <v>120</v>
      </c>
      <c r="C17" s="6">
        <v>18.2</v>
      </c>
      <c r="D17" s="4" t="s">
        <v>16</v>
      </c>
      <c r="E17" s="4">
        <v>513.67999999999995</v>
      </c>
      <c r="F17" s="6">
        <f t="shared" si="0"/>
        <v>9348.9759999999987</v>
      </c>
    </row>
    <row r="18" spans="1:6" ht="15.75">
      <c r="A18" s="8" t="s">
        <v>121</v>
      </c>
      <c r="B18" s="5" t="s">
        <v>26</v>
      </c>
      <c r="C18" s="6">
        <v>96.64</v>
      </c>
      <c r="D18" s="4" t="s">
        <v>16</v>
      </c>
      <c r="E18" s="4">
        <v>177.16</v>
      </c>
      <c r="F18" s="6">
        <f t="shared" si="0"/>
        <v>17120.742399999999</v>
      </c>
    </row>
    <row r="19" spans="1:6">
      <c r="A19" s="11"/>
      <c r="B19" s="83"/>
      <c r="C19" s="83"/>
      <c r="D19" s="83"/>
      <c r="E19" s="83"/>
      <c r="F19" s="12">
        <f>SUM(F5:F18)</f>
        <v>416133.32312100002</v>
      </c>
    </row>
    <row r="20" spans="1:6">
      <c r="A20" s="13"/>
      <c r="B20" s="14"/>
      <c r="C20" s="14"/>
      <c r="D20" s="14"/>
      <c r="E20" s="14"/>
      <c r="F20" s="15"/>
    </row>
    <row r="21" spans="1:6">
      <c r="A21" s="13"/>
      <c r="B21" s="14"/>
      <c r="C21" s="14"/>
      <c r="D21" s="14"/>
      <c r="E21" s="14"/>
      <c r="F21" s="15"/>
    </row>
    <row r="22" spans="1:6" ht="41.25" customHeight="1">
      <c r="B22" s="84" t="s">
        <v>122</v>
      </c>
      <c r="C22" s="84"/>
      <c r="D22" s="84"/>
      <c r="E22" s="84"/>
      <c r="F22" s="84"/>
    </row>
  </sheetData>
  <mergeCells count="5">
    <mergeCell ref="A1:F1"/>
    <mergeCell ref="A2:F2"/>
    <mergeCell ref="A3:F3"/>
    <mergeCell ref="B19:E19"/>
    <mergeCell ref="B22:F22"/>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4.5" customHeight="1">
      <c r="A3" s="82" t="s">
        <v>349</v>
      </c>
      <c r="B3" s="82"/>
      <c r="C3" s="82"/>
      <c r="D3" s="82"/>
      <c r="E3" s="82"/>
      <c r="F3" s="82"/>
      <c r="G3" s="2"/>
    </row>
    <row r="4" spans="1:7">
      <c r="A4" s="3" t="s">
        <v>3</v>
      </c>
      <c r="B4" s="3" t="s">
        <v>4</v>
      </c>
      <c r="C4" s="3" t="s">
        <v>5</v>
      </c>
      <c r="D4" s="3" t="s">
        <v>6</v>
      </c>
      <c r="E4" s="3" t="s">
        <v>7</v>
      </c>
      <c r="F4" s="3" t="s">
        <v>8</v>
      </c>
    </row>
    <row r="5" spans="1:7" s="52" customFormat="1" ht="89.25">
      <c r="A5" s="50">
        <v>1</v>
      </c>
      <c r="B5" s="5" t="s">
        <v>350</v>
      </c>
      <c r="C5" s="50">
        <v>15</v>
      </c>
      <c r="D5" s="50" t="s">
        <v>346</v>
      </c>
      <c r="E5" s="50">
        <v>261.12</v>
      </c>
      <c r="F5" s="6">
        <f>E5*C5</f>
        <v>3916.8</v>
      </c>
    </row>
    <row r="6" spans="1:7" ht="114.75">
      <c r="A6" s="8" t="s">
        <v>11</v>
      </c>
      <c r="B6" s="5" t="s">
        <v>12</v>
      </c>
      <c r="C6" s="6">
        <v>116.74</v>
      </c>
      <c r="D6" s="4" t="s">
        <v>13</v>
      </c>
      <c r="E6" s="4">
        <v>120.53</v>
      </c>
      <c r="F6" s="6">
        <f t="shared" ref="F6:F15" si="0">E6*C6</f>
        <v>14070.672199999999</v>
      </c>
    </row>
    <row r="7" spans="1:7" ht="89.25">
      <c r="A7" s="8" t="s">
        <v>14</v>
      </c>
      <c r="B7" s="9" t="s">
        <v>257</v>
      </c>
      <c r="C7" s="6">
        <v>34.61</v>
      </c>
      <c r="D7" s="4" t="s">
        <v>16</v>
      </c>
      <c r="E7" s="4">
        <v>223.35</v>
      </c>
      <c r="F7" s="6">
        <f t="shared" si="0"/>
        <v>7730.1435000000001</v>
      </c>
    </row>
    <row r="8" spans="1:7" ht="63.75">
      <c r="A8" s="8" t="s">
        <v>17</v>
      </c>
      <c r="B8" s="5" t="s">
        <v>18</v>
      </c>
      <c r="C8" s="6">
        <v>41.69</v>
      </c>
      <c r="D8" s="4" t="s">
        <v>16</v>
      </c>
      <c r="E8" s="4">
        <v>1149.1199999999999</v>
      </c>
      <c r="F8" s="6">
        <f t="shared" si="0"/>
        <v>47906.812799999992</v>
      </c>
    </row>
    <row r="9" spans="1:7" ht="102">
      <c r="A9" s="8" t="s">
        <v>33</v>
      </c>
      <c r="B9" s="5" t="s">
        <v>34</v>
      </c>
      <c r="C9" s="6">
        <v>50.03</v>
      </c>
      <c r="D9" s="4" t="s">
        <v>16</v>
      </c>
      <c r="E9" s="4">
        <v>5829</v>
      </c>
      <c r="F9" s="6">
        <f t="shared" si="0"/>
        <v>291624.87</v>
      </c>
    </row>
    <row r="10" spans="1:7" ht="18.75">
      <c r="A10" s="23">
        <v>5</v>
      </c>
      <c r="B10" s="10" t="s">
        <v>21</v>
      </c>
      <c r="C10" s="6"/>
      <c r="D10" s="4"/>
      <c r="E10" s="4"/>
      <c r="F10" s="6">
        <f t="shared" si="0"/>
        <v>0</v>
      </c>
    </row>
    <row r="11" spans="1:7">
      <c r="A11" s="23">
        <v>6</v>
      </c>
      <c r="B11" s="5" t="s">
        <v>272</v>
      </c>
      <c r="C11" s="6">
        <v>34.61</v>
      </c>
      <c r="D11" s="4" t="s">
        <v>13</v>
      </c>
      <c r="E11" s="4">
        <v>403.07</v>
      </c>
      <c r="F11" s="6">
        <f t="shared" si="0"/>
        <v>13950.252699999999</v>
      </c>
    </row>
    <row r="12" spans="1:7">
      <c r="A12" s="23">
        <v>7</v>
      </c>
      <c r="B12" s="5" t="s">
        <v>273</v>
      </c>
      <c r="C12" s="6">
        <v>21.51</v>
      </c>
      <c r="D12" s="4" t="s">
        <v>13</v>
      </c>
      <c r="E12" s="4">
        <v>907.32</v>
      </c>
      <c r="F12" s="6">
        <f t="shared" si="0"/>
        <v>19516.453200000004</v>
      </c>
    </row>
    <row r="13" spans="1:7">
      <c r="A13" s="23">
        <v>8</v>
      </c>
      <c r="B13" s="5" t="s">
        <v>143</v>
      </c>
      <c r="C13" s="6">
        <v>41.69</v>
      </c>
      <c r="D13" s="4" t="s">
        <v>13</v>
      </c>
      <c r="E13" s="4">
        <v>863.24</v>
      </c>
      <c r="F13" s="6">
        <f t="shared" si="0"/>
        <v>35988.475599999998</v>
      </c>
    </row>
    <row r="14" spans="1:7">
      <c r="A14" s="23">
        <v>9</v>
      </c>
      <c r="B14" s="5" t="s">
        <v>62</v>
      </c>
      <c r="C14" s="6">
        <v>43.03</v>
      </c>
      <c r="D14" s="4" t="s">
        <v>13</v>
      </c>
      <c r="E14" s="4">
        <v>541.66999999999996</v>
      </c>
      <c r="F14" s="6">
        <f t="shared" si="0"/>
        <v>23308.060099999999</v>
      </c>
    </row>
    <row r="15" spans="1:7">
      <c r="A15" s="23">
        <v>9</v>
      </c>
      <c r="B15" s="5" t="s">
        <v>351</v>
      </c>
      <c r="C15" s="6">
        <v>116.74</v>
      </c>
      <c r="D15" s="4" t="s">
        <v>13</v>
      </c>
      <c r="E15" s="4">
        <v>177.17</v>
      </c>
      <c r="F15" s="6">
        <f t="shared" si="0"/>
        <v>20682.825799999999</v>
      </c>
    </row>
    <row r="16" spans="1:7">
      <c r="A16" s="51"/>
      <c r="B16" s="64"/>
      <c r="C16" s="64"/>
      <c r="D16" s="83" t="s">
        <v>221</v>
      </c>
      <c r="E16" s="83"/>
      <c r="F16" s="12">
        <f>SUM(F5:F15)</f>
        <v>478695.36589999998</v>
      </c>
    </row>
    <row r="17" spans="1:6">
      <c r="A17" s="13"/>
      <c r="B17" s="14"/>
      <c r="C17" s="14"/>
      <c r="D17" s="14"/>
      <c r="E17" s="14"/>
      <c r="F17" s="15"/>
    </row>
    <row r="18" spans="1:6" ht="47.25" customHeight="1">
      <c r="B18" s="84" t="s">
        <v>74</v>
      </c>
      <c r="C18" s="84"/>
      <c r="D18" s="84"/>
      <c r="E18" s="84"/>
      <c r="F18" s="84"/>
    </row>
  </sheetData>
  <mergeCells count="5">
    <mergeCell ref="A1:F1"/>
    <mergeCell ref="A2:F2"/>
    <mergeCell ref="A3:F3"/>
    <mergeCell ref="D16:E16"/>
    <mergeCell ref="B18:F18"/>
  </mergeCells>
  <pageMargins left="0.7" right="0.7" top="0.75" bottom="0.75" header="0.3" footer="0.3"/>
</worksheet>
</file>

<file path=xl/worksheets/sheet60.xml><?xml version="1.0" encoding="utf-8"?>
<worksheet xmlns="http://schemas.openxmlformats.org/spreadsheetml/2006/main" xmlns:r="http://schemas.openxmlformats.org/officeDocument/2006/relationships">
  <dimension ref="A1:G26"/>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4.5" customHeight="1">
      <c r="A3" s="82" t="s">
        <v>134</v>
      </c>
      <c r="B3" s="82"/>
      <c r="C3" s="82"/>
      <c r="D3" s="82"/>
      <c r="E3" s="82"/>
      <c r="F3" s="82"/>
      <c r="G3" s="2"/>
    </row>
    <row r="4" spans="1:7">
      <c r="A4" s="3" t="s">
        <v>3</v>
      </c>
      <c r="B4" s="3" t="s">
        <v>4</v>
      </c>
      <c r="C4" s="3" t="s">
        <v>5</v>
      </c>
      <c r="D4" s="3" t="s">
        <v>6</v>
      </c>
      <c r="E4" s="3" t="s">
        <v>7</v>
      </c>
      <c r="F4" s="3" t="s">
        <v>8</v>
      </c>
    </row>
    <row r="5" spans="1:7" ht="25.5">
      <c r="A5" s="4">
        <v>1</v>
      </c>
      <c r="B5" s="4" t="s">
        <v>135</v>
      </c>
      <c r="C5" s="4">
        <v>4</v>
      </c>
      <c r="D5" s="4" t="s">
        <v>10</v>
      </c>
      <c r="E5" s="4">
        <v>243.77</v>
      </c>
      <c r="F5" s="7">
        <f>E5*C5</f>
        <v>975.08</v>
      </c>
    </row>
    <row r="6" spans="1:7" ht="38.25">
      <c r="A6" s="4" t="s">
        <v>78</v>
      </c>
      <c r="B6" s="4" t="s">
        <v>136</v>
      </c>
      <c r="C6" s="4">
        <v>2.83</v>
      </c>
      <c r="D6" s="4" t="s">
        <v>13</v>
      </c>
      <c r="E6" s="4">
        <v>536.42999999999995</v>
      </c>
      <c r="F6" s="7">
        <f t="shared" ref="F6:F20" si="0">E6*C6</f>
        <v>1518.0969</v>
      </c>
    </row>
    <row r="7" spans="1:7" ht="114.75">
      <c r="A7" s="8" t="s">
        <v>98</v>
      </c>
      <c r="B7" s="5" t="s">
        <v>12</v>
      </c>
      <c r="C7" s="6">
        <v>38.614420000000003</v>
      </c>
      <c r="D7" s="4" t="s">
        <v>13</v>
      </c>
      <c r="E7" s="4">
        <v>112.53</v>
      </c>
      <c r="F7" s="7">
        <f t="shared" si="0"/>
        <v>4345.2806826000005</v>
      </c>
    </row>
    <row r="8" spans="1:7" ht="89.25">
      <c r="A8" s="8" t="s">
        <v>99</v>
      </c>
      <c r="B8" s="9" t="s">
        <v>15</v>
      </c>
      <c r="C8" s="6">
        <v>4.33</v>
      </c>
      <c r="D8" s="4" t="s">
        <v>16</v>
      </c>
      <c r="E8" s="4">
        <v>228.47</v>
      </c>
      <c r="F8" s="7">
        <f t="shared" si="0"/>
        <v>989.27510000000007</v>
      </c>
    </row>
    <row r="9" spans="1:7" ht="63.75">
      <c r="A9" s="8" t="s">
        <v>100</v>
      </c>
      <c r="B9" s="5" t="s">
        <v>18</v>
      </c>
      <c r="C9" s="6">
        <v>7.22</v>
      </c>
      <c r="D9" s="4" t="s">
        <v>16</v>
      </c>
      <c r="E9" s="4">
        <v>1191.77</v>
      </c>
      <c r="F9" s="7">
        <f t="shared" si="0"/>
        <v>8604.5793999999987</v>
      </c>
    </row>
    <row r="10" spans="1:7" ht="102">
      <c r="A10" s="8" t="s">
        <v>101</v>
      </c>
      <c r="B10" s="5" t="s">
        <v>39</v>
      </c>
      <c r="C10" s="6">
        <v>7.3</v>
      </c>
      <c r="D10" s="4" t="s">
        <v>16</v>
      </c>
      <c r="E10" s="4">
        <v>5913.66</v>
      </c>
      <c r="F10" s="7">
        <f t="shared" si="0"/>
        <v>43169.718000000001</v>
      </c>
    </row>
    <row r="11" spans="1:7" ht="89.25">
      <c r="A11" s="8" t="s">
        <v>102</v>
      </c>
      <c r="B11" s="5" t="s">
        <v>41</v>
      </c>
      <c r="C11" s="6">
        <v>16.5</v>
      </c>
      <c r="D11" s="4" t="s">
        <v>16</v>
      </c>
      <c r="E11" s="4">
        <v>2788.17</v>
      </c>
      <c r="F11" s="7">
        <f t="shared" si="0"/>
        <v>46004.805</v>
      </c>
    </row>
    <row r="12" spans="1:7" ht="63.75">
      <c r="A12" s="19" t="s">
        <v>103</v>
      </c>
      <c r="B12" s="5" t="s">
        <v>43</v>
      </c>
      <c r="C12" s="6">
        <v>125.8</v>
      </c>
      <c r="D12" s="4" t="s">
        <v>44</v>
      </c>
      <c r="E12" s="4">
        <v>259.29000000000002</v>
      </c>
      <c r="F12" s="7">
        <f t="shared" si="0"/>
        <v>32618.682000000001</v>
      </c>
    </row>
    <row r="13" spans="1:7" ht="102">
      <c r="A13" s="19" t="s">
        <v>104</v>
      </c>
      <c r="B13" s="5" t="s">
        <v>87</v>
      </c>
      <c r="C13" s="6">
        <v>6.33</v>
      </c>
      <c r="D13" s="4" t="s">
        <v>16</v>
      </c>
      <c r="E13" s="4">
        <v>6219.21</v>
      </c>
      <c r="F13" s="7">
        <f t="shared" si="0"/>
        <v>39367.599300000002</v>
      </c>
    </row>
    <row r="14" spans="1:7" ht="89.25">
      <c r="A14" s="19" t="s">
        <v>105</v>
      </c>
      <c r="B14" s="5" t="s">
        <v>48</v>
      </c>
      <c r="C14" s="6">
        <v>0.55879999999999996</v>
      </c>
      <c r="D14" s="4" t="s">
        <v>49</v>
      </c>
      <c r="E14" s="4">
        <v>53433.91</v>
      </c>
      <c r="F14" s="7">
        <f t="shared" si="0"/>
        <v>29858.868908</v>
      </c>
    </row>
    <row r="15" spans="1:7" ht="18.75">
      <c r="A15" s="8">
        <v>11</v>
      </c>
      <c r="B15" s="10" t="s">
        <v>21</v>
      </c>
      <c r="C15" s="6"/>
      <c r="D15" s="4"/>
      <c r="E15" s="4"/>
      <c r="F15" s="7"/>
    </row>
    <row r="16" spans="1:7" ht="15.75">
      <c r="A16" s="8" t="s">
        <v>114</v>
      </c>
      <c r="B16" s="5" t="s">
        <v>137</v>
      </c>
      <c r="C16" s="6">
        <v>4.33</v>
      </c>
      <c r="D16" s="4" t="s">
        <v>16</v>
      </c>
      <c r="E16" s="4">
        <v>404.77</v>
      </c>
      <c r="F16" s="7">
        <f t="shared" si="0"/>
        <v>1752.6541</v>
      </c>
    </row>
    <row r="17" spans="1:6" ht="15.75">
      <c r="A17" s="8" t="s">
        <v>116</v>
      </c>
      <c r="B17" s="5" t="s">
        <v>138</v>
      </c>
      <c r="C17" s="6">
        <v>14.52</v>
      </c>
      <c r="D17" s="4" t="s">
        <v>16</v>
      </c>
      <c r="E17" s="4">
        <v>765.85</v>
      </c>
      <c r="F17" s="7">
        <f t="shared" si="0"/>
        <v>11120.142</v>
      </c>
    </row>
    <row r="18" spans="1:6" ht="15.75">
      <c r="A18" s="8" t="s">
        <v>118</v>
      </c>
      <c r="B18" s="5" t="s">
        <v>139</v>
      </c>
      <c r="C18" s="6">
        <v>23.7</v>
      </c>
      <c r="D18" s="4" t="s">
        <v>16</v>
      </c>
      <c r="E18" s="4">
        <v>730.6</v>
      </c>
      <c r="F18" s="7">
        <f t="shared" si="0"/>
        <v>17315.22</v>
      </c>
    </row>
    <row r="19" spans="1:6" ht="15.75">
      <c r="A19" s="8" t="s">
        <v>119</v>
      </c>
      <c r="B19" s="5" t="s">
        <v>140</v>
      </c>
      <c r="C19" s="6">
        <v>11.99</v>
      </c>
      <c r="D19" s="4" t="s">
        <v>16</v>
      </c>
      <c r="E19" s="4">
        <v>458.72</v>
      </c>
      <c r="F19" s="7">
        <f t="shared" si="0"/>
        <v>5500.0528000000004</v>
      </c>
    </row>
    <row r="20" spans="1:6" ht="15.75">
      <c r="A20" s="8" t="s">
        <v>121</v>
      </c>
      <c r="B20" s="5" t="s">
        <v>26</v>
      </c>
      <c r="C20" s="6">
        <v>38.61</v>
      </c>
      <c r="D20" s="4" t="s">
        <v>16</v>
      </c>
      <c r="E20" s="4">
        <v>167.71</v>
      </c>
      <c r="F20" s="7">
        <f t="shared" si="0"/>
        <v>6475.2831000000006</v>
      </c>
    </row>
    <row r="21" spans="1:6">
      <c r="A21" s="11"/>
      <c r="B21" s="83"/>
      <c r="C21" s="83"/>
      <c r="D21" s="83"/>
      <c r="E21" s="83"/>
      <c r="F21" s="12">
        <f>SUM(F5:F20)</f>
        <v>249615.33729060003</v>
      </c>
    </row>
    <row r="22" spans="1:6">
      <c r="A22" s="13"/>
      <c r="B22" s="14"/>
      <c r="C22" s="14"/>
      <c r="D22" s="14"/>
      <c r="E22" s="14"/>
      <c r="F22" s="15"/>
    </row>
    <row r="23" spans="1:6">
      <c r="A23" s="13"/>
      <c r="B23" s="84" t="s">
        <v>141</v>
      </c>
      <c r="C23" s="84"/>
      <c r="D23" s="84"/>
      <c r="E23" s="84"/>
      <c r="F23" s="84"/>
    </row>
    <row r="24" spans="1:6" ht="15" customHeight="1">
      <c r="B24" s="84"/>
      <c r="C24" s="84"/>
      <c r="D24" s="84"/>
      <c r="E24" s="84"/>
      <c r="F24" s="84"/>
    </row>
    <row r="25" spans="1:6">
      <c r="B25" s="84"/>
      <c r="C25" s="84"/>
      <c r="D25" s="84"/>
      <c r="E25" s="84"/>
      <c r="F25" s="84"/>
    </row>
    <row r="26" spans="1:6">
      <c r="B26" s="84"/>
      <c r="C26" s="84"/>
      <c r="D26" s="84"/>
      <c r="E26" s="84"/>
      <c r="F26" s="84"/>
    </row>
  </sheetData>
  <mergeCells count="5">
    <mergeCell ref="A1:F1"/>
    <mergeCell ref="A2:F2"/>
    <mergeCell ref="A3:F3"/>
    <mergeCell ref="B21:E21"/>
    <mergeCell ref="B23:F26"/>
  </mergeCells>
  <pageMargins left="0.7" right="0.7" top="0.75" bottom="0.75" header="0.3" footer="0.3"/>
</worksheet>
</file>

<file path=xl/worksheets/sheet61.xml><?xml version="1.0" encoding="utf-8"?>
<worksheet xmlns="http://schemas.openxmlformats.org/spreadsheetml/2006/main" xmlns:r="http://schemas.openxmlformats.org/officeDocument/2006/relationships">
  <dimension ref="A1:G22"/>
  <sheetViews>
    <sheetView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223</v>
      </c>
      <c r="B3" s="82"/>
      <c r="C3" s="82"/>
      <c r="D3" s="82"/>
      <c r="E3" s="82"/>
      <c r="F3" s="82"/>
      <c r="G3" s="2"/>
    </row>
    <row r="4" spans="1:7">
      <c r="A4" s="3" t="s">
        <v>3</v>
      </c>
      <c r="B4" s="3" t="s">
        <v>4</v>
      </c>
      <c r="C4" s="3" t="s">
        <v>5</v>
      </c>
      <c r="D4" s="3" t="s">
        <v>6</v>
      </c>
      <c r="E4" s="3" t="s">
        <v>7</v>
      </c>
      <c r="F4" s="3" t="s">
        <v>8</v>
      </c>
    </row>
    <row r="5" spans="1:7" ht="27.75" customHeight="1">
      <c r="A5" s="4" t="s">
        <v>224</v>
      </c>
      <c r="B5" s="22" t="s">
        <v>79</v>
      </c>
      <c r="C5" s="4">
        <v>5.66</v>
      </c>
      <c r="D5" s="4" t="s">
        <v>13</v>
      </c>
      <c r="E5" s="4">
        <v>688.52</v>
      </c>
      <c r="F5" s="6">
        <f>E5*C5</f>
        <v>3897.0232000000001</v>
      </c>
    </row>
    <row r="6" spans="1:7" ht="114.75">
      <c r="A6" s="8" t="s">
        <v>11</v>
      </c>
      <c r="B6" s="5" t="s">
        <v>65</v>
      </c>
      <c r="C6" s="6">
        <v>111.3</v>
      </c>
      <c r="D6" s="4" t="s">
        <v>13</v>
      </c>
      <c r="E6" s="4">
        <v>120.53</v>
      </c>
      <c r="F6" s="6">
        <f t="shared" ref="F6:F19" si="0">E6*C6</f>
        <v>13414.989</v>
      </c>
    </row>
    <row r="7" spans="1:7" ht="78" customHeight="1">
      <c r="A7" s="8" t="s">
        <v>14</v>
      </c>
      <c r="B7" s="5" t="s">
        <v>15</v>
      </c>
      <c r="C7" s="6">
        <v>9.2799999999999994</v>
      </c>
      <c r="D7" s="4" t="s">
        <v>13</v>
      </c>
      <c r="E7" s="4">
        <v>223.35</v>
      </c>
      <c r="F7" s="6">
        <f t="shared" si="0"/>
        <v>2072.6879999999996</v>
      </c>
    </row>
    <row r="8" spans="1:7" ht="63.75">
      <c r="A8" s="8" t="s">
        <v>17</v>
      </c>
      <c r="B8" s="5" t="s">
        <v>18</v>
      </c>
      <c r="C8" s="6">
        <v>15.46</v>
      </c>
      <c r="D8" s="4" t="s">
        <v>16</v>
      </c>
      <c r="E8" s="4">
        <v>1149.1199999999999</v>
      </c>
      <c r="F8" s="6">
        <f t="shared" si="0"/>
        <v>17765.395199999999</v>
      </c>
    </row>
    <row r="9" spans="1:7" ht="102">
      <c r="A9" s="8" t="s">
        <v>54</v>
      </c>
      <c r="B9" s="5" t="s">
        <v>39</v>
      </c>
      <c r="C9" s="6">
        <v>13</v>
      </c>
      <c r="D9" s="4" t="s">
        <v>16</v>
      </c>
      <c r="E9" s="4">
        <v>5358.83</v>
      </c>
      <c r="F9" s="6">
        <f t="shared" si="0"/>
        <v>69664.789999999994</v>
      </c>
    </row>
    <row r="10" spans="1:7" ht="89.25">
      <c r="A10" s="8" t="s">
        <v>84</v>
      </c>
      <c r="B10" s="5" t="s">
        <v>41</v>
      </c>
      <c r="C10" s="4">
        <v>33.807699999999997</v>
      </c>
      <c r="D10" s="4" t="s">
        <v>16</v>
      </c>
      <c r="E10" s="4">
        <v>2502.14</v>
      </c>
      <c r="F10" s="7">
        <f t="shared" si="0"/>
        <v>84591.598477999985</v>
      </c>
    </row>
    <row r="11" spans="1:7" ht="63.75">
      <c r="A11" s="19" t="s">
        <v>85</v>
      </c>
      <c r="B11" s="5" t="s">
        <v>43</v>
      </c>
      <c r="C11" s="4">
        <v>256.43400000000003</v>
      </c>
      <c r="D11" s="4" t="s">
        <v>44</v>
      </c>
      <c r="E11" s="4">
        <v>116.9</v>
      </c>
      <c r="F11" s="7">
        <f t="shared" si="0"/>
        <v>29977.134600000005</v>
      </c>
    </row>
    <row r="12" spans="1:7" ht="102">
      <c r="A12" s="19" t="s">
        <v>86</v>
      </c>
      <c r="B12" s="5" t="s">
        <v>87</v>
      </c>
      <c r="C12" s="6">
        <v>13.0099</v>
      </c>
      <c r="D12" s="4" t="s">
        <v>16</v>
      </c>
      <c r="E12" s="4">
        <v>5489.66</v>
      </c>
      <c r="F12" s="6">
        <f>E12*C12</f>
        <v>71419.927633999992</v>
      </c>
    </row>
    <row r="13" spans="1:7" ht="89.25">
      <c r="A13" s="19" t="s">
        <v>88</v>
      </c>
      <c r="B13" s="5" t="s">
        <v>48</v>
      </c>
      <c r="C13" s="6">
        <v>1.2629999999999999</v>
      </c>
      <c r="D13" s="4" t="s">
        <v>49</v>
      </c>
      <c r="E13" s="4">
        <v>65841.84</v>
      </c>
      <c r="F13" s="6">
        <f t="shared" si="0"/>
        <v>83158.243919999994</v>
      </c>
    </row>
    <row r="14" spans="1:7" ht="18.75">
      <c r="A14" s="23">
        <v>10</v>
      </c>
      <c r="B14" s="10" t="s">
        <v>21</v>
      </c>
      <c r="C14" s="6"/>
      <c r="D14" s="4"/>
      <c r="E14" s="4"/>
      <c r="F14" s="6"/>
    </row>
    <row r="15" spans="1:7" ht="15.75" customHeight="1">
      <c r="A15" s="23">
        <v>11</v>
      </c>
      <c r="B15" s="5" t="s">
        <v>22</v>
      </c>
      <c r="C15" s="6">
        <v>9.2799999999999994</v>
      </c>
      <c r="D15" s="4" t="s">
        <v>13</v>
      </c>
      <c r="E15" s="4">
        <v>450.47</v>
      </c>
      <c r="F15" s="6">
        <f t="shared" si="0"/>
        <v>4180.3616000000002</v>
      </c>
    </row>
    <row r="16" spans="1:7" ht="15.75" customHeight="1">
      <c r="A16" s="23">
        <v>12</v>
      </c>
      <c r="B16" s="5" t="s">
        <v>23</v>
      </c>
      <c r="C16" s="6">
        <v>28.81</v>
      </c>
      <c r="D16" s="4" t="s">
        <v>13</v>
      </c>
      <c r="E16" s="4">
        <v>880.61</v>
      </c>
      <c r="F16" s="6">
        <f t="shared" si="0"/>
        <v>25370.374100000001</v>
      </c>
    </row>
    <row r="17" spans="1:6" ht="15.75" customHeight="1">
      <c r="A17" s="23">
        <v>13</v>
      </c>
      <c r="B17" s="5" t="s">
        <v>68</v>
      </c>
      <c r="C17" s="6">
        <v>49.267200000000003</v>
      </c>
      <c r="D17" s="4" t="s">
        <v>13</v>
      </c>
      <c r="E17" s="4">
        <v>831.81</v>
      </c>
      <c r="F17" s="6">
        <f>E17*C17</f>
        <v>40980.949631999996</v>
      </c>
    </row>
    <row r="18" spans="1:6">
      <c r="A18" s="23">
        <v>14</v>
      </c>
      <c r="B18" s="5" t="s">
        <v>25</v>
      </c>
      <c r="C18" s="6">
        <v>22.9</v>
      </c>
      <c r="D18" s="4" t="s">
        <v>13</v>
      </c>
      <c r="E18" s="4">
        <v>513.67999999999995</v>
      </c>
      <c r="F18" s="6">
        <f t="shared" si="0"/>
        <v>11763.271999999999</v>
      </c>
    </row>
    <row r="19" spans="1:6">
      <c r="A19" s="23">
        <v>15</v>
      </c>
      <c r="B19" s="5" t="s">
        <v>69</v>
      </c>
      <c r="C19" s="6">
        <v>111.3</v>
      </c>
      <c r="D19" s="4" t="s">
        <v>13</v>
      </c>
      <c r="E19" s="4">
        <v>177.16</v>
      </c>
      <c r="F19" s="6">
        <f t="shared" si="0"/>
        <v>19717.907999999999</v>
      </c>
    </row>
    <row r="20" spans="1:6">
      <c r="A20" s="11"/>
      <c r="B20" s="83"/>
      <c r="C20" s="83"/>
      <c r="D20" s="83"/>
      <c r="E20" s="83"/>
      <c r="F20" s="12">
        <f>SUM(F5:F19)</f>
        <v>477974.65536400001</v>
      </c>
    </row>
    <row r="21" spans="1:6">
      <c r="A21" s="13"/>
      <c r="B21" s="14"/>
      <c r="C21" s="14"/>
      <c r="D21" s="14"/>
      <c r="E21" s="14"/>
      <c r="F21" s="15"/>
    </row>
    <row r="22" spans="1:6" ht="50.25" customHeight="1">
      <c r="B22" s="84" t="s">
        <v>89</v>
      </c>
      <c r="C22" s="84"/>
      <c r="D22" s="84"/>
      <c r="E22" s="84"/>
      <c r="F22" s="84"/>
    </row>
  </sheetData>
  <mergeCells count="5">
    <mergeCell ref="A1:F1"/>
    <mergeCell ref="A2:F2"/>
    <mergeCell ref="A3:F3"/>
    <mergeCell ref="B20:E20"/>
    <mergeCell ref="B22:F22"/>
  </mergeCells>
  <pageMargins left="0.7" right="0.7" top="0.75" bottom="0.75" header="0.3" footer="0.3"/>
</worksheet>
</file>

<file path=xl/worksheets/sheet62.xml><?xml version="1.0" encoding="utf-8"?>
<worksheet xmlns="http://schemas.openxmlformats.org/spreadsheetml/2006/main" xmlns:r="http://schemas.openxmlformats.org/officeDocument/2006/relationships">
  <dimension ref="A1:I16"/>
  <sheetViews>
    <sheetView topLeftCell="A10" workbookViewId="0">
      <selection activeCell="B6" sqref="B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463</v>
      </c>
      <c r="B3" s="82"/>
      <c r="C3" s="82"/>
      <c r="D3" s="82"/>
      <c r="E3" s="82"/>
      <c r="F3" s="82"/>
      <c r="G3" s="82"/>
      <c r="H3" s="82"/>
      <c r="I3" s="2"/>
    </row>
    <row r="4" spans="1:9">
      <c r="A4" s="3" t="s">
        <v>3</v>
      </c>
      <c r="B4" s="3" t="s">
        <v>4</v>
      </c>
      <c r="C4" s="3">
        <v>1</v>
      </c>
      <c r="D4" s="3">
        <v>2</v>
      </c>
      <c r="E4" s="3" t="s">
        <v>5</v>
      </c>
      <c r="F4" s="3" t="s">
        <v>6</v>
      </c>
      <c r="G4" s="3" t="s">
        <v>7</v>
      </c>
      <c r="H4" s="3" t="s">
        <v>8</v>
      </c>
    </row>
    <row r="5" spans="1:9" ht="102">
      <c r="A5" s="8" t="s">
        <v>306</v>
      </c>
      <c r="B5" s="5" t="s">
        <v>39</v>
      </c>
      <c r="C5" s="6">
        <v>9.1199999999999992</v>
      </c>
      <c r="D5" s="4" t="s">
        <v>16</v>
      </c>
      <c r="E5" s="29">
        <v>1.780052</v>
      </c>
      <c r="F5" s="4" t="s">
        <v>16</v>
      </c>
      <c r="G5" s="4">
        <v>5358.83</v>
      </c>
      <c r="H5" s="6">
        <f t="shared" ref="H5:H13" si="0">G5*E5</f>
        <v>9538.9960591599993</v>
      </c>
    </row>
    <row r="6" spans="1:9" ht="89.25">
      <c r="A6" s="8" t="s">
        <v>307</v>
      </c>
      <c r="B6" s="5" t="s">
        <v>41</v>
      </c>
      <c r="C6" s="4">
        <v>21.03</v>
      </c>
      <c r="D6" s="4" t="s">
        <v>16</v>
      </c>
      <c r="E6" s="29">
        <v>4.2480799999999999</v>
      </c>
      <c r="F6" s="4" t="s">
        <v>16</v>
      </c>
      <c r="G6" s="4">
        <v>2502.14</v>
      </c>
      <c r="H6" s="6">
        <f t="shared" si="0"/>
        <v>10629.290891199998</v>
      </c>
    </row>
    <row r="7" spans="1:9" ht="63.75">
      <c r="A7" s="19" t="s">
        <v>308</v>
      </c>
      <c r="B7" s="5" t="s">
        <v>43</v>
      </c>
      <c r="C7" s="4">
        <v>182.03</v>
      </c>
      <c r="D7" s="4" t="s">
        <v>44</v>
      </c>
      <c r="E7" s="29">
        <v>49.567999999999998</v>
      </c>
      <c r="F7" s="4" t="s">
        <v>44</v>
      </c>
      <c r="G7" s="4">
        <v>116.91</v>
      </c>
      <c r="H7" s="6">
        <f t="shared" si="0"/>
        <v>5794.9948799999993</v>
      </c>
    </row>
    <row r="8" spans="1:9" ht="102">
      <c r="A8" s="19" t="s">
        <v>309</v>
      </c>
      <c r="B8" s="5" t="s">
        <v>87</v>
      </c>
      <c r="C8" s="6">
        <v>10.39</v>
      </c>
      <c r="D8" s="4" t="s">
        <v>16</v>
      </c>
      <c r="E8" s="29">
        <v>30.680062</v>
      </c>
      <c r="F8" s="4" t="s">
        <v>16</v>
      </c>
      <c r="G8" s="4">
        <v>5489.66</v>
      </c>
      <c r="H8" s="6">
        <f>G8*E8</f>
        <v>168423.10915891998</v>
      </c>
    </row>
    <row r="9" spans="1:9" ht="89.25">
      <c r="A9" s="19" t="s">
        <v>310</v>
      </c>
      <c r="B9" s="5" t="s">
        <v>48</v>
      </c>
      <c r="C9" s="6">
        <v>1.0506374999999999</v>
      </c>
      <c r="D9" s="4" t="s">
        <v>49</v>
      </c>
      <c r="E9" s="29">
        <v>2.9790000000000001</v>
      </c>
      <c r="F9" s="4" t="s">
        <v>49</v>
      </c>
      <c r="G9" s="4">
        <v>65841.84</v>
      </c>
      <c r="H9" s="6">
        <f t="shared" si="0"/>
        <v>196142.84135999999</v>
      </c>
    </row>
    <row r="10" spans="1:9" ht="18.75">
      <c r="A10" s="23">
        <v>6</v>
      </c>
      <c r="B10" s="10" t="s">
        <v>21</v>
      </c>
      <c r="C10" s="6"/>
      <c r="D10" s="4"/>
      <c r="E10" s="29"/>
      <c r="F10" s="4"/>
      <c r="G10" s="4"/>
      <c r="H10" s="6"/>
    </row>
    <row r="11" spans="1:9">
      <c r="A11" s="23">
        <v>7</v>
      </c>
      <c r="B11" s="5" t="s">
        <v>23</v>
      </c>
      <c r="C11" s="6">
        <v>20.85</v>
      </c>
      <c r="D11" s="4" t="s">
        <v>13</v>
      </c>
      <c r="E11" s="29">
        <v>16.489999999999998</v>
      </c>
      <c r="F11" s="4" t="s">
        <v>13</v>
      </c>
      <c r="G11" s="4">
        <v>880.61</v>
      </c>
      <c r="H11" s="6">
        <f t="shared" si="0"/>
        <v>14521.258899999999</v>
      </c>
    </row>
    <row r="12" spans="1:9">
      <c r="A12" s="23">
        <v>8</v>
      </c>
      <c r="B12" s="5" t="s">
        <v>68</v>
      </c>
      <c r="C12" s="6">
        <v>31.76999</v>
      </c>
      <c r="D12" s="4" t="s">
        <v>13</v>
      </c>
      <c r="E12" s="29">
        <v>4.2485660000000003</v>
      </c>
      <c r="F12" s="4" t="s">
        <v>13</v>
      </c>
      <c r="G12" s="4">
        <v>831.81</v>
      </c>
      <c r="H12" s="6">
        <f t="shared" si="0"/>
        <v>3533.99968446</v>
      </c>
    </row>
    <row r="13" spans="1:9">
      <c r="A13" s="23">
        <v>9</v>
      </c>
      <c r="B13" s="5" t="s">
        <v>25</v>
      </c>
      <c r="C13" s="6">
        <v>19.38</v>
      </c>
      <c r="D13" s="4" t="s">
        <v>13</v>
      </c>
      <c r="E13" s="29">
        <v>28.02</v>
      </c>
      <c r="F13" s="4" t="s">
        <v>13</v>
      </c>
      <c r="G13" s="4">
        <v>513.67999999999995</v>
      </c>
      <c r="H13" s="6">
        <f t="shared" si="0"/>
        <v>14393.313599999998</v>
      </c>
    </row>
    <row r="14" spans="1:9">
      <c r="A14" s="11"/>
      <c r="B14" s="83"/>
      <c r="C14" s="83"/>
      <c r="D14" s="83"/>
      <c r="E14" s="83"/>
      <c r="F14" s="83"/>
      <c r="G14" s="83"/>
      <c r="H14" s="12">
        <f>SUM(H5:H13)</f>
        <v>422977.80453373998</v>
      </c>
    </row>
    <row r="15" spans="1:9">
      <c r="A15" s="13"/>
      <c r="B15" s="14"/>
      <c r="C15" s="14"/>
      <c r="D15" s="14"/>
      <c r="E15" s="14"/>
      <c r="F15" s="14"/>
      <c r="G15" s="14"/>
      <c r="H15" s="15"/>
    </row>
    <row r="16" spans="1:9" ht="63.75" customHeight="1">
      <c r="B16" s="84" t="s">
        <v>166</v>
      </c>
      <c r="C16" s="84"/>
      <c r="D16" s="84"/>
      <c r="E16" s="84"/>
      <c r="F16" s="84"/>
      <c r="G16" s="84"/>
      <c r="H16" s="84"/>
    </row>
  </sheetData>
  <mergeCells count="5">
    <mergeCell ref="A1:H1"/>
    <mergeCell ref="A2:H2"/>
    <mergeCell ref="A3:H3"/>
    <mergeCell ref="B14:G14"/>
    <mergeCell ref="B16:H16"/>
  </mergeCells>
  <pageMargins left="0.7" right="0.7" top="0.75" bottom="0.75" header="0.3" footer="0.3"/>
</worksheet>
</file>

<file path=xl/worksheets/sheet63.xml><?xml version="1.0" encoding="utf-8"?>
<worksheet xmlns="http://schemas.openxmlformats.org/spreadsheetml/2006/main" xmlns:r="http://schemas.openxmlformats.org/officeDocument/2006/relationships">
  <dimension ref="A1:I22"/>
  <sheetViews>
    <sheetView topLeftCell="A16" workbookViewId="0">
      <selection activeCell="F26" sqref="F26"/>
    </sheetView>
  </sheetViews>
  <sheetFormatPr defaultRowHeight="15"/>
  <cols>
    <col min="1" max="1" width="8.5703125" customWidth="1"/>
    <col min="2" max="2" width="44.140625" customWidth="1"/>
    <col min="3" max="4" width="13.710937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0.25" customHeight="1">
      <c r="A3" s="82" t="s">
        <v>467</v>
      </c>
      <c r="B3" s="82"/>
      <c r="C3" s="82"/>
      <c r="D3" s="82"/>
      <c r="E3" s="82"/>
      <c r="F3" s="82"/>
      <c r="G3" s="82"/>
      <c r="H3" s="82"/>
      <c r="I3" s="2"/>
    </row>
    <row r="4" spans="1:9">
      <c r="A4" s="3" t="s">
        <v>3</v>
      </c>
      <c r="B4" s="3" t="s">
        <v>4</v>
      </c>
      <c r="C4" s="3">
        <v>1</v>
      </c>
      <c r="D4" s="3">
        <v>2</v>
      </c>
      <c r="E4" s="3" t="s">
        <v>5</v>
      </c>
      <c r="F4" s="3" t="s">
        <v>6</v>
      </c>
      <c r="G4" s="3" t="s">
        <v>7</v>
      </c>
      <c r="H4" s="3" t="s">
        <v>8</v>
      </c>
    </row>
    <row r="5" spans="1:9" ht="46.5" customHeight="1">
      <c r="A5" s="44">
        <v>1</v>
      </c>
      <c r="B5" s="45" t="s">
        <v>468</v>
      </c>
      <c r="C5" s="6"/>
      <c r="D5" s="46"/>
      <c r="E5" s="6">
        <v>2.27</v>
      </c>
      <c r="F5" s="46" t="s">
        <v>392</v>
      </c>
      <c r="G5" s="46">
        <v>688.52</v>
      </c>
      <c r="H5" s="6">
        <f>G5*E5</f>
        <v>1562.9404</v>
      </c>
    </row>
    <row r="6" spans="1:9" ht="114.75">
      <c r="A6" s="8" t="s">
        <v>11</v>
      </c>
      <c r="B6" s="5" t="s">
        <v>12</v>
      </c>
      <c r="C6" s="6">
        <v>9.06</v>
      </c>
      <c r="D6" s="4">
        <v>19.739999999999998</v>
      </c>
      <c r="E6" s="6">
        <v>46.53</v>
      </c>
      <c r="F6" s="4" t="s">
        <v>13</v>
      </c>
      <c r="G6" s="4">
        <v>120.53</v>
      </c>
      <c r="H6" s="6">
        <f t="shared" ref="H6:H19" si="0">G6*E6</f>
        <v>5608.2609000000002</v>
      </c>
    </row>
    <row r="7" spans="1:9" ht="80.25" customHeight="1">
      <c r="A7" s="8" t="s">
        <v>14</v>
      </c>
      <c r="B7" s="9" t="s">
        <v>15</v>
      </c>
      <c r="C7" s="6">
        <v>22.57</v>
      </c>
      <c r="D7" s="4" t="s">
        <v>16</v>
      </c>
      <c r="E7" s="4">
        <v>4.32</v>
      </c>
      <c r="F7" s="4" t="s">
        <v>13</v>
      </c>
      <c r="G7" s="4">
        <v>223.35</v>
      </c>
      <c r="H7" s="6">
        <f t="shared" si="0"/>
        <v>964.87200000000007</v>
      </c>
    </row>
    <row r="8" spans="1:9" ht="63.75">
      <c r="A8" s="8" t="s">
        <v>17</v>
      </c>
      <c r="B8" s="5" t="s">
        <v>18</v>
      </c>
      <c r="C8" s="6">
        <v>20.86</v>
      </c>
      <c r="D8" s="4" t="s">
        <v>16</v>
      </c>
      <c r="E8" s="4">
        <v>7.2</v>
      </c>
      <c r="F8" s="4" t="s">
        <v>13</v>
      </c>
      <c r="G8" s="4">
        <v>1149.1199999999999</v>
      </c>
      <c r="H8" s="6">
        <f t="shared" si="0"/>
        <v>8273.6639999999989</v>
      </c>
    </row>
    <row r="9" spans="1:9" ht="93.75" customHeight="1">
      <c r="A9" s="8" t="s">
        <v>19</v>
      </c>
      <c r="B9" s="5" t="s">
        <v>39</v>
      </c>
      <c r="C9" s="6"/>
      <c r="D9" s="4"/>
      <c r="E9" s="6">
        <v>6.1</v>
      </c>
      <c r="F9" s="4" t="s">
        <v>13</v>
      </c>
      <c r="G9" s="4">
        <v>5358.83</v>
      </c>
      <c r="H9" s="6">
        <f t="shared" si="0"/>
        <v>32688.862999999998</v>
      </c>
    </row>
    <row r="10" spans="1:9" ht="93.75" customHeight="1">
      <c r="A10" s="8" t="s">
        <v>469</v>
      </c>
      <c r="B10" s="5" t="s">
        <v>41</v>
      </c>
      <c r="C10" s="6"/>
      <c r="D10" s="4"/>
      <c r="E10" s="6">
        <v>15.97</v>
      </c>
      <c r="F10" s="4" t="s">
        <v>13</v>
      </c>
      <c r="G10" s="4">
        <v>2502.14</v>
      </c>
      <c r="H10" s="6">
        <f t="shared" si="0"/>
        <v>39959.175799999997</v>
      </c>
    </row>
    <row r="11" spans="1:9" ht="93.75" customHeight="1">
      <c r="A11" s="8" t="s">
        <v>470</v>
      </c>
      <c r="B11" s="5" t="s">
        <v>43</v>
      </c>
      <c r="C11" s="6"/>
      <c r="D11" s="4"/>
      <c r="E11" s="6">
        <v>127.9</v>
      </c>
      <c r="F11" s="4" t="s">
        <v>445</v>
      </c>
      <c r="G11" s="4">
        <v>245.79</v>
      </c>
      <c r="H11" s="6">
        <f t="shared" si="0"/>
        <v>31436.541000000001</v>
      </c>
    </row>
    <row r="12" spans="1:9" ht="92.25" customHeight="1">
      <c r="A12" s="19" t="s">
        <v>146</v>
      </c>
      <c r="B12" s="5" t="s">
        <v>87</v>
      </c>
      <c r="C12" s="6">
        <v>1.52</v>
      </c>
      <c r="D12" s="4">
        <v>12.04</v>
      </c>
      <c r="E12" s="6">
        <v>6.3</v>
      </c>
      <c r="F12" s="4" t="s">
        <v>16</v>
      </c>
      <c r="G12" s="4">
        <v>5489.66</v>
      </c>
      <c r="H12" s="6">
        <f t="shared" si="0"/>
        <v>34584.858</v>
      </c>
    </row>
    <row r="13" spans="1:9" ht="79.5" customHeight="1">
      <c r="A13" s="19" t="s">
        <v>147</v>
      </c>
      <c r="B13" s="5" t="s">
        <v>48</v>
      </c>
      <c r="C13" s="6">
        <v>0.19</v>
      </c>
      <c r="D13" s="4"/>
      <c r="E13" s="6">
        <v>0.504</v>
      </c>
      <c r="F13" s="4" t="s">
        <v>49</v>
      </c>
      <c r="G13" s="4">
        <v>65841.84</v>
      </c>
      <c r="H13" s="6">
        <f t="shared" si="0"/>
        <v>33184.287360000002</v>
      </c>
    </row>
    <row r="14" spans="1:9" ht="18.75">
      <c r="A14" s="8">
        <v>8</v>
      </c>
      <c r="B14" s="10" t="s">
        <v>21</v>
      </c>
      <c r="C14" s="6"/>
      <c r="D14" s="28"/>
      <c r="E14" s="6"/>
      <c r="F14" s="4"/>
      <c r="G14" s="4"/>
      <c r="H14" s="6">
        <f t="shared" si="0"/>
        <v>0</v>
      </c>
    </row>
    <row r="15" spans="1:9" ht="15.75">
      <c r="A15" s="8">
        <v>9</v>
      </c>
      <c r="B15" s="5" t="s">
        <v>297</v>
      </c>
      <c r="C15" s="6">
        <v>0.56999999999999995</v>
      </c>
      <c r="D15" s="4">
        <v>7.82</v>
      </c>
      <c r="E15" s="6">
        <v>13.75</v>
      </c>
      <c r="F15" s="4" t="s">
        <v>16</v>
      </c>
      <c r="G15" s="4">
        <v>880.61</v>
      </c>
      <c r="H15" s="6">
        <f t="shared" si="0"/>
        <v>12108.387500000001</v>
      </c>
    </row>
    <row r="16" spans="1:9" ht="15.75">
      <c r="A16" s="8">
        <v>9</v>
      </c>
      <c r="B16" s="5" t="s">
        <v>471</v>
      </c>
      <c r="C16" s="6">
        <v>0.56999999999999995</v>
      </c>
      <c r="D16" s="4">
        <v>7.82</v>
      </c>
      <c r="E16" s="6">
        <v>4.32</v>
      </c>
      <c r="F16" s="4" t="s">
        <v>16</v>
      </c>
      <c r="G16" s="4">
        <v>450.47</v>
      </c>
      <c r="H16" s="6">
        <f t="shared" si="0"/>
        <v>1946.0304000000003</v>
      </c>
    </row>
    <row r="17" spans="1:8" ht="15.75">
      <c r="A17" s="8">
        <v>10</v>
      </c>
      <c r="B17" s="5" t="s">
        <v>24</v>
      </c>
      <c r="C17" s="6">
        <v>4.3499999999999996</v>
      </c>
      <c r="D17" s="4">
        <v>13.14</v>
      </c>
      <c r="E17" s="6">
        <v>23.2</v>
      </c>
      <c r="F17" s="4" t="s">
        <v>16</v>
      </c>
      <c r="G17" s="4">
        <v>531.80999999999995</v>
      </c>
      <c r="H17" s="6">
        <f t="shared" si="0"/>
        <v>12337.991999999998</v>
      </c>
    </row>
    <row r="18" spans="1:8" ht="15.75">
      <c r="A18" s="8">
        <v>11</v>
      </c>
      <c r="B18" s="5" t="s">
        <v>472</v>
      </c>
      <c r="C18" s="6">
        <v>4.2</v>
      </c>
      <c r="D18" s="4">
        <v>10.35</v>
      </c>
      <c r="E18" s="6">
        <v>10.86</v>
      </c>
      <c r="F18" s="4" t="s">
        <v>16</v>
      </c>
      <c r="G18" s="4">
        <v>513.67999999999995</v>
      </c>
      <c r="H18" s="6">
        <f t="shared" si="0"/>
        <v>5578.5647999999992</v>
      </c>
    </row>
    <row r="19" spans="1:8" ht="15.75">
      <c r="A19" s="8">
        <v>12</v>
      </c>
      <c r="B19" s="5" t="s">
        <v>26</v>
      </c>
      <c r="C19" s="6">
        <v>9.06</v>
      </c>
      <c r="D19" s="4">
        <v>19.739999999999998</v>
      </c>
      <c r="E19" s="6">
        <v>46.53</v>
      </c>
      <c r="F19" s="4" t="s">
        <v>16</v>
      </c>
      <c r="G19" s="4">
        <v>177.16</v>
      </c>
      <c r="H19" s="6">
        <f t="shared" si="0"/>
        <v>8243.2548000000006</v>
      </c>
    </row>
    <row r="20" spans="1:8">
      <c r="A20" s="11"/>
      <c r="B20" s="83"/>
      <c r="C20" s="83"/>
      <c r="D20" s="83"/>
      <c r="E20" s="83"/>
      <c r="F20" s="83"/>
      <c r="G20" s="83"/>
      <c r="H20" s="6">
        <f>SUM(H5:H19)</f>
        <v>228477.69196</v>
      </c>
    </row>
    <row r="21" spans="1:8">
      <c r="A21" s="25"/>
      <c r="B21" s="14"/>
      <c r="C21" s="14"/>
      <c r="D21" s="14"/>
      <c r="E21" s="14"/>
      <c r="F21" s="14"/>
      <c r="G21" s="14"/>
      <c r="H21" s="75"/>
    </row>
    <row r="22" spans="1:8" ht="41.25" customHeight="1">
      <c r="B22" s="84" t="s">
        <v>89</v>
      </c>
      <c r="C22" s="84"/>
      <c r="D22" s="84"/>
      <c r="E22" s="84"/>
      <c r="F22" s="84"/>
      <c r="G22" s="84"/>
      <c r="H22" s="84"/>
    </row>
  </sheetData>
  <mergeCells count="5">
    <mergeCell ref="A1:H1"/>
    <mergeCell ref="A2:H2"/>
    <mergeCell ref="A3:H3"/>
    <mergeCell ref="B20:G20"/>
    <mergeCell ref="B22:H22"/>
  </mergeCells>
  <pageMargins left="0.7" right="0.7" top="0.75" bottom="0.75" header="0.3" footer="0.3"/>
</worksheet>
</file>

<file path=xl/worksheets/sheet64.xml><?xml version="1.0" encoding="utf-8"?>
<worksheet xmlns="http://schemas.openxmlformats.org/spreadsheetml/2006/main" xmlns:r="http://schemas.openxmlformats.org/officeDocument/2006/relationships">
  <dimension ref="A1:I18"/>
  <sheetViews>
    <sheetView topLeftCell="A13" workbookViewId="0">
      <selection activeCell="A3" sqref="A3:H3"/>
    </sheetView>
  </sheetViews>
  <sheetFormatPr defaultRowHeight="15"/>
  <cols>
    <col min="1" max="1" width="8.5703125" customWidth="1"/>
    <col min="2" max="2" width="44.140625" customWidth="1"/>
    <col min="3" max="4" width="13.710937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0.25" customHeight="1">
      <c r="A3" s="82" t="s">
        <v>390</v>
      </c>
      <c r="B3" s="82"/>
      <c r="C3" s="82"/>
      <c r="D3" s="82"/>
      <c r="E3" s="82"/>
      <c r="F3" s="82"/>
      <c r="G3" s="82"/>
      <c r="H3" s="82"/>
      <c r="I3" s="2"/>
    </row>
    <row r="4" spans="1:9">
      <c r="A4" s="3" t="s">
        <v>3</v>
      </c>
      <c r="B4" s="3" t="s">
        <v>4</v>
      </c>
      <c r="C4" s="3">
        <v>1</v>
      </c>
      <c r="D4" s="3">
        <v>2</v>
      </c>
      <c r="E4" s="3" t="s">
        <v>5</v>
      </c>
      <c r="F4" s="3" t="s">
        <v>6</v>
      </c>
      <c r="G4" s="3" t="s">
        <v>7</v>
      </c>
      <c r="H4" s="3" t="s">
        <v>8</v>
      </c>
    </row>
    <row r="5" spans="1:9" ht="30.75" customHeight="1">
      <c r="A5" s="44">
        <v>1</v>
      </c>
      <c r="B5" s="45" t="s">
        <v>391</v>
      </c>
      <c r="C5" s="6"/>
      <c r="D5" s="46"/>
      <c r="E5" s="6">
        <v>5</v>
      </c>
      <c r="F5" s="46" t="s">
        <v>392</v>
      </c>
      <c r="G5" s="46">
        <v>272.99</v>
      </c>
      <c r="H5" s="6">
        <f>G5*E5</f>
        <v>1364.95</v>
      </c>
    </row>
    <row r="6" spans="1:9" ht="30" customHeight="1">
      <c r="A6" s="44" t="s">
        <v>393</v>
      </c>
      <c r="B6" s="45" t="s">
        <v>394</v>
      </c>
      <c r="C6" s="6"/>
      <c r="D6" s="46"/>
      <c r="E6" s="6">
        <v>4.25</v>
      </c>
      <c r="F6" s="4" t="s">
        <v>13</v>
      </c>
      <c r="G6" s="46">
        <v>1435.57</v>
      </c>
      <c r="H6" s="6">
        <f t="shared" ref="H6:H16" si="0">G6*E6</f>
        <v>6101.1724999999997</v>
      </c>
    </row>
    <row r="7" spans="1:9" ht="114.75">
      <c r="A7" s="8" t="s">
        <v>98</v>
      </c>
      <c r="B7" s="5" t="s">
        <v>12</v>
      </c>
      <c r="C7" s="6">
        <v>9.06</v>
      </c>
      <c r="D7" s="4">
        <v>19.739999999999998</v>
      </c>
      <c r="E7" s="6">
        <v>64.430000000000007</v>
      </c>
      <c r="F7" s="4" t="s">
        <v>13</v>
      </c>
      <c r="G7" s="4">
        <v>120.53</v>
      </c>
      <c r="H7" s="6">
        <f t="shared" si="0"/>
        <v>7765.7479000000012</v>
      </c>
    </row>
    <row r="8" spans="1:9" ht="93.75" customHeight="1">
      <c r="A8" s="8" t="s">
        <v>38</v>
      </c>
      <c r="B8" s="5" t="s">
        <v>39</v>
      </c>
      <c r="C8" s="6"/>
      <c r="D8" s="4"/>
      <c r="E8" s="6">
        <v>5</v>
      </c>
      <c r="F8" s="4" t="s">
        <v>13</v>
      </c>
      <c r="G8" s="4">
        <v>5358.83</v>
      </c>
      <c r="H8" s="6">
        <f t="shared" si="0"/>
        <v>26794.15</v>
      </c>
    </row>
    <row r="9" spans="1:9" ht="102">
      <c r="A9" s="8" t="s">
        <v>66</v>
      </c>
      <c r="B9" s="5" t="s">
        <v>34</v>
      </c>
      <c r="C9" s="6">
        <v>3.18</v>
      </c>
      <c r="D9" s="4"/>
      <c r="E9" s="6">
        <v>27.26</v>
      </c>
      <c r="F9" s="4" t="s">
        <v>16</v>
      </c>
      <c r="G9" s="4">
        <v>5829</v>
      </c>
      <c r="H9" s="6">
        <f t="shared" si="0"/>
        <v>158898.54</v>
      </c>
    </row>
    <row r="10" spans="1:9" ht="92.25" customHeight="1">
      <c r="A10" s="19" t="s">
        <v>146</v>
      </c>
      <c r="B10" s="5" t="s">
        <v>87</v>
      </c>
      <c r="C10" s="6">
        <v>1.52</v>
      </c>
      <c r="D10" s="4">
        <v>12.04</v>
      </c>
      <c r="E10" s="6">
        <v>12.4</v>
      </c>
      <c r="F10" s="4" t="s">
        <v>16</v>
      </c>
      <c r="G10" s="4">
        <v>5489.86</v>
      </c>
      <c r="H10" s="6">
        <f t="shared" si="0"/>
        <v>68074.263999999996</v>
      </c>
    </row>
    <row r="11" spans="1:9" ht="79.5" customHeight="1">
      <c r="A11" s="19" t="s">
        <v>147</v>
      </c>
      <c r="B11" s="5" t="s">
        <v>48</v>
      </c>
      <c r="C11" s="6">
        <v>0.19</v>
      </c>
      <c r="D11" s="4"/>
      <c r="E11" s="6">
        <v>3.85</v>
      </c>
      <c r="F11" s="4" t="s">
        <v>49</v>
      </c>
      <c r="G11" s="4">
        <v>65841.84</v>
      </c>
      <c r="H11" s="6">
        <f>G11*E11</f>
        <v>253491.084</v>
      </c>
    </row>
    <row r="12" spans="1:9" ht="18.75">
      <c r="A12" s="8">
        <v>8</v>
      </c>
      <c r="B12" s="10" t="s">
        <v>21</v>
      </c>
      <c r="C12" s="6"/>
      <c r="D12" s="28"/>
      <c r="E12" s="6"/>
      <c r="F12" s="4"/>
      <c r="G12" s="4"/>
      <c r="H12" s="6">
        <f t="shared" si="0"/>
        <v>0</v>
      </c>
    </row>
    <row r="13" spans="1:9" ht="15.75">
      <c r="A13" s="8">
        <v>9</v>
      </c>
      <c r="B13" s="5" t="s">
        <v>395</v>
      </c>
      <c r="C13" s="6">
        <v>0.56999999999999995</v>
      </c>
      <c r="D13" s="4">
        <v>7.82</v>
      </c>
      <c r="E13" s="6">
        <v>30.19</v>
      </c>
      <c r="F13" s="4" t="s">
        <v>16</v>
      </c>
      <c r="G13" s="4">
        <v>880.61</v>
      </c>
      <c r="H13" s="6">
        <f t="shared" si="0"/>
        <v>26585.615900000001</v>
      </c>
    </row>
    <row r="14" spans="1:9" ht="15.75">
      <c r="A14" s="8">
        <v>10</v>
      </c>
      <c r="B14" s="5" t="s">
        <v>139</v>
      </c>
      <c r="C14" s="6">
        <v>4.3499999999999996</v>
      </c>
      <c r="D14" s="4">
        <v>13.14</v>
      </c>
      <c r="E14" s="6">
        <v>27.3</v>
      </c>
      <c r="F14" s="4" t="s">
        <v>16</v>
      </c>
      <c r="G14" s="4">
        <v>831.81</v>
      </c>
      <c r="H14" s="6">
        <f t="shared" si="0"/>
        <v>22708.413</v>
      </c>
    </row>
    <row r="15" spans="1:9" ht="15.75">
      <c r="A15" s="8">
        <v>11</v>
      </c>
      <c r="B15" s="5" t="s">
        <v>396</v>
      </c>
      <c r="C15" s="6">
        <v>4.2</v>
      </c>
      <c r="D15" s="4">
        <v>10.35</v>
      </c>
      <c r="E15" s="6">
        <v>38.54</v>
      </c>
      <c r="F15" s="4" t="s">
        <v>16</v>
      </c>
      <c r="G15" s="4">
        <v>513.67999999999995</v>
      </c>
      <c r="H15" s="6">
        <f t="shared" si="0"/>
        <v>19797.227199999998</v>
      </c>
    </row>
    <row r="16" spans="1:9" ht="15.75">
      <c r="A16" s="8">
        <v>12</v>
      </c>
      <c r="B16" s="5" t="s">
        <v>26</v>
      </c>
      <c r="C16" s="6">
        <v>9.06</v>
      </c>
      <c r="D16" s="4">
        <v>19.739999999999998</v>
      </c>
      <c r="E16" s="6">
        <v>64.430000000000007</v>
      </c>
      <c r="F16" s="4" t="s">
        <v>16</v>
      </c>
      <c r="G16" s="4">
        <v>177.16</v>
      </c>
      <c r="H16" s="6">
        <f t="shared" si="0"/>
        <v>11414.418800000001</v>
      </c>
    </row>
    <row r="17" spans="1:8">
      <c r="A17" s="11"/>
      <c r="B17" s="83"/>
      <c r="C17" s="83"/>
      <c r="D17" s="83"/>
      <c r="E17" s="83"/>
      <c r="F17" s="83"/>
      <c r="G17" s="83"/>
      <c r="H17" s="6">
        <f>SUM(H5:H16)</f>
        <v>602995.58330000006</v>
      </c>
    </row>
    <row r="18" spans="1:8" ht="41.25" customHeight="1">
      <c r="B18" s="84" t="s">
        <v>89</v>
      </c>
      <c r="C18" s="84"/>
      <c r="D18" s="84"/>
      <c r="E18" s="84"/>
      <c r="F18" s="84"/>
      <c r="G18" s="84"/>
      <c r="H18" s="84"/>
    </row>
  </sheetData>
  <mergeCells count="5">
    <mergeCell ref="A1:H1"/>
    <mergeCell ref="A2:H2"/>
    <mergeCell ref="A3:H3"/>
    <mergeCell ref="B17:G17"/>
    <mergeCell ref="B18:H18"/>
  </mergeCells>
  <pageMargins left="0.7" right="0.7" top="0.75" bottom="0.75" header="0.3" footer="0.3"/>
</worksheet>
</file>

<file path=xl/worksheets/sheet65.xml><?xml version="1.0" encoding="utf-8"?>
<worksheet xmlns="http://schemas.openxmlformats.org/spreadsheetml/2006/main" xmlns:r="http://schemas.openxmlformats.org/officeDocument/2006/relationships">
  <dimension ref="A1:I19"/>
  <sheetViews>
    <sheetView topLeftCell="A13" workbookViewId="0">
      <selection activeCell="H17" sqref="H17"/>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165</v>
      </c>
      <c r="B3" s="82"/>
      <c r="C3" s="82"/>
      <c r="D3" s="82"/>
      <c r="E3" s="82"/>
      <c r="F3" s="82"/>
      <c r="G3" s="82"/>
      <c r="H3" s="82"/>
      <c r="I3" s="2"/>
    </row>
    <row r="4" spans="1:9">
      <c r="A4" s="3" t="s">
        <v>3</v>
      </c>
      <c r="B4" s="3" t="s">
        <v>4</v>
      </c>
      <c r="C4" s="3">
        <v>1</v>
      </c>
      <c r="D4" s="3">
        <v>2</v>
      </c>
      <c r="E4" s="3" t="s">
        <v>5</v>
      </c>
      <c r="F4" s="3" t="s">
        <v>6</v>
      </c>
      <c r="G4" s="3" t="s">
        <v>7</v>
      </c>
      <c r="H4" s="3" t="s">
        <v>8</v>
      </c>
    </row>
    <row r="5" spans="1:9" ht="27" customHeight="1">
      <c r="A5" s="8">
        <v>1</v>
      </c>
      <c r="B5" s="5" t="s">
        <v>58</v>
      </c>
      <c r="C5" s="8"/>
      <c r="D5" s="8"/>
      <c r="E5" s="8">
        <v>2</v>
      </c>
      <c r="F5" s="8" t="s">
        <v>10</v>
      </c>
      <c r="G5" s="8">
        <v>272.99</v>
      </c>
      <c r="H5" s="6">
        <f t="shared" ref="H5:H15" si="0">G5*E5</f>
        <v>545.98</v>
      </c>
    </row>
    <row r="6" spans="1:9" ht="114.75">
      <c r="A6" s="8" t="s">
        <v>11</v>
      </c>
      <c r="B6" s="5" t="s">
        <v>12</v>
      </c>
      <c r="C6" s="6">
        <v>29.73</v>
      </c>
      <c r="D6" s="8">
        <v>5.25</v>
      </c>
      <c r="E6" s="8">
        <v>58.41</v>
      </c>
      <c r="F6" s="4" t="s">
        <v>13</v>
      </c>
      <c r="G6" s="4">
        <v>120.53</v>
      </c>
      <c r="H6" s="6">
        <f t="shared" si="0"/>
        <v>7040.1572999999999</v>
      </c>
    </row>
    <row r="7" spans="1:9" ht="89.25">
      <c r="A7" s="8" t="s">
        <v>14</v>
      </c>
      <c r="B7" s="9" t="s">
        <v>15</v>
      </c>
      <c r="C7" s="6">
        <v>2.48</v>
      </c>
      <c r="D7" s="8">
        <v>5.25</v>
      </c>
      <c r="E7" s="8">
        <v>25.96</v>
      </c>
      <c r="F7" s="4" t="s">
        <v>16</v>
      </c>
      <c r="G7" s="4">
        <v>223.35</v>
      </c>
      <c r="H7" s="6">
        <f t="shared" si="0"/>
        <v>5798.1660000000002</v>
      </c>
    </row>
    <row r="8" spans="1:9" ht="63.75">
      <c r="A8" s="8" t="s">
        <v>17</v>
      </c>
      <c r="B8" s="5" t="s">
        <v>18</v>
      </c>
      <c r="C8" s="6">
        <v>4.13</v>
      </c>
      <c r="D8" s="8">
        <v>5.25</v>
      </c>
      <c r="E8" s="8">
        <v>32.447400000000002</v>
      </c>
      <c r="F8" s="4" t="s">
        <v>16</v>
      </c>
      <c r="G8" s="4">
        <v>1149.1199999999999</v>
      </c>
      <c r="H8" s="6">
        <f t="shared" si="0"/>
        <v>37285.956288000001</v>
      </c>
    </row>
    <row r="9" spans="1:9" ht="102">
      <c r="A9" s="8" t="s">
        <v>54</v>
      </c>
      <c r="B9" s="5" t="s">
        <v>34</v>
      </c>
      <c r="C9" s="6">
        <v>3.26</v>
      </c>
      <c r="D9" s="8">
        <v>5.25</v>
      </c>
      <c r="E9" s="8">
        <v>38.937038000000001</v>
      </c>
      <c r="F9" s="4" t="s">
        <v>16</v>
      </c>
      <c r="G9" s="4">
        <v>5829</v>
      </c>
      <c r="H9" s="6">
        <f t="shared" si="0"/>
        <v>226963.99450200002</v>
      </c>
    </row>
    <row r="10" spans="1:9" ht="18.75">
      <c r="A10" s="8">
        <v>6</v>
      </c>
      <c r="B10" s="10" t="s">
        <v>21</v>
      </c>
      <c r="C10" s="6"/>
      <c r="D10" s="8"/>
      <c r="E10" s="8"/>
      <c r="F10" s="4"/>
      <c r="G10" s="4"/>
      <c r="H10" s="6"/>
    </row>
    <row r="11" spans="1:9" ht="15.75">
      <c r="A11" s="8">
        <v>7</v>
      </c>
      <c r="B11" s="5" t="s">
        <v>59</v>
      </c>
      <c r="C11" s="6">
        <v>2.48</v>
      </c>
      <c r="D11" s="8">
        <v>5.25</v>
      </c>
      <c r="E11" s="8">
        <v>25.977</v>
      </c>
      <c r="F11" s="4" t="s">
        <v>16</v>
      </c>
      <c r="G11" s="4">
        <v>418.87</v>
      </c>
      <c r="H11" s="6">
        <f t="shared" si="0"/>
        <v>10880.985990000001</v>
      </c>
    </row>
    <row r="12" spans="1:9" ht="15.75">
      <c r="A12" s="8">
        <v>8</v>
      </c>
      <c r="B12" s="5" t="s">
        <v>60</v>
      </c>
      <c r="C12" s="6">
        <v>7.16</v>
      </c>
      <c r="D12" s="8">
        <v>5.25</v>
      </c>
      <c r="E12" s="8">
        <v>17.482250000000001</v>
      </c>
      <c r="F12" s="4" t="s">
        <v>16</v>
      </c>
      <c r="G12" s="4">
        <v>907.32</v>
      </c>
      <c r="H12" s="6">
        <f t="shared" si="0"/>
        <v>15861.995070000001</v>
      </c>
    </row>
    <row r="13" spans="1:9" ht="15.75">
      <c r="A13" s="8">
        <v>9</v>
      </c>
      <c r="B13" s="5" t="s">
        <v>61</v>
      </c>
      <c r="C13" s="6">
        <v>12.78</v>
      </c>
      <c r="D13" s="8">
        <v>5.25</v>
      </c>
      <c r="E13" s="8">
        <v>32.447899</v>
      </c>
      <c r="F13" s="4" t="s">
        <v>16</v>
      </c>
      <c r="G13" s="4">
        <v>863.23</v>
      </c>
      <c r="H13" s="6">
        <f t="shared" si="0"/>
        <v>28009.999853770001</v>
      </c>
    </row>
    <row r="14" spans="1:9" ht="15.75">
      <c r="A14" s="8">
        <v>10</v>
      </c>
      <c r="B14" s="5" t="s">
        <v>62</v>
      </c>
      <c r="C14" s="6">
        <v>3.61</v>
      </c>
      <c r="D14" s="8">
        <v>5.25</v>
      </c>
      <c r="E14" s="8">
        <v>34.965899999999998</v>
      </c>
      <c r="F14" s="4" t="s">
        <v>16</v>
      </c>
      <c r="G14" s="4">
        <v>541.66999999999996</v>
      </c>
      <c r="H14" s="6">
        <f t="shared" si="0"/>
        <v>18939.979052999999</v>
      </c>
    </row>
    <row r="15" spans="1:9" ht="15.75">
      <c r="A15" s="8">
        <v>11</v>
      </c>
      <c r="B15" s="5" t="s">
        <v>26</v>
      </c>
      <c r="C15" s="6">
        <v>29.73</v>
      </c>
      <c r="D15" s="8">
        <v>5.25</v>
      </c>
      <c r="E15" s="8">
        <v>58.403799999999997</v>
      </c>
      <c r="F15" s="4" t="s">
        <v>16</v>
      </c>
      <c r="G15" s="4">
        <v>177.18</v>
      </c>
      <c r="H15" s="6">
        <f t="shared" si="0"/>
        <v>10347.985284</v>
      </c>
    </row>
    <row r="16" spans="1:9">
      <c r="A16" s="11"/>
      <c r="B16" s="83"/>
      <c r="C16" s="83"/>
      <c r="D16" s="83"/>
      <c r="E16" s="83"/>
      <c r="F16" s="83"/>
      <c r="G16" s="83"/>
      <c r="H16" s="12">
        <f>SUM(H5:H15)</f>
        <v>361675.19934077002</v>
      </c>
    </row>
    <row r="17" spans="1:8">
      <c r="A17" s="13"/>
      <c r="B17" s="14"/>
      <c r="C17" s="14"/>
      <c r="D17" s="14"/>
      <c r="E17" s="14"/>
      <c r="F17" s="14"/>
      <c r="G17" s="14"/>
      <c r="H17" s="15"/>
    </row>
    <row r="18" spans="1:8">
      <c r="A18" s="13"/>
      <c r="B18" s="14"/>
      <c r="C18" s="14"/>
      <c r="D18" s="14"/>
      <c r="E18" s="14"/>
      <c r="F18" s="14"/>
      <c r="G18" s="14"/>
      <c r="H18" s="15"/>
    </row>
    <row r="19" spans="1:8" ht="63.75" customHeight="1">
      <c r="B19" s="84" t="s">
        <v>166</v>
      </c>
      <c r="C19" s="84"/>
      <c r="D19" s="84"/>
      <c r="E19" s="84"/>
      <c r="F19" s="84"/>
      <c r="G19" s="84"/>
      <c r="H19" s="84"/>
    </row>
  </sheetData>
  <mergeCells count="5">
    <mergeCell ref="A1:H1"/>
    <mergeCell ref="A2:H2"/>
    <mergeCell ref="A3:H3"/>
    <mergeCell ref="B16:G16"/>
    <mergeCell ref="B19:H19"/>
  </mergeCells>
  <pageMargins left="0.7" right="0.7" top="0.75" bottom="0.75" header="0.3" footer="0.3"/>
</worksheet>
</file>

<file path=xl/worksheets/sheet66.xml><?xml version="1.0" encoding="utf-8"?>
<worksheet xmlns="http://schemas.openxmlformats.org/spreadsheetml/2006/main" xmlns:r="http://schemas.openxmlformats.org/officeDocument/2006/relationships">
  <dimension ref="A1:I19"/>
  <sheetViews>
    <sheetView topLeftCell="A13"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313</v>
      </c>
      <c r="B3" s="82"/>
      <c r="C3" s="82"/>
      <c r="D3" s="82"/>
      <c r="E3" s="82"/>
      <c r="F3" s="82"/>
      <c r="G3" s="82"/>
      <c r="H3" s="82"/>
      <c r="I3" s="2"/>
    </row>
    <row r="4" spans="1:9">
      <c r="A4" s="3" t="s">
        <v>3</v>
      </c>
      <c r="B4" s="3" t="s">
        <v>4</v>
      </c>
      <c r="C4" s="3">
        <v>1</v>
      </c>
      <c r="D4" s="3">
        <v>2</v>
      </c>
      <c r="E4" s="3" t="s">
        <v>5</v>
      </c>
      <c r="F4" s="3" t="s">
        <v>6</v>
      </c>
      <c r="G4" s="3" t="s">
        <v>7</v>
      </c>
      <c r="H4" s="3" t="s">
        <v>8</v>
      </c>
    </row>
    <row r="5" spans="1:9" ht="27" customHeight="1">
      <c r="A5" s="8">
        <v>1</v>
      </c>
      <c r="B5" s="5" t="s">
        <v>58</v>
      </c>
      <c r="C5" s="8"/>
      <c r="D5" s="8"/>
      <c r="E5" s="8">
        <v>2</v>
      </c>
      <c r="F5" s="8" t="s">
        <v>10</v>
      </c>
      <c r="G5" s="8">
        <v>272.99</v>
      </c>
      <c r="H5" s="6">
        <f t="shared" ref="H5:H15" si="0">G5*E5</f>
        <v>545.98</v>
      </c>
    </row>
    <row r="6" spans="1:9" ht="114.75">
      <c r="A6" s="8" t="s">
        <v>11</v>
      </c>
      <c r="B6" s="5" t="s">
        <v>12</v>
      </c>
      <c r="C6" s="6">
        <v>29.73</v>
      </c>
      <c r="D6" s="8">
        <v>5.25</v>
      </c>
      <c r="E6" s="8">
        <v>11.3</v>
      </c>
      <c r="F6" s="4" t="s">
        <v>13</v>
      </c>
      <c r="G6" s="4">
        <v>120.53</v>
      </c>
      <c r="H6" s="6">
        <f t="shared" si="0"/>
        <v>1361.989</v>
      </c>
    </row>
    <row r="7" spans="1:9" ht="89.25">
      <c r="A7" s="8" t="s">
        <v>14</v>
      </c>
      <c r="B7" s="9" t="s">
        <v>15</v>
      </c>
      <c r="C7" s="6">
        <v>2.48</v>
      </c>
      <c r="D7" s="8">
        <v>5.25</v>
      </c>
      <c r="E7" s="8">
        <v>5.0199999999999996</v>
      </c>
      <c r="F7" s="4" t="s">
        <v>16</v>
      </c>
      <c r="G7" s="4">
        <v>223.35</v>
      </c>
      <c r="H7" s="6">
        <f t="shared" si="0"/>
        <v>1121.2169999999999</v>
      </c>
    </row>
    <row r="8" spans="1:9" ht="63.75">
      <c r="A8" s="8" t="s">
        <v>17</v>
      </c>
      <c r="B8" s="5" t="s">
        <v>18</v>
      </c>
      <c r="C8" s="6">
        <v>4.13</v>
      </c>
      <c r="D8" s="8">
        <v>5.25</v>
      </c>
      <c r="E8" s="8">
        <v>6.2770000000000001</v>
      </c>
      <c r="F8" s="4" t="s">
        <v>16</v>
      </c>
      <c r="G8" s="4">
        <v>1149.1199999999999</v>
      </c>
      <c r="H8" s="6">
        <f t="shared" si="0"/>
        <v>7213.0262399999992</v>
      </c>
    </row>
    <row r="9" spans="1:9" ht="102">
      <c r="A9" s="8" t="s">
        <v>54</v>
      </c>
      <c r="B9" s="5" t="s">
        <v>34</v>
      </c>
      <c r="C9" s="6">
        <v>3.26</v>
      </c>
      <c r="D9" s="8">
        <v>5.25</v>
      </c>
      <c r="E9" s="8">
        <v>7.5324</v>
      </c>
      <c r="F9" s="4" t="s">
        <v>16</v>
      </c>
      <c r="G9" s="4">
        <v>5829</v>
      </c>
      <c r="H9" s="6">
        <f t="shared" si="0"/>
        <v>43906.359600000003</v>
      </c>
    </row>
    <row r="10" spans="1:9" ht="18.75">
      <c r="A10" s="8">
        <v>6</v>
      </c>
      <c r="B10" s="10" t="s">
        <v>21</v>
      </c>
      <c r="C10" s="6"/>
      <c r="D10" s="8"/>
      <c r="E10" s="8"/>
      <c r="F10" s="4"/>
      <c r="G10" s="4"/>
      <c r="H10" s="6"/>
    </row>
    <row r="11" spans="1:9" ht="15.75">
      <c r="A11" s="8">
        <v>7</v>
      </c>
      <c r="B11" s="5" t="s">
        <v>59</v>
      </c>
      <c r="C11" s="6">
        <v>2.48</v>
      </c>
      <c r="D11" s="8">
        <v>5.25</v>
      </c>
      <c r="E11" s="8">
        <v>5.0250000000000004</v>
      </c>
      <c r="F11" s="4" t="s">
        <v>16</v>
      </c>
      <c r="G11" s="4">
        <v>418.87</v>
      </c>
      <c r="H11" s="6">
        <f t="shared" si="0"/>
        <v>2104.8217500000001</v>
      </c>
    </row>
    <row r="12" spans="1:9" ht="15.75">
      <c r="A12" s="8">
        <v>8</v>
      </c>
      <c r="B12" s="5" t="s">
        <v>60</v>
      </c>
      <c r="C12" s="6">
        <v>7.16</v>
      </c>
      <c r="D12" s="8">
        <v>5.25</v>
      </c>
      <c r="E12" s="8">
        <v>3.3809999999999998</v>
      </c>
      <c r="F12" s="4" t="s">
        <v>16</v>
      </c>
      <c r="G12" s="4">
        <v>907.32</v>
      </c>
      <c r="H12" s="6">
        <f t="shared" si="0"/>
        <v>3067.6489200000001</v>
      </c>
    </row>
    <row r="13" spans="1:9" ht="15.75">
      <c r="A13" s="8">
        <v>9</v>
      </c>
      <c r="B13" s="5" t="s">
        <v>61</v>
      </c>
      <c r="C13" s="6">
        <v>12.78</v>
      </c>
      <c r="D13" s="8">
        <v>5.25</v>
      </c>
      <c r="E13" s="8">
        <v>6.28</v>
      </c>
      <c r="F13" s="4" t="s">
        <v>16</v>
      </c>
      <c r="G13" s="4">
        <v>863.23</v>
      </c>
      <c r="H13" s="6">
        <f t="shared" si="0"/>
        <v>5421.0844000000006</v>
      </c>
    </row>
    <row r="14" spans="1:9" ht="15.75">
      <c r="A14" s="8">
        <v>10</v>
      </c>
      <c r="B14" s="5" t="s">
        <v>62</v>
      </c>
      <c r="C14" s="6">
        <v>3.61</v>
      </c>
      <c r="D14" s="8">
        <v>5.25</v>
      </c>
      <c r="E14" s="8">
        <v>6.7640000000000002</v>
      </c>
      <c r="F14" s="4" t="s">
        <v>16</v>
      </c>
      <c r="G14" s="4">
        <v>541.66999999999996</v>
      </c>
      <c r="H14" s="6">
        <f t="shared" si="0"/>
        <v>3663.8558800000001</v>
      </c>
    </row>
    <row r="15" spans="1:9" ht="15.75">
      <c r="A15" s="8">
        <v>11</v>
      </c>
      <c r="B15" s="5" t="s">
        <v>26</v>
      </c>
      <c r="C15" s="6">
        <v>29.73</v>
      </c>
      <c r="D15" s="8">
        <v>5.25</v>
      </c>
      <c r="E15" s="8">
        <v>11.3</v>
      </c>
      <c r="F15" s="4" t="s">
        <v>16</v>
      </c>
      <c r="G15" s="4">
        <v>177.18</v>
      </c>
      <c r="H15" s="6">
        <f t="shared" si="0"/>
        <v>2002.1340000000002</v>
      </c>
    </row>
    <row r="16" spans="1:9">
      <c r="A16" s="11"/>
      <c r="B16" s="83"/>
      <c r="C16" s="83"/>
      <c r="D16" s="83"/>
      <c r="E16" s="83"/>
      <c r="F16" s="83"/>
      <c r="G16" s="83"/>
      <c r="H16" s="12">
        <f>SUM(H5:H15)</f>
        <v>70408.116790000015</v>
      </c>
    </row>
    <row r="17" spans="1:8">
      <c r="A17" s="13"/>
      <c r="B17" s="14"/>
      <c r="C17" s="14"/>
      <c r="D17" s="14"/>
      <c r="E17" s="14"/>
      <c r="F17" s="14"/>
      <c r="G17" s="14"/>
      <c r="H17" s="15"/>
    </row>
    <row r="18" spans="1:8">
      <c r="A18" s="13"/>
      <c r="B18" s="14"/>
      <c r="C18" s="14"/>
      <c r="D18" s="14"/>
      <c r="E18" s="14"/>
      <c r="F18" s="14"/>
      <c r="G18" s="14"/>
      <c r="H18" s="15"/>
    </row>
    <row r="19" spans="1:8" ht="63.75" customHeight="1">
      <c r="B19" s="84" t="s">
        <v>166</v>
      </c>
      <c r="C19" s="84"/>
      <c r="D19" s="84"/>
      <c r="E19" s="84"/>
      <c r="F19" s="84"/>
      <c r="G19" s="84"/>
      <c r="H19" s="84"/>
    </row>
  </sheetData>
  <mergeCells count="5">
    <mergeCell ref="A1:H1"/>
    <mergeCell ref="A2:H2"/>
    <mergeCell ref="A3:H3"/>
    <mergeCell ref="B16:G16"/>
    <mergeCell ref="B19:H19"/>
  </mergeCells>
  <pageMargins left="0.7" right="0.7" top="0.75" bottom="0.75" header="0.3" footer="0.3"/>
</worksheet>
</file>

<file path=xl/worksheets/sheet67.xml><?xml version="1.0" encoding="utf-8"?>
<worksheet xmlns="http://schemas.openxmlformats.org/spreadsheetml/2006/main" xmlns:r="http://schemas.openxmlformats.org/officeDocument/2006/relationships">
  <dimension ref="A1:I18"/>
  <sheetViews>
    <sheetView workbookViewId="0">
      <selection activeCell="A18" sqref="A18:XFD18"/>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427</v>
      </c>
      <c r="B3" s="82"/>
      <c r="C3" s="82"/>
      <c r="D3" s="82"/>
      <c r="E3" s="82"/>
      <c r="F3" s="82"/>
      <c r="G3" s="82"/>
      <c r="H3" s="82"/>
      <c r="I3" s="2"/>
    </row>
    <row r="4" spans="1:9">
      <c r="A4" s="3" t="s">
        <v>3</v>
      </c>
      <c r="B4" s="3" t="s">
        <v>4</v>
      </c>
      <c r="C4" s="3">
        <v>1</v>
      </c>
      <c r="D4" s="3">
        <v>2</v>
      </c>
      <c r="E4" s="3" t="s">
        <v>5</v>
      </c>
      <c r="F4" s="3" t="s">
        <v>6</v>
      </c>
      <c r="G4" s="3" t="s">
        <v>7</v>
      </c>
      <c r="H4" s="3" t="s">
        <v>8</v>
      </c>
    </row>
    <row r="5" spans="1:9" ht="27" customHeight="1">
      <c r="A5" s="8">
        <v>1</v>
      </c>
      <c r="B5" s="5" t="s">
        <v>58</v>
      </c>
      <c r="C5" s="8"/>
      <c r="D5" s="8"/>
      <c r="E5" s="8">
        <v>2</v>
      </c>
      <c r="F5" s="8" t="s">
        <v>10</v>
      </c>
      <c r="G5" s="8">
        <v>272.99</v>
      </c>
      <c r="H5" s="6">
        <f t="shared" ref="H5:H15" si="0">G5*E5</f>
        <v>545.98</v>
      </c>
    </row>
    <row r="6" spans="1:9" ht="114.75">
      <c r="A6" s="8" t="s">
        <v>11</v>
      </c>
      <c r="B6" s="5" t="s">
        <v>12</v>
      </c>
      <c r="C6" s="6">
        <v>29.73</v>
      </c>
      <c r="D6" s="8">
        <v>5.25</v>
      </c>
      <c r="E6" s="8">
        <v>23.36</v>
      </c>
      <c r="F6" s="4" t="s">
        <v>13</v>
      </c>
      <c r="G6" s="4">
        <v>120.53</v>
      </c>
      <c r="H6" s="6">
        <f t="shared" si="0"/>
        <v>2815.5808000000002</v>
      </c>
    </row>
    <row r="7" spans="1:9" ht="89.25">
      <c r="A7" s="8" t="s">
        <v>14</v>
      </c>
      <c r="B7" s="9" t="s">
        <v>15</v>
      </c>
      <c r="C7" s="6">
        <v>2.48</v>
      </c>
      <c r="D7" s="8">
        <v>5.25</v>
      </c>
      <c r="E7" s="8">
        <v>10.38</v>
      </c>
      <c r="F7" s="4" t="s">
        <v>16</v>
      </c>
      <c r="G7" s="4">
        <v>223.35</v>
      </c>
      <c r="H7" s="6">
        <f t="shared" si="0"/>
        <v>2318.373</v>
      </c>
    </row>
    <row r="8" spans="1:9" ht="63.75">
      <c r="A8" s="8" t="s">
        <v>17</v>
      </c>
      <c r="B8" s="5" t="s">
        <v>18</v>
      </c>
      <c r="C8" s="6">
        <v>4.13</v>
      </c>
      <c r="D8" s="8">
        <v>5.25</v>
      </c>
      <c r="E8" s="8">
        <v>12.978999999999999</v>
      </c>
      <c r="F8" s="4" t="s">
        <v>16</v>
      </c>
      <c r="G8" s="4">
        <v>1149.1199999999999</v>
      </c>
      <c r="H8" s="6">
        <f t="shared" si="0"/>
        <v>14914.428479999997</v>
      </c>
    </row>
    <row r="9" spans="1:9" ht="102">
      <c r="A9" s="8" t="s">
        <v>54</v>
      </c>
      <c r="B9" s="5" t="s">
        <v>34</v>
      </c>
      <c r="C9" s="6">
        <v>3.26</v>
      </c>
      <c r="D9" s="8">
        <v>5.25</v>
      </c>
      <c r="E9" s="8">
        <v>15.574884000000001</v>
      </c>
      <c r="F9" s="4" t="s">
        <v>16</v>
      </c>
      <c r="G9" s="4">
        <v>5829</v>
      </c>
      <c r="H9" s="6">
        <f t="shared" si="0"/>
        <v>90785.998835999999</v>
      </c>
    </row>
    <row r="10" spans="1:9" ht="18.75">
      <c r="A10" s="8">
        <v>6</v>
      </c>
      <c r="B10" s="10" t="s">
        <v>21</v>
      </c>
      <c r="C10" s="6"/>
      <c r="D10" s="8"/>
      <c r="E10" s="8"/>
      <c r="F10" s="4"/>
      <c r="G10" s="4"/>
      <c r="H10" s="6"/>
    </row>
    <row r="11" spans="1:9" ht="15.75">
      <c r="A11" s="8">
        <v>7</v>
      </c>
      <c r="B11" s="5" t="s">
        <v>59</v>
      </c>
      <c r="C11" s="6">
        <v>2.48</v>
      </c>
      <c r="D11" s="8">
        <v>5.25</v>
      </c>
      <c r="E11" s="8">
        <v>10.39</v>
      </c>
      <c r="F11" s="4" t="s">
        <v>16</v>
      </c>
      <c r="G11" s="4">
        <v>418.87</v>
      </c>
      <c r="H11" s="6">
        <f t="shared" si="0"/>
        <v>4352.0592999999999</v>
      </c>
    </row>
    <row r="12" spans="1:9" ht="15.75">
      <c r="A12" s="8">
        <v>8</v>
      </c>
      <c r="B12" s="5" t="s">
        <v>60</v>
      </c>
      <c r="C12" s="6">
        <v>7.16</v>
      </c>
      <c r="D12" s="8">
        <v>5.25</v>
      </c>
      <c r="E12" s="8">
        <v>6.9935</v>
      </c>
      <c r="F12" s="4" t="s">
        <v>16</v>
      </c>
      <c r="G12" s="4">
        <v>907.32</v>
      </c>
      <c r="H12" s="6">
        <f t="shared" si="0"/>
        <v>6345.3424199999999</v>
      </c>
    </row>
    <row r="13" spans="1:9" ht="15.75">
      <c r="A13" s="8">
        <v>9</v>
      </c>
      <c r="B13" s="5" t="s">
        <v>61</v>
      </c>
      <c r="C13" s="6">
        <v>12.78</v>
      </c>
      <c r="D13" s="8">
        <v>5.25</v>
      </c>
      <c r="E13" s="8">
        <v>12.98</v>
      </c>
      <c r="F13" s="4" t="s">
        <v>16</v>
      </c>
      <c r="G13" s="4">
        <v>863.23</v>
      </c>
      <c r="H13" s="6">
        <f t="shared" si="0"/>
        <v>11204.725400000001</v>
      </c>
    </row>
    <row r="14" spans="1:9" ht="15.75">
      <c r="A14" s="8">
        <v>10</v>
      </c>
      <c r="B14" s="5" t="s">
        <v>62</v>
      </c>
      <c r="C14" s="6">
        <v>3.61</v>
      </c>
      <c r="D14" s="8">
        <v>5.25</v>
      </c>
      <c r="E14" s="8">
        <v>13.987</v>
      </c>
      <c r="F14" s="4" t="s">
        <v>16</v>
      </c>
      <c r="G14" s="4">
        <v>541.66999999999996</v>
      </c>
      <c r="H14" s="6">
        <f t="shared" si="0"/>
        <v>7576.3382899999997</v>
      </c>
    </row>
    <row r="15" spans="1:9" ht="15.75">
      <c r="A15" s="8">
        <v>11</v>
      </c>
      <c r="B15" s="5" t="s">
        <v>26</v>
      </c>
      <c r="C15" s="6">
        <v>29.73</v>
      </c>
      <c r="D15" s="8">
        <v>5.25</v>
      </c>
      <c r="E15" s="8">
        <v>23.353999999999999</v>
      </c>
      <c r="F15" s="4" t="s">
        <v>16</v>
      </c>
      <c r="G15" s="4">
        <v>177.18</v>
      </c>
      <c r="H15" s="6">
        <f t="shared" si="0"/>
        <v>4137.8617199999999</v>
      </c>
    </row>
    <row r="16" spans="1:9">
      <c r="A16" s="11"/>
      <c r="B16" s="83"/>
      <c r="C16" s="83"/>
      <c r="D16" s="83"/>
      <c r="E16" s="83"/>
      <c r="F16" s="83"/>
      <c r="G16" s="83"/>
      <c r="H16" s="12">
        <f>SUM(H5:H15)</f>
        <v>144996.68824599998</v>
      </c>
    </row>
    <row r="17" spans="1:8">
      <c r="A17" s="13"/>
      <c r="B17" s="14"/>
      <c r="C17" s="14"/>
      <c r="D17" s="14"/>
      <c r="E17" s="14"/>
      <c r="F17" s="14"/>
      <c r="G17" s="14"/>
      <c r="H17" s="15"/>
    </row>
    <row r="18" spans="1:8" ht="63.75" customHeight="1">
      <c r="B18" s="84" t="s">
        <v>166</v>
      </c>
      <c r="C18" s="84"/>
      <c r="D18" s="84"/>
      <c r="E18" s="84"/>
      <c r="F18" s="84"/>
      <c r="G18" s="84"/>
      <c r="H18" s="84"/>
    </row>
  </sheetData>
  <mergeCells count="5">
    <mergeCell ref="A1:H1"/>
    <mergeCell ref="A2:H2"/>
    <mergeCell ref="A3:H3"/>
    <mergeCell ref="B16:G16"/>
    <mergeCell ref="B18:H18"/>
  </mergeCells>
  <pageMargins left="0.7" right="0.7" top="0.75" bottom="0.75" header="0.3" footer="0.3"/>
</worksheet>
</file>

<file path=xl/worksheets/sheet68.xml><?xml version="1.0" encoding="utf-8"?>
<worksheet xmlns="http://schemas.openxmlformats.org/spreadsheetml/2006/main" xmlns:r="http://schemas.openxmlformats.org/officeDocument/2006/relationships">
  <dimension ref="A1:I19"/>
  <sheetViews>
    <sheetView topLeftCell="A16" workbookViewId="0">
      <selection activeCell="E6" sqref="E6"/>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0.75" customHeight="1">
      <c r="A3" s="82" t="s">
        <v>332</v>
      </c>
      <c r="B3" s="82"/>
      <c r="C3" s="82"/>
      <c r="D3" s="82"/>
      <c r="E3" s="82"/>
      <c r="F3" s="82"/>
      <c r="G3" s="82"/>
      <c r="H3" s="82"/>
      <c r="I3" s="2"/>
    </row>
    <row r="4" spans="1:9">
      <c r="A4" s="3" t="s">
        <v>3</v>
      </c>
      <c r="B4" s="3" t="s">
        <v>4</v>
      </c>
      <c r="C4" s="3">
        <v>1</v>
      </c>
      <c r="D4" s="3">
        <v>2</v>
      </c>
      <c r="E4" s="3" t="s">
        <v>5</v>
      </c>
      <c r="F4" s="3" t="s">
        <v>6</v>
      </c>
      <c r="G4" s="3" t="s">
        <v>7</v>
      </c>
      <c r="H4" s="3" t="s">
        <v>8</v>
      </c>
    </row>
    <row r="5" spans="1:9" ht="39" customHeight="1">
      <c r="A5" s="23">
        <v>1</v>
      </c>
      <c r="B5" s="27" t="s">
        <v>135</v>
      </c>
      <c r="C5" s="6">
        <v>4</v>
      </c>
      <c r="D5" s="46">
        <v>1</v>
      </c>
      <c r="E5" s="6">
        <v>2</v>
      </c>
      <c r="F5" s="46" t="s">
        <v>10</v>
      </c>
      <c r="G5" s="46">
        <v>272.99</v>
      </c>
      <c r="H5" s="6">
        <f>G5*E5</f>
        <v>545.98</v>
      </c>
    </row>
    <row r="6" spans="1:9" ht="114.75">
      <c r="A6" s="8" t="s">
        <v>11</v>
      </c>
      <c r="B6" s="5" t="s">
        <v>12</v>
      </c>
      <c r="C6" s="6">
        <v>9.06</v>
      </c>
      <c r="D6" s="4">
        <v>19.739999999999998</v>
      </c>
      <c r="E6" s="6">
        <v>30.8</v>
      </c>
      <c r="F6" s="4" t="s">
        <v>13</v>
      </c>
      <c r="G6" s="4">
        <v>120.53</v>
      </c>
      <c r="H6" s="6">
        <f t="shared" ref="H6:H15" si="0">G6*E6</f>
        <v>3712.3240000000001</v>
      </c>
    </row>
    <row r="7" spans="1:9" ht="89.25">
      <c r="A7" s="8" t="s">
        <v>14</v>
      </c>
      <c r="B7" s="9" t="s">
        <v>257</v>
      </c>
      <c r="C7" s="6">
        <v>0.56999999999999995</v>
      </c>
      <c r="D7" s="4">
        <v>7.82</v>
      </c>
      <c r="E7" s="6">
        <v>13.69</v>
      </c>
      <c r="F7" s="4" t="s">
        <v>16</v>
      </c>
      <c r="G7" s="4">
        <v>223.35</v>
      </c>
      <c r="H7" s="6">
        <f t="shared" si="0"/>
        <v>3057.6614999999997</v>
      </c>
    </row>
    <row r="8" spans="1:9" ht="63.75">
      <c r="A8" s="8" t="s">
        <v>17</v>
      </c>
      <c r="B8" s="5" t="s">
        <v>18</v>
      </c>
      <c r="C8" s="6">
        <v>0.95</v>
      </c>
      <c r="D8" s="4">
        <v>13.14</v>
      </c>
      <c r="E8" s="6">
        <v>17.11</v>
      </c>
      <c r="F8" s="4" t="s">
        <v>16</v>
      </c>
      <c r="G8" s="4">
        <v>1149.1199999999999</v>
      </c>
      <c r="H8" s="6">
        <f t="shared" si="0"/>
        <v>19661.443199999998</v>
      </c>
    </row>
    <row r="9" spans="1:9" ht="102">
      <c r="A9" s="8" t="s">
        <v>54</v>
      </c>
      <c r="B9" s="5" t="s">
        <v>34</v>
      </c>
      <c r="C9" s="6">
        <v>3.18</v>
      </c>
      <c r="D9" s="4"/>
      <c r="E9" s="6">
        <v>20.53</v>
      </c>
      <c r="F9" s="4" t="s">
        <v>16</v>
      </c>
      <c r="G9" s="4">
        <v>5829</v>
      </c>
      <c r="H9" s="6">
        <f t="shared" si="0"/>
        <v>119669.37000000001</v>
      </c>
    </row>
    <row r="10" spans="1:9" ht="18.75">
      <c r="A10" s="8">
        <v>6</v>
      </c>
      <c r="B10" s="10" t="s">
        <v>21</v>
      </c>
      <c r="C10" s="6"/>
      <c r="D10" s="28"/>
      <c r="E10" s="6"/>
      <c r="F10" s="4"/>
      <c r="G10" s="4"/>
      <c r="H10" s="6">
        <f t="shared" si="0"/>
        <v>0</v>
      </c>
    </row>
    <row r="11" spans="1:9" ht="15.75">
      <c r="A11" s="8">
        <v>7</v>
      </c>
      <c r="B11" s="5" t="s">
        <v>270</v>
      </c>
      <c r="C11" s="6">
        <v>0.56999999999999995</v>
      </c>
      <c r="D11" s="4">
        <v>7.82</v>
      </c>
      <c r="E11" s="6">
        <v>13.7</v>
      </c>
      <c r="F11" s="4" t="s">
        <v>16</v>
      </c>
      <c r="G11" s="4">
        <v>418.87</v>
      </c>
      <c r="H11" s="6">
        <f t="shared" si="0"/>
        <v>5738.5189999999993</v>
      </c>
    </row>
    <row r="12" spans="1:9" ht="15.75">
      <c r="A12" s="8">
        <v>8</v>
      </c>
      <c r="B12" s="5" t="s">
        <v>60</v>
      </c>
      <c r="C12" s="6">
        <v>3.7</v>
      </c>
      <c r="D12" s="4">
        <v>5.18</v>
      </c>
      <c r="E12" s="6">
        <v>9.2200000000000006</v>
      </c>
      <c r="F12" s="4" t="s">
        <v>16</v>
      </c>
      <c r="G12" s="4">
        <v>907.32</v>
      </c>
      <c r="H12" s="6">
        <f t="shared" si="0"/>
        <v>8365.4904000000006</v>
      </c>
    </row>
    <row r="13" spans="1:9" ht="15.75">
      <c r="A13" s="8">
        <v>9</v>
      </c>
      <c r="B13" s="5" t="s">
        <v>261</v>
      </c>
      <c r="C13" s="6">
        <v>4.2</v>
      </c>
      <c r="D13" s="4">
        <v>10.35</v>
      </c>
      <c r="E13" s="6">
        <v>18.440000000000001</v>
      </c>
      <c r="F13" s="4" t="s">
        <v>16</v>
      </c>
      <c r="G13" s="4">
        <v>541.66999999999996</v>
      </c>
      <c r="H13" s="6">
        <f t="shared" si="0"/>
        <v>9988.3948</v>
      </c>
    </row>
    <row r="14" spans="1:9" ht="15.75">
      <c r="A14" s="8">
        <v>10</v>
      </c>
      <c r="B14" s="5" t="s">
        <v>61</v>
      </c>
      <c r="C14" s="6">
        <v>4.3499999999999996</v>
      </c>
      <c r="D14" s="4">
        <v>13.14</v>
      </c>
      <c r="E14" s="6">
        <v>17.11</v>
      </c>
      <c r="F14" s="4" t="s">
        <v>16</v>
      </c>
      <c r="G14" s="4">
        <v>863.23</v>
      </c>
      <c r="H14" s="6">
        <f t="shared" si="0"/>
        <v>14769.865299999999</v>
      </c>
    </row>
    <row r="15" spans="1:9" ht="15.75">
      <c r="A15" s="8">
        <v>11</v>
      </c>
      <c r="B15" s="5" t="s">
        <v>26</v>
      </c>
      <c r="C15" s="6">
        <v>9.06</v>
      </c>
      <c r="D15" s="4">
        <v>19.739999999999998</v>
      </c>
      <c r="E15" s="6">
        <v>30.8</v>
      </c>
      <c r="F15" s="4" t="s">
        <v>16</v>
      </c>
      <c r="G15" s="4">
        <v>177.18</v>
      </c>
      <c r="H15" s="6">
        <f t="shared" si="0"/>
        <v>5457.1440000000002</v>
      </c>
    </row>
    <row r="16" spans="1:9">
      <c r="A16" s="11"/>
      <c r="B16" s="83"/>
      <c r="C16" s="83"/>
      <c r="D16" s="83"/>
      <c r="E16" s="83"/>
      <c r="F16" s="83"/>
      <c r="G16" s="83"/>
      <c r="H16" s="6">
        <f>SUM(H5:H15)</f>
        <v>190966.19220000005</v>
      </c>
    </row>
    <row r="17" spans="1:8">
      <c r="A17" s="13"/>
      <c r="B17" s="14"/>
      <c r="C17" s="14"/>
      <c r="D17" s="14"/>
      <c r="E17" s="14"/>
      <c r="F17" s="14"/>
      <c r="G17" s="14"/>
      <c r="H17" s="15"/>
    </row>
    <row r="18" spans="1:8">
      <c r="A18" s="13"/>
      <c r="B18" s="14"/>
      <c r="C18" s="14"/>
      <c r="D18" s="14"/>
      <c r="E18" s="14"/>
      <c r="F18" s="14"/>
      <c r="G18" s="14"/>
      <c r="H18" s="15"/>
    </row>
    <row r="19" spans="1:8" ht="41.25" customHeight="1">
      <c r="B19" s="84" t="s">
        <v>89</v>
      </c>
      <c r="C19" s="84"/>
      <c r="D19" s="84"/>
      <c r="E19" s="84"/>
      <c r="F19" s="84"/>
      <c r="G19" s="84"/>
      <c r="H19" s="84"/>
    </row>
  </sheetData>
  <mergeCells count="5">
    <mergeCell ref="A1:H1"/>
    <mergeCell ref="A2:H2"/>
    <mergeCell ref="A3:H3"/>
    <mergeCell ref="B16:G16"/>
    <mergeCell ref="B19:H19"/>
  </mergeCells>
  <pageMargins left="0.7" right="0.7" top="0.75" bottom="0.75" header="0.3" footer="0.3"/>
</worksheet>
</file>

<file path=xl/worksheets/sheet69.xml><?xml version="1.0" encoding="utf-8"?>
<worksheet xmlns="http://schemas.openxmlformats.org/spreadsheetml/2006/main" xmlns:r="http://schemas.openxmlformats.org/officeDocument/2006/relationships">
  <dimension ref="A1:I18"/>
  <sheetViews>
    <sheetView topLeftCell="A10" workbookViewId="0">
      <selection activeCell="A3" sqref="A3:H3"/>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0.75" customHeight="1">
      <c r="A3" s="82" t="s">
        <v>269</v>
      </c>
      <c r="B3" s="82"/>
      <c r="C3" s="82"/>
      <c r="D3" s="82"/>
      <c r="E3" s="82"/>
      <c r="F3" s="82"/>
      <c r="G3" s="82"/>
      <c r="H3" s="82"/>
      <c r="I3" s="2"/>
    </row>
    <row r="4" spans="1:9">
      <c r="A4" s="3" t="s">
        <v>3</v>
      </c>
      <c r="B4" s="3" t="s">
        <v>4</v>
      </c>
      <c r="C4" s="3">
        <v>1</v>
      </c>
      <c r="D4" s="3">
        <v>2</v>
      </c>
      <c r="E4" s="3" t="s">
        <v>5</v>
      </c>
      <c r="F4" s="3" t="s">
        <v>6</v>
      </c>
      <c r="G4" s="3" t="s">
        <v>7</v>
      </c>
      <c r="H4" s="3" t="s">
        <v>8</v>
      </c>
    </row>
    <row r="5" spans="1:9" ht="39" customHeight="1">
      <c r="A5" s="23">
        <v>1</v>
      </c>
      <c r="B5" s="27" t="s">
        <v>135</v>
      </c>
      <c r="C5" s="6">
        <v>4</v>
      </c>
      <c r="D5" s="46">
        <v>1</v>
      </c>
      <c r="E5" s="6">
        <v>8</v>
      </c>
      <c r="F5" s="46" t="s">
        <v>10</v>
      </c>
      <c r="G5" s="46">
        <v>272.99</v>
      </c>
      <c r="H5" s="6">
        <f>G5*E5</f>
        <v>2183.92</v>
      </c>
    </row>
    <row r="6" spans="1:9" ht="114.75">
      <c r="A6" s="8" t="s">
        <v>11</v>
      </c>
      <c r="B6" s="5" t="s">
        <v>12</v>
      </c>
      <c r="C6" s="6">
        <v>9.06</v>
      </c>
      <c r="D6" s="4">
        <v>19.739999999999998</v>
      </c>
      <c r="E6" s="6">
        <v>59.41</v>
      </c>
      <c r="F6" s="4" t="s">
        <v>13</v>
      </c>
      <c r="G6" s="4">
        <v>120.53</v>
      </c>
      <c r="H6" s="6">
        <f t="shared" ref="H6:H15" si="0">G6*E6</f>
        <v>7160.6872999999996</v>
      </c>
    </row>
    <row r="7" spans="1:9" ht="89.25">
      <c r="A7" s="8" t="s">
        <v>14</v>
      </c>
      <c r="B7" s="9" t="s">
        <v>257</v>
      </c>
      <c r="C7" s="6">
        <v>0.56999999999999995</v>
      </c>
      <c r="D7" s="4">
        <v>7.82</v>
      </c>
      <c r="E7" s="6">
        <v>26.41</v>
      </c>
      <c r="F7" s="4" t="s">
        <v>16</v>
      </c>
      <c r="G7" s="4">
        <v>223.35</v>
      </c>
      <c r="H7" s="6">
        <f t="shared" si="0"/>
        <v>5898.6734999999999</v>
      </c>
    </row>
    <row r="8" spans="1:9" ht="63.75">
      <c r="A8" s="8" t="s">
        <v>17</v>
      </c>
      <c r="B8" s="5" t="s">
        <v>18</v>
      </c>
      <c r="C8" s="6">
        <v>0.95</v>
      </c>
      <c r="D8" s="4">
        <v>13.14</v>
      </c>
      <c r="E8" s="6">
        <v>33.01</v>
      </c>
      <c r="F8" s="4" t="s">
        <v>16</v>
      </c>
      <c r="G8" s="4">
        <v>1149.1199999999999</v>
      </c>
      <c r="H8" s="6">
        <f t="shared" si="0"/>
        <v>37932.451199999996</v>
      </c>
    </row>
    <row r="9" spans="1:9" ht="102">
      <c r="A9" s="8" t="s">
        <v>54</v>
      </c>
      <c r="B9" s="5" t="s">
        <v>34</v>
      </c>
      <c r="C9" s="6">
        <v>3.18</v>
      </c>
      <c r="D9" s="4"/>
      <c r="E9" s="6">
        <v>39.61</v>
      </c>
      <c r="F9" s="4" t="s">
        <v>16</v>
      </c>
      <c r="G9" s="4">
        <v>5829</v>
      </c>
      <c r="H9" s="6">
        <f t="shared" si="0"/>
        <v>230886.69</v>
      </c>
    </row>
    <row r="10" spans="1:9" ht="18.75">
      <c r="A10" s="8">
        <v>6</v>
      </c>
      <c r="B10" s="10" t="s">
        <v>21</v>
      </c>
      <c r="C10" s="6"/>
      <c r="D10" s="28"/>
      <c r="E10" s="6"/>
      <c r="F10" s="4"/>
      <c r="G10" s="4"/>
      <c r="H10" s="6">
        <f t="shared" si="0"/>
        <v>0</v>
      </c>
    </row>
    <row r="11" spans="1:9" ht="15.75">
      <c r="A11" s="8">
        <v>7</v>
      </c>
      <c r="B11" s="5" t="s">
        <v>270</v>
      </c>
      <c r="C11" s="6">
        <v>0.56999999999999995</v>
      </c>
      <c r="D11" s="4">
        <v>7.82</v>
      </c>
      <c r="E11" s="6">
        <v>26.43</v>
      </c>
      <c r="F11" s="4" t="s">
        <v>16</v>
      </c>
      <c r="G11" s="4">
        <v>418.87</v>
      </c>
      <c r="H11" s="6">
        <f t="shared" si="0"/>
        <v>11070.7341</v>
      </c>
    </row>
    <row r="12" spans="1:9" ht="15.75">
      <c r="A12" s="8">
        <v>8</v>
      </c>
      <c r="B12" s="5" t="s">
        <v>60</v>
      </c>
      <c r="C12" s="6">
        <v>3.7</v>
      </c>
      <c r="D12" s="4">
        <v>5.18</v>
      </c>
      <c r="E12" s="6">
        <v>17.78</v>
      </c>
      <c r="F12" s="4" t="s">
        <v>16</v>
      </c>
      <c r="G12" s="4">
        <v>907.32</v>
      </c>
      <c r="H12" s="6">
        <f t="shared" si="0"/>
        <v>16132.149600000002</v>
      </c>
    </row>
    <row r="13" spans="1:9" ht="15.75">
      <c r="A13" s="8">
        <v>9</v>
      </c>
      <c r="B13" s="5" t="s">
        <v>261</v>
      </c>
      <c r="C13" s="6">
        <v>4.2</v>
      </c>
      <c r="D13" s="4">
        <v>10.35</v>
      </c>
      <c r="E13" s="6">
        <v>35.57</v>
      </c>
      <c r="F13" s="4" t="s">
        <v>16</v>
      </c>
      <c r="G13" s="4">
        <v>541.66999999999996</v>
      </c>
      <c r="H13" s="6">
        <f t="shared" si="0"/>
        <v>19267.2019</v>
      </c>
    </row>
    <row r="14" spans="1:9" ht="15.75">
      <c r="A14" s="8">
        <v>10</v>
      </c>
      <c r="B14" s="5" t="s">
        <v>61</v>
      </c>
      <c r="C14" s="6">
        <v>4.3499999999999996</v>
      </c>
      <c r="D14" s="4">
        <v>13.14</v>
      </c>
      <c r="E14" s="6">
        <v>33.01</v>
      </c>
      <c r="F14" s="4" t="s">
        <v>16</v>
      </c>
      <c r="G14" s="4">
        <v>863.23</v>
      </c>
      <c r="H14" s="6">
        <f t="shared" si="0"/>
        <v>28495.222299999998</v>
      </c>
    </row>
    <row r="15" spans="1:9" ht="15.75">
      <c r="A15" s="8">
        <v>11</v>
      </c>
      <c r="B15" s="5" t="s">
        <v>26</v>
      </c>
      <c r="C15" s="6">
        <v>9.06</v>
      </c>
      <c r="D15" s="4">
        <v>19.739999999999998</v>
      </c>
      <c r="E15" s="6">
        <v>59.41</v>
      </c>
      <c r="F15" s="4" t="s">
        <v>16</v>
      </c>
      <c r="G15" s="4">
        <v>177.18</v>
      </c>
      <c r="H15" s="6">
        <f t="shared" si="0"/>
        <v>10526.263800000001</v>
      </c>
    </row>
    <row r="16" spans="1:9">
      <c r="A16" s="11"/>
      <c r="B16" s="83"/>
      <c r="C16" s="83"/>
      <c r="D16" s="83"/>
      <c r="E16" s="83"/>
      <c r="F16" s="83"/>
      <c r="G16" s="83"/>
      <c r="H16" s="6">
        <f>SUM(H5:H15)</f>
        <v>369553.99370000005</v>
      </c>
    </row>
    <row r="17" spans="1:8">
      <c r="A17" s="13"/>
      <c r="B17" s="14"/>
      <c r="C17" s="14"/>
      <c r="D17" s="14"/>
      <c r="E17" s="14"/>
      <c r="F17" s="14"/>
      <c r="G17" s="14"/>
      <c r="H17" s="15"/>
    </row>
    <row r="18" spans="1:8" ht="41.25" customHeight="1">
      <c r="B18" s="84" t="s">
        <v>89</v>
      </c>
      <c r="C18" s="84"/>
      <c r="D18" s="84"/>
      <c r="E18" s="84"/>
      <c r="F18" s="84"/>
      <c r="G18" s="84"/>
      <c r="H18" s="84"/>
    </row>
  </sheetData>
  <mergeCells count="5">
    <mergeCell ref="A1:H1"/>
    <mergeCell ref="A2:H2"/>
    <mergeCell ref="A3:H3"/>
    <mergeCell ref="B16:G16"/>
    <mergeCell ref="B18:H18"/>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G17"/>
  <sheetViews>
    <sheetView topLeftCell="A13" workbookViewId="0">
      <selection activeCell="F14" sqref="F14"/>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4.5" customHeight="1">
      <c r="A3" s="82" t="s">
        <v>271</v>
      </c>
      <c r="B3" s="82"/>
      <c r="C3" s="82"/>
      <c r="D3" s="82"/>
      <c r="E3" s="82"/>
      <c r="F3" s="82"/>
      <c r="G3" s="2"/>
    </row>
    <row r="4" spans="1:7">
      <c r="A4" s="3" t="s">
        <v>3</v>
      </c>
      <c r="B4" s="3" t="s">
        <v>4</v>
      </c>
      <c r="C4" s="3" t="s">
        <v>5</v>
      </c>
      <c r="D4" s="3" t="s">
        <v>6</v>
      </c>
      <c r="E4" s="3" t="s">
        <v>7</v>
      </c>
      <c r="F4" s="3" t="s">
        <v>8</v>
      </c>
    </row>
    <row r="5" spans="1:7" ht="114.75">
      <c r="A5" s="8" t="s">
        <v>30</v>
      </c>
      <c r="B5" s="5" t="s">
        <v>12</v>
      </c>
      <c r="C5" s="6">
        <v>160.86000000000001</v>
      </c>
      <c r="D5" s="4" t="s">
        <v>13</v>
      </c>
      <c r="E5" s="4">
        <v>120.53</v>
      </c>
      <c r="F5" s="6">
        <f>E5*C5</f>
        <v>19388.455800000003</v>
      </c>
    </row>
    <row r="6" spans="1:7" ht="89.25">
      <c r="A6" s="8" t="s">
        <v>31</v>
      </c>
      <c r="B6" s="9" t="s">
        <v>257</v>
      </c>
      <c r="C6" s="6">
        <v>51.71</v>
      </c>
      <c r="D6" s="4" t="s">
        <v>16</v>
      </c>
      <c r="E6" s="4">
        <v>223.35</v>
      </c>
      <c r="F6" s="6">
        <f t="shared" ref="F6:F13" si="0">E6*C6</f>
        <v>11549.4285</v>
      </c>
    </row>
    <row r="7" spans="1:7" ht="63.75">
      <c r="A7" s="8" t="s">
        <v>32</v>
      </c>
      <c r="B7" s="5" t="s">
        <v>18</v>
      </c>
      <c r="C7" s="6">
        <v>62.31</v>
      </c>
      <c r="D7" s="4" t="s">
        <v>16</v>
      </c>
      <c r="E7" s="4">
        <v>1149.1199999999999</v>
      </c>
      <c r="F7" s="6">
        <f t="shared" si="0"/>
        <v>71601.667199999996</v>
      </c>
    </row>
    <row r="8" spans="1:7" ht="102">
      <c r="A8" s="8" t="s">
        <v>33</v>
      </c>
      <c r="B8" s="5" t="s">
        <v>34</v>
      </c>
      <c r="C8" s="6">
        <v>62.31</v>
      </c>
      <c r="D8" s="4" t="s">
        <v>16</v>
      </c>
      <c r="E8" s="4">
        <v>5829</v>
      </c>
      <c r="F8" s="6">
        <f t="shared" si="0"/>
        <v>363204.99</v>
      </c>
    </row>
    <row r="9" spans="1:7" ht="18.75">
      <c r="A9" s="23">
        <v>5</v>
      </c>
      <c r="B9" s="10" t="s">
        <v>21</v>
      </c>
      <c r="C9" s="6"/>
      <c r="D9" s="4"/>
      <c r="E9" s="4"/>
      <c r="F9" s="6">
        <f t="shared" si="0"/>
        <v>0</v>
      </c>
    </row>
    <row r="10" spans="1:7">
      <c r="A10" s="23">
        <v>6</v>
      </c>
      <c r="B10" s="5" t="s">
        <v>272</v>
      </c>
      <c r="C10" s="6">
        <v>51.71</v>
      </c>
      <c r="D10" s="4" t="s">
        <v>13</v>
      </c>
      <c r="E10" s="4">
        <v>403.07</v>
      </c>
      <c r="F10" s="6">
        <f t="shared" si="0"/>
        <v>20842.7497</v>
      </c>
    </row>
    <row r="11" spans="1:7">
      <c r="A11" s="23">
        <v>7</v>
      </c>
      <c r="B11" s="5" t="s">
        <v>273</v>
      </c>
      <c r="C11" s="6">
        <v>26.3</v>
      </c>
      <c r="D11" s="4" t="s">
        <v>13</v>
      </c>
      <c r="E11" s="4">
        <v>907.32</v>
      </c>
      <c r="F11" s="6">
        <f t="shared" si="0"/>
        <v>23862.516000000003</v>
      </c>
    </row>
    <row r="12" spans="1:7">
      <c r="A12" s="23">
        <v>8</v>
      </c>
      <c r="B12" s="5" t="s">
        <v>143</v>
      </c>
      <c r="C12" s="6">
        <v>62.31</v>
      </c>
      <c r="D12" s="4" t="s">
        <v>13</v>
      </c>
      <c r="E12" s="4">
        <v>863.24</v>
      </c>
      <c r="F12" s="6">
        <f t="shared" si="0"/>
        <v>53788.484400000001</v>
      </c>
    </row>
    <row r="13" spans="1:7">
      <c r="A13" s="23">
        <v>9</v>
      </c>
      <c r="B13" s="5" t="s">
        <v>62</v>
      </c>
      <c r="C13" s="6">
        <v>52.61</v>
      </c>
      <c r="D13" s="4" t="s">
        <v>13</v>
      </c>
      <c r="E13" s="4">
        <v>541.66999999999996</v>
      </c>
      <c r="F13" s="6">
        <f t="shared" si="0"/>
        <v>28497.258699999998</v>
      </c>
    </row>
    <row r="14" spans="1:7">
      <c r="A14" s="11"/>
      <c r="B14" s="83"/>
      <c r="C14" s="83"/>
      <c r="D14" s="83"/>
      <c r="E14" s="83"/>
      <c r="F14" s="12">
        <f>SUM(F5:F13)</f>
        <v>592735.5503</v>
      </c>
    </row>
    <row r="15" spans="1:7">
      <c r="A15" s="13"/>
      <c r="B15" s="14"/>
      <c r="C15" s="14"/>
      <c r="D15" s="14"/>
      <c r="E15" s="14"/>
      <c r="F15" s="15"/>
    </row>
    <row r="16" spans="1:7">
      <c r="A16" s="13"/>
      <c r="B16" s="14"/>
      <c r="C16" s="14"/>
      <c r="D16" s="14"/>
      <c r="E16" s="14"/>
      <c r="F16" s="15"/>
    </row>
    <row r="17" spans="2:6" ht="41.25" customHeight="1">
      <c r="B17" s="84" t="s">
        <v>74</v>
      </c>
      <c r="C17" s="84"/>
      <c r="D17" s="84"/>
      <c r="E17" s="84"/>
      <c r="F17" s="84"/>
    </row>
  </sheetData>
  <mergeCells count="5">
    <mergeCell ref="A1:F1"/>
    <mergeCell ref="A2:F2"/>
    <mergeCell ref="A3:F3"/>
    <mergeCell ref="B14:E14"/>
    <mergeCell ref="B17:F17"/>
  </mergeCells>
  <pageMargins left="0.7" right="0.7" top="0.75" bottom="0.75" header="0.3" footer="0.3"/>
</worksheet>
</file>

<file path=xl/worksheets/sheet70.xml><?xml version="1.0" encoding="utf-8"?>
<worksheet xmlns="http://schemas.openxmlformats.org/spreadsheetml/2006/main" xmlns:r="http://schemas.openxmlformats.org/officeDocument/2006/relationships">
  <dimension ref="A1:G13"/>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3" customHeight="1">
      <c r="A3" s="82" t="s">
        <v>340</v>
      </c>
      <c r="B3" s="82"/>
      <c r="C3" s="82"/>
      <c r="D3" s="82"/>
      <c r="E3" s="82"/>
      <c r="F3" s="82"/>
      <c r="G3" s="2"/>
    </row>
    <row r="4" spans="1:7">
      <c r="A4" s="3" t="s">
        <v>3</v>
      </c>
      <c r="B4" s="3" t="s">
        <v>4</v>
      </c>
      <c r="C4" s="3" t="s">
        <v>97</v>
      </c>
      <c r="D4" s="3" t="s">
        <v>6</v>
      </c>
      <c r="E4" s="3" t="s">
        <v>7</v>
      </c>
      <c r="F4" s="3" t="s">
        <v>8</v>
      </c>
    </row>
    <row r="5" spans="1:7" ht="25.5">
      <c r="A5" s="8">
        <v>1</v>
      </c>
      <c r="B5" s="5" t="s">
        <v>341</v>
      </c>
      <c r="C5" s="4">
        <v>6</v>
      </c>
      <c r="D5" s="4" t="s">
        <v>241</v>
      </c>
      <c r="E5" s="4">
        <v>272.99</v>
      </c>
      <c r="F5" s="8">
        <f>E5*C5</f>
        <v>1637.94</v>
      </c>
    </row>
    <row r="6" spans="1:7" ht="76.5">
      <c r="A6" s="8" t="s">
        <v>110</v>
      </c>
      <c r="B6" s="5" t="s">
        <v>334</v>
      </c>
      <c r="C6" s="4">
        <v>45.874000000000002</v>
      </c>
      <c r="D6" s="4" t="s">
        <v>16</v>
      </c>
      <c r="E6" s="4">
        <v>5829</v>
      </c>
      <c r="F6" s="8">
        <f t="shared" ref="F6:F9" si="0">E6*C6</f>
        <v>267399.54600000003</v>
      </c>
    </row>
    <row r="7" spans="1:7" ht="18.75">
      <c r="A7" s="23">
        <v>3</v>
      </c>
      <c r="B7" s="10" t="s">
        <v>21</v>
      </c>
      <c r="C7" s="4"/>
      <c r="D7" s="4"/>
      <c r="E7" s="4"/>
      <c r="F7" s="8"/>
    </row>
    <row r="8" spans="1:7" ht="15.75">
      <c r="A8" s="8" t="s">
        <v>114</v>
      </c>
      <c r="B8" s="5" t="s">
        <v>247</v>
      </c>
      <c r="C8" s="4">
        <v>68.81</v>
      </c>
      <c r="D8" s="4" t="s">
        <v>16</v>
      </c>
      <c r="E8" s="4">
        <v>907.32</v>
      </c>
      <c r="F8" s="8">
        <f t="shared" si="0"/>
        <v>62432.689200000008</v>
      </c>
    </row>
    <row r="9" spans="1:7" ht="15.75">
      <c r="A9" s="8" t="s">
        <v>118</v>
      </c>
      <c r="B9" s="5" t="s">
        <v>62</v>
      </c>
      <c r="C9" s="4">
        <v>137.62</v>
      </c>
      <c r="D9" s="4" t="s">
        <v>16</v>
      </c>
      <c r="E9" s="4">
        <v>541.66999999999996</v>
      </c>
      <c r="F9" s="8">
        <f t="shared" si="0"/>
        <v>74544.62539999999</v>
      </c>
    </row>
    <row r="10" spans="1:7">
      <c r="A10" s="11"/>
      <c r="B10" s="83"/>
      <c r="C10" s="83"/>
      <c r="D10" s="83"/>
      <c r="E10" s="83"/>
      <c r="F10" s="12">
        <f>SUM(F5:F9)</f>
        <v>406014.80060000008</v>
      </c>
    </row>
    <row r="11" spans="1:7">
      <c r="A11" s="13"/>
      <c r="B11" s="14"/>
      <c r="C11" s="14"/>
      <c r="D11" s="14"/>
      <c r="E11" s="14"/>
      <c r="F11" s="15"/>
    </row>
    <row r="12" spans="1:7">
      <c r="A12" s="13"/>
      <c r="B12" s="14"/>
      <c r="C12" s="14"/>
      <c r="D12" s="14"/>
      <c r="E12" s="14"/>
      <c r="F12" s="15"/>
    </row>
    <row r="13" spans="1:7" ht="50.25" customHeight="1">
      <c r="B13" s="84" t="s">
        <v>122</v>
      </c>
      <c r="C13" s="84"/>
      <c r="D13" s="84"/>
      <c r="E13" s="84"/>
      <c r="F13" s="84"/>
    </row>
  </sheetData>
  <mergeCells count="5">
    <mergeCell ref="A1:F1"/>
    <mergeCell ref="A2:F2"/>
    <mergeCell ref="A3:F3"/>
    <mergeCell ref="B10:E10"/>
    <mergeCell ref="B13:F13"/>
  </mergeCells>
  <pageMargins left="0.7" right="0.7" top="0.75" bottom="0.75" header="0.3" footer="0.3"/>
</worksheet>
</file>

<file path=xl/worksheets/sheet71.xml><?xml version="1.0" encoding="utf-8"?>
<worksheet xmlns="http://schemas.openxmlformats.org/spreadsheetml/2006/main" xmlns:r="http://schemas.openxmlformats.org/officeDocument/2006/relationships">
  <dimension ref="A1:G22"/>
  <sheetViews>
    <sheetView topLeftCell="A16" workbookViewId="0">
      <selection activeCell="A22" sqref="A22:XFD22"/>
    </sheetView>
  </sheetViews>
  <sheetFormatPr defaultRowHeight="15"/>
  <cols>
    <col min="1" max="1" width="8.7109375" customWidth="1"/>
    <col min="2" max="2" width="45.5703125" customWidth="1"/>
    <col min="3" max="3" width="10.28515625" customWidth="1"/>
    <col min="4" max="5" width="11.5703125" customWidth="1"/>
    <col min="6" max="6" width="13.85546875" customWidth="1"/>
  </cols>
  <sheetData>
    <row r="1" spans="1:7" ht="18.75">
      <c r="A1" s="78" t="s">
        <v>0</v>
      </c>
      <c r="B1" s="79"/>
      <c r="C1" s="79"/>
      <c r="D1" s="79"/>
      <c r="E1" s="79"/>
      <c r="F1" s="79"/>
      <c r="G1" s="1"/>
    </row>
    <row r="2" spans="1:7" ht="18.75">
      <c r="A2" s="80" t="s">
        <v>1</v>
      </c>
      <c r="B2" s="81"/>
      <c r="C2" s="81"/>
      <c r="D2" s="81"/>
      <c r="E2" s="81"/>
      <c r="F2" s="81"/>
      <c r="G2" s="1"/>
    </row>
    <row r="3" spans="1:7" ht="31.5" customHeight="1">
      <c r="A3" s="82" t="s">
        <v>339</v>
      </c>
      <c r="B3" s="82"/>
      <c r="C3" s="82"/>
      <c r="D3" s="82"/>
      <c r="E3" s="82"/>
      <c r="F3" s="82"/>
      <c r="G3" s="2"/>
    </row>
    <row r="4" spans="1:7">
      <c r="A4" s="3" t="s">
        <v>3</v>
      </c>
      <c r="B4" s="3" t="s">
        <v>4</v>
      </c>
      <c r="C4" s="3" t="s">
        <v>5</v>
      </c>
      <c r="D4" s="3" t="s">
        <v>6</v>
      </c>
      <c r="E4" s="3" t="s">
        <v>7</v>
      </c>
      <c r="F4" s="3" t="s">
        <v>8</v>
      </c>
    </row>
    <row r="5" spans="1:7" ht="25.5">
      <c r="A5" s="4">
        <v>1</v>
      </c>
      <c r="B5" s="5" t="s">
        <v>250</v>
      </c>
      <c r="C5" s="6">
        <v>25</v>
      </c>
      <c r="D5" s="4" t="s">
        <v>10</v>
      </c>
      <c r="E5" s="4">
        <v>272.99</v>
      </c>
      <c r="F5" s="6">
        <f>E5*C5</f>
        <v>6824.75</v>
      </c>
    </row>
    <row r="6" spans="1:7" ht="114.75">
      <c r="A6" s="8" t="s">
        <v>11</v>
      </c>
      <c r="B6" s="5" t="s">
        <v>12</v>
      </c>
      <c r="C6" s="6">
        <v>144.41999999999999</v>
      </c>
      <c r="D6" s="4" t="s">
        <v>13</v>
      </c>
      <c r="E6" s="4">
        <v>120.53</v>
      </c>
      <c r="F6" s="6">
        <f t="shared" ref="F6:F19" si="0">E6*C6</f>
        <v>17406.942599999998</v>
      </c>
    </row>
    <row r="7" spans="1:7" ht="89.25">
      <c r="A7" s="8" t="s">
        <v>14</v>
      </c>
      <c r="B7" s="9" t="s">
        <v>15</v>
      </c>
      <c r="C7" s="6">
        <v>12.74</v>
      </c>
      <c r="D7" s="4" t="s">
        <v>16</v>
      </c>
      <c r="E7" s="4">
        <v>223.35</v>
      </c>
      <c r="F7" s="6">
        <f t="shared" si="0"/>
        <v>2845.4789999999998</v>
      </c>
    </row>
    <row r="8" spans="1:7" ht="63.75">
      <c r="A8" s="8" t="s">
        <v>17</v>
      </c>
      <c r="B8" s="5" t="s">
        <v>18</v>
      </c>
      <c r="C8" s="6">
        <v>21.24</v>
      </c>
      <c r="D8" s="4" t="s">
        <v>16</v>
      </c>
      <c r="E8" s="4">
        <v>1149.1199999999999</v>
      </c>
      <c r="F8" s="6">
        <f t="shared" si="0"/>
        <v>24407.308799999995</v>
      </c>
    </row>
    <row r="9" spans="1:7" ht="102">
      <c r="A9" s="8" t="s">
        <v>19</v>
      </c>
      <c r="B9" s="5" t="s">
        <v>39</v>
      </c>
      <c r="C9" s="6">
        <v>18.406099999999999</v>
      </c>
      <c r="D9" s="4" t="s">
        <v>16</v>
      </c>
      <c r="E9" s="4">
        <v>5829</v>
      </c>
      <c r="F9" s="6">
        <f t="shared" si="0"/>
        <v>107289.15689999999</v>
      </c>
    </row>
    <row r="10" spans="1:7" ht="89.25">
      <c r="A10" s="8" t="s">
        <v>84</v>
      </c>
      <c r="B10" s="5" t="s">
        <v>41</v>
      </c>
      <c r="C10" s="6">
        <v>50.970999999999997</v>
      </c>
      <c r="D10" s="4" t="s">
        <v>16</v>
      </c>
      <c r="E10" s="4">
        <v>2502.14</v>
      </c>
      <c r="F10" s="6">
        <f t="shared" si="0"/>
        <v>127536.57793999999</v>
      </c>
    </row>
    <row r="11" spans="1:7" ht="63.75">
      <c r="A11" s="19" t="s">
        <v>85</v>
      </c>
      <c r="B11" s="5" t="s">
        <v>43</v>
      </c>
      <c r="C11" s="6">
        <v>269.41000000000003</v>
      </c>
      <c r="D11" s="4" t="s">
        <v>44</v>
      </c>
      <c r="E11" s="4">
        <v>234.61</v>
      </c>
      <c r="F11" s="6">
        <f t="shared" si="0"/>
        <v>63206.280100000011</v>
      </c>
    </row>
    <row r="12" spans="1:7" ht="102">
      <c r="A12" s="8" t="s">
        <v>251</v>
      </c>
      <c r="B12" s="5" t="s">
        <v>46</v>
      </c>
      <c r="C12" s="6">
        <v>16.989999999999998</v>
      </c>
      <c r="D12" s="4" t="s">
        <v>16</v>
      </c>
      <c r="E12" s="4">
        <v>5489.86</v>
      </c>
      <c r="F12" s="6">
        <f t="shared" si="0"/>
        <v>93272.72139999998</v>
      </c>
    </row>
    <row r="13" spans="1:7" ht="89.25">
      <c r="A13" s="19" t="s">
        <v>88</v>
      </c>
      <c r="B13" s="5" t="s">
        <v>48</v>
      </c>
      <c r="C13" s="6">
        <v>1.65</v>
      </c>
      <c r="D13" s="4" t="s">
        <v>49</v>
      </c>
      <c r="E13" s="4">
        <v>63762.52</v>
      </c>
      <c r="F13" s="6">
        <f t="shared" si="0"/>
        <v>105208.158</v>
      </c>
    </row>
    <row r="14" spans="1:7" ht="18.75">
      <c r="A14" s="8">
        <v>12</v>
      </c>
      <c r="B14" s="10" t="s">
        <v>21</v>
      </c>
      <c r="C14" s="6"/>
      <c r="D14" s="4"/>
      <c r="E14" s="4"/>
      <c r="F14" s="6"/>
    </row>
    <row r="15" spans="1:7" ht="15.75">
      <c r="A15" s="8" t="s">
        <v>114</v>
      </c>
      <c r="B15" s="5" t="s">
        <v>59</v>
      </c>
      <c r="C15" s="6">
        <v>12.74</v>
      </c>
      <c r="D15" s="4" t="s">
        <v>16</v>
      </c>
      <c r="E15" s="4">
        <v>418.87</v>
      </c>
      <c r="F15" s="6">
        <f t="shared" si="0"/>
        <v>5336.4038</v>
      </c>
    </row>
    <row r="16" spans="1:7" ht="15.75">
      <c r="A16" s="8" t="s">
        <v>116</v>
      </c>
      <c r="B16" s="5" t="s">
        <v>60</v>
      </c>
      <c r="C16" s="6">
        <v>43.84</v>
      </c>
      <c r="D16" s="4" t="s">
        <v>16</v>
      </c>
      <c r="E16" s="4">
        <v>907.32</v>
      </c>
      <c r="F16" s="6">
        <f t="shared" si="0"/>
        <v>39776.908800000005</v>
      </c>
    </row>
    <row r="17" spans="1:6" ht="15.75">
      <c r="A17" s="8" t="s">
        <v>118</v>
      </c>
      <c r="B17" s="5" t="s">
        <v>61</v>
      </c>
      <c r="C17" s="6">
        <v>72.209999999999994</v>
      </c>
      <c r="D17" s="4" t="s">
        <v>16</v>
      </c>
      <c r="E17" s="4">
        <v>863.23</v>
      </c>
      <c r="F17" s="6">
        <f t="shared" si="0"/>
        <v>62333.838299999996</v>
      </c>
    </row>
    <row r="18" spans="1:6" ht="15.75">
      <c r="A18" s="8" t="s">
        <v>119</v>
      </c>
      <c r="B18" s="5" t="s">
        <v>62</v>
      </c>
      <c r="C18" s="6">
        <v>31.17</v>
      </c>
      <c r="D18" s="4" t="s">
        <v>16</v>
      </c>
      <c r="E18" s="4">
        <v>541.66999999999996</v>
      </c>
      <c r="F18" s="6">
        <f t="shared" si="0"/>
        <v>16883.853899999998</v>
      </c>
    </row>
    <row r="19" spans="1:6" ht="15.75">
      <c r="A19" s="8" t="s">
        <v>121</v>
      </c>
      <c r="B19" s="5" t="s">
        <v>26</v>
      </c>
      <c r="C19" s="6">
        <v>144.41999999999999</v>
      </c>
      <c r="D19" s="4" t="s">
        <v>16</v>
      </c>
      <c r="E19" s="4">
        <v>177.18</v>
      </c>
      <c r="F19" s="6">
        <f t="shared" si="0"/>
        <v>25588.335599999999</v>
      </c>
    </row>
    <row r="20" spans="1:6">
      <c r="A20" s="11"/>
      <c r="B20" s="83"/>
      <c r="C20" s="83"/>
      <c r="D20" s="83"/>
      <c r="E20" s="83"/>
      <c r="F20" s="12">
        <f>SUM(F5:F19)</f>
        <v>697916.71513999975</v>
      </c>
    </row>
    <row r="21" spans="1:6">
      <c r="A21" s="13"/>
      <c r="B21" s="14"/>
      <c r="C21" s="14"/>
      <c r="D21" s="14"/>
      <c r="E21" s="14"/>
      <c r="F21" s="15"/>
    </row>
    <row r="22" spans="1:6" ht="41.25" customHeight="1">
      <c r="B22" s="84" t="s">
        <v>122</v>
      </c>
      <c r="C22" s="84"/>
      <c r="D22" s="84"/>
      <c r="E22" s="84"/>
      <c r="F22" s="84"/>
    </row>
  </sheetData>
  <mergeCells count="5">
    <mergeCell ref="A1:F1"/>
    <mergeCell ref="A2:F2"/>
    <mergeCell ref="A3:F3"/>
    <mergeCell ref="B20:E20"/>
    <mergeCell ref="B22:F22"/>
  </mergeCells>
  <pageMargins left="0.7" right="0.7" top="0.75" bottom="0.75" header="0.3" footer="0.3"/>
</worksheet>
</file>

<file path=xl/worksheets/sheet72.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5.25" customHeight="1">
      <c r="A3" s="82" t="s">
        <v>57</v>
      </c>
      <c r="B3" s="82"/>
      <c r="C3" s="82"/>
      <c r="D3" s="82"/>
      <c r="E3" s="82"/>
      <c r="F3" s="82"/>
      <c r="G3" s="82"/>
      <c r="H3" s="82"/>
      <c r="I3" s="2"/>
    </row>
    <row r="4" spans="1:9">
      <c r="A4" s="3" t="s">
        <v>3</v>
      </c>
      <c r="B4" s="3" t="s">
        <v>4</v>
      </c>
      <c r="C4" s="3">
        <v>1</v>
      </c>
      <c r="D4" s="3">
        <v>2</v>
      </c>
      <c r="E4" s="3" t="s">
        <v>5</v>
      </c>
      <c r="F4" s="3" t="s">
        <v>6</v>
      </c>
      <c r="G4" s="3" t="s">
        <v>7</v>
      </c>
      <c r="H4" s="3" t="s">
        <v>8</v>
      </c>
    </row>
    <row r="5" spans="1:9" ht="27" customHeight="1">
      <c r="A5" s="8">
        <v>1</v>
      </c>
      <c r="B5" s="5" t="s">
        <v>58</v>
      </c>
      <c r="C5" s="8"/>
      <c r="D5" s="8"/>
      <c r="E5" s="8">
        <v>4</v>
      </c>
      <c r="F5" s="8" t="s">
        <v>10</v>
      </c>
      <c r="G5" s="8">
        <v>272.99</v>
      </c>
      <c r="H5" s="6">
        <f t="shared" ref="H5:H15" si="0">G5*E5</f>
        <v>1091.96</v>
      </c>
    </row>
    <row r="6" spans="1:9" ht="114.75">
      <c r="A6" s="8" t="s">
        <v>11</v>
      </c>
      <c r="B6" s="5" t="s">
        <v>12</v>
      </c>
      <c r="C6" s="6">
        <v>29.73</v>
      </c>
      <c r="D6" s="8">
        <v>5.25</v>
      </c>
      <c r="E6" s="8">
        <v>133.80000000000001</v>
      </c>
      <c r="F6" s="4" t="s">
        <v>13</v>
      </c>
      <c r="G6" s="4">
        <v>120.53</v>
      </c>
      <c r="H6" s="6">
        <f t="shared" si="0"/>
        <v>16126.914000000001</v>
      </c>
    </row>
    <row r="7" spans="1:9" ht="89.25">
      <c r="A7" s="8" t="s">
        <v>14</v>
      </c>
      <c r="B7" s="9" t="s">
        <v>15</v>
      </c>
      <c r="C7" s="6">
        <v>2.48</v>
      </c>
      <c r="D7" s="8">
        <v>5.25</v>
      </c>
      <c r="E7" s="8">
        <v>35.68</v>
      </c>
      <c r="F7" s="4" t="s">
        <v>16</v>
      </c>
      <c r="G7" s="4">
        <v>223.35</v>
      </c>
      <c r="H7" s="6">
        <f t="shared" si="0"/>
        <v>7969.1279999999997</v>
      </c>
    </row>
    <row r="8" spans="1:9" ht="63.75">
      <c r="A8" s="8" t="s">
        <v>17</v>
      </c>
      <c r="B8" s="5" t="s">
        <v>18</v>
      </c>
      <c r="C8" s="6">
        <v>4.13</v>
      </c>
      <c r="D8" s="8">
        <v>5.25</v>
      </c>
      <c r="E8" s="8">
        <v>44.6</v>
      </c>
      <c r="F8" s="4" t="s">
        <v>16</v>
      </c>
      <c r="G8" s="4">
        <v>1149.1199999999999</v>
      </c>
      <c r="H8" s="6">
        <f t="shared" si="0"/>
        <v>51250.751999999993</v>
      </c>
    </row>
    <row r="9" spans="1:9" ht="102">
      <c r="A9" s="8" t="s">
        <v>54</v>
      </c>
      <c r="B9" s="5" t="s">
        <v>34</v>
      </c>
      <c r="C9" s="6">
        <v>3.26</v>
      </c>
      <c r="D9" s="8">
        <v>5.25</v>
      </c>
      <c r="E9" s="8">
        <v>53.519399999999997</v>
      </c>
      <c r="F9" s="4" t="s">
        <v>16</v>
      </c>
      <c r="G9" s="4">
        <v>5829</v>
      </c>
      <c r="H9" s="6">
        <f t="shared" si="0"/>
        <v>311964.58259999997</v>
      </c>
    </row>
    <row r="10" spans="1:9" ht="18.75">
      <c r="A10" s="8">
        <v>6</v>
      </c>
      <c r="B10" s="10" t="s">
        <v>21</v>
      </c>
      <c r="C10" s="6"/>
      <c r="D10" s="8"/>
      <c r="E10" s="8"/>
      <c r="F10" s="4"/>
      <c r="G10" s="4"/>
      <c r="H10" s="6"/>
    </row>
    <row r="11" spans="1:9" ht="15.75">
      <c r="A11" s="8">
        <v>7</v>
      </c>
      <c r="B11" s="5" t="s">
        <v>59</v>
      </c>
      <c r="C11" s="6">
        <v>2.48</v>
      </c>
      <c r="D11" s="8">
        <v>5.25</v>
      </c>
      <c r="E11" s="8">
        <v>35.705500000000001</v>
      </c>
      <c r="F11" s="4" t="s">
        <v>16</v>
      </c>
      <c r="G11" s="4">
        <v>418.87</v>
      </c>
      <c r="H11" s="6">
        <f t="shared" si="0"/>
        <v>14955.962785</v>
      </c>
    </row>
    <row r="12" spans="1:9" ht="15.75">
      <c r="A12" s="8">
        <v>8</v>
      </c>
      <c r="B12" s="5" t="s">
        <v>60</v>
      </c>
      <c r="C12" s="6">
        <v>7.16</v>
      </c>
      <c r="D12" s="8">
        <v>5.25</v>
      </c>
      <c r="E12" s="8">
        <v>23.016134999999998</v>
      </c>
      <c r="F12" s="4" t="s">
        <v>16</v>
      </c>
      <c r="G12" s="4">
        <v>907.32</v>
      </c>
      <c r="H12" s="6">
        <f t="shared" si="0"/>
        <v>20882.9996082</v>
      </c>
    </row>
    <row r="13" spans="1:9" ht="15.75">
      <c r="A13" s="8">
        <v>9</v>
      </c>
      <c r="B13" s="5" t="s">
        <v>61</v>
      </c>
      <c r="C13" s="6">
        <v>12.78</v>
      </c>
      <c r="D13" s="8">
        <v>5.25</v>
      </c>
      <c r="E13" s="8">
        <v>44.6</v>
      </c>
      <c r="F13" s="4" t="s">
        <v>16</v>
      </c>
      <c r="G13" s="4">
        <v>863.23</v>
      </c>
      <c r="H13" s="6">
        <f t="shared" si="0"/>
        <v>38500.058000000005</v>
      </c>
    </row>
    <row r="14" spans="1:9" ht="15.75">
      <c r="A14" s="8">
        <v>10</v>
      </c>
      <c r="B14" s="5" t="s">
        <v>62</v>
      </c>
      <c r="C14" s="6">
        <v>3.61</v>
      </c>
      <c r="D14" s="8">
        <v>5.25</v>
      </c>
      <c r="E14" s="8">
        <v>46.03</v>
      </c>
      <c r="F14" s="4" t="s">
        <v>16</v>
      </c>
      <c r="G14" s="4">
        <v>541.66999999999996</v>
      </c>
      <c r="H14" s="6">
        <f t="shared" si="0"/>
        <v>24933.070099999997</v>
      </c>
    </row>
    <row r="15" spans="1:9" ht="15.75">
      <c r="A15" s="8">
        <v>11</v>
      </c>
      <c r="B15" s="5" t="s">
        <v>26</v>
      </c>
      <c r="C15" s="6">
        <v>29.73</v>
      </c>
      <c r="D15" s="8">
        <v>5.25</v>
      </c>
      <c r="E15" s="8">
        <v>133.792</v>
      </c>
      <c r="F15" s="4" t="s">
        <v>16</v>
      </c>
      <c r="G15" s="4">
        <v>177.18</v>
      </c>
      <c r="H15" s="6">
        <f t="shared" si="0"/>
        <v>23705.26656</v>
      </c>
    </row>
    <row r="16" spans="1:9">
      <c r="A16" s="11"/>
      <c r="B16" s="83"/>
      <c r="C16" s="83"/>
      <c r="D16" s="83"/>
      <c r="E16" s="83"/>
      <c r="F16" s="83"/>
      <c r="G16" s="83"/>
      <c r="H16" s="12">
        <f>SUM(H5:H15)</f>
        <v>511380.69365319994</v>
      </c>
    </row>
    <row r="17" spans="1:8">
      <c r="A17" s="13"/>
      <c r="B17" s="14"/>
      <c r="C17" s="14"/>
      <c r="D17" s="14"/>
      <c r="E17" s="14"/>
      <c r="F17" s="14"/>
      <c r="G17" s="14"/>
      <c r="H17" s="15"/>
    </row>
    <row r="18" spans="1:8" ht="63.75" customHeight="1">
      <c r="B18" s="84" t="s">
        <v>63</v>
      </c>
      <c r="C18" s="84"/>
      <c r="D18" s="84"/>
      <c r="E18" s="84"/>
      <c r="F18" s="84"/>
      <c r="G18" s="84"/>
      <c r="H18" s="84"/>
    </row>
  </sheetData>
  <mergeCells count="5">
    <mergeCell ref="A1:H1"/>
    <mergeCell ref="A2:H2"/>
    <mergeCell ref="A3:H3"/>
    <mergeCell ref="B16:G16"/>
    <mergeCell ref="B18:H18"/>
  </mergeCells>
  <pageMargins left="0.7" right="0.7" top="0.75" bottom="0.75" header="0.3" footer="0.3"/>
</worksheet>
</file>

<file path=xl/worksheets/sheet73.xml><?xml version="1.0" encoding="utf-8"?>
<worksheet xmlns="http://schemas.openxmlformats.org/spreadsheetml/2006/main" xmlns:r="http://schemas.openxmlformats.org/officeDocument/2006/relationships">
  <dimension ref="A1:I19"/>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1.75" customHeight="1">
      <c r="A3" s="82" t="s">
        <v>314</v>
      </c>
      <c r="B3" s="82"/>
      <c r="C3" s="82"/>
      <c r="D3" s="82"/>
      <c r="E3" s="82"/>
      <c r="F3" s="82"/>
      <c r="G3" s="82"/>
      <c r="H3" s="82"/>
      <c r="I3" s="2"/>
    </row>
    <row r="4" spans="1:9">
      <c r="A4" s="3" t="s">
        <v>3</v>
      </c>
      <c r="B4" s="3" t="s">
        <v>4</v>
      </c>
      <c r="C4" s="3">
        <v>1</v>
      </c>
      <c r="D4" s="3">
        <v>2</v>
      </c>
      <c r="E4" s="3" t="s">
        <v>5</v>
      </c>
      <c r="F4" s="3" t="s">
        <v>6</v>
      </c>
      <c r="G4" s="3" t="s">
        <v>7</v>
      </c>
      <c r="H4" s="3" t="s">
        <v>8</v>
      </c>
    </row>
    <row r="5" spans="1:9" ht="27" customHeight="1">
      <c r="A5" s="8">
        <v>1</v>
      </c>
      <c r="B5" s="5" t="s">
        <v>58</v>
      </c>
      <c r="C5" s="8"/>
      <c r="D5" s="8"/>
      <c r="E5" s="8">
        <v>6</v>
      </c>
      <c r="F5" s="8" t="s">
        <v>10</v>
      </c>
      <c r="G5" s="8">
        <v>272.99</v>
      </c>
      <c r="H5" s="6">
        <f t="shared" ref="H5:H15" si="0">G5*E5</f>
        <v>1637.94</v>
      </c>
    </row>
    <row r="6" spans="1:9" ht="114.75">
      <c r="A6" s="8" t="s">
        <v>11</v>
      </c>
      <c r="B6" s="5" t="s">
        <v>12</v>
      </c>
      <c r="C6" s="6">
        <v>29.73</v>
      </c>
      <c r="D6" s="8">
        <v>5.25</v>
      </c>
      <c r="E6" s="8">
        <v>60.88</v>
      </c>
      <c r="F6" s="4" t="s">
        <v>13</v>
      </c>
      <c r="G6" s="4">
        <v>120.53</v>
      </c>
      <c r="H6" s="6">
        <f t="shared" si="0"/>
        <v>7337.8664000000008</v>
      </c>
    </row>
    <row r="7" spans="1:9" ht="89.25">
      <c r="A7" s="8" t="s">
        <v>14</v>
      </c>
      <c r="B7" s="9" t="s">
        <v>15</v>
      </c>
      <c r="C7" s="6">
        <v>2.48</v>
      </c>
      <c r="D7" s="8">
        <v>5.25</v>
      </c>
      <c r="E7" s="8">
        <v>16.234608999999999</v>
      </c>
      <c r="F7" s="4" t="s">
        <v>16</v>
      </c>
      <c r="G7" s="4">
        <v>223.35</v>
      </c>
      <c r="H7" s="6">
        <f t="shared" si="0"/>
        <v>3625.9999201499995</v>
      </c>
    </row>
    <row r="8" spans="1:9" ht="63.75">
      <c r="A8" s="8" t="s">
        <v>17</v>
      </c>
      <c r="B8" s="5" t="s">
        <v>18</v>
      </c>
      <c r="C8" s="6">
        <v>4.13</v>
      </c>
      <c r="D8" s="8">
        <v>5.25</v>
      </c>
      <c r="E8" s="8">
        <v>20.293790000000001</v>
      </c>
      <c r="F8" s="4" t="s">
        <v>16</v>
      </c>
      <c r="G8" s="4">
        <v>1149.1199999999999</v>
      </c>
      <c r="H8" s="6">
        <f t="shared" si="0"/>
        <v>23319.999964799998</v>
      </c>
    </row>
    <row r="9" spans="1:9" ht="102">
      <c r="A9" s="8" t="s">
        <v>54</v>
      </c>
      <c r="B9" s="5" t="s">
        <v>34</v>
      </c>
      <c r="C9" s="6">
        <v>3.26</v>
      </c>
      <c r="D9" s="8">
        <v>5.25</v>
      </c>
      <c r="E9" s="8">
        <v>24.352719</v>
      </c>
      <c r="F9" s="4" t="s">
        <v>16</v>
      </c>
      <c r="G9" s="4">
        <v>5829</v>
      </c>
      <c r="H9" s="6">
        <f t="shared" si="0"/>
        <v>141951.99905099999</v>
      </c>
    </row>
    <row r="10" spans="1:9" ht="18.75">
      <c r="A10" s="8">
        <v>6</v>
      </c>
      <c r="B10" s="10" t="s">
        <v>21</v>
      </c>
      <c r="C10" s="6"/>
      <c r="D10" s="8"/>
      <c r="E10" s="8"/>
      <c r="F10" s="4"/>
      <c r="G10" s="4"/>
      <c r="H10" s="6"/>
    </row>
    <row r="11" spans="1:9" ht="15.75">
      <c r="A11" s="8">
        <v>7</v>
      </c>
      <c r="B11" s="5" t="s">
        <v>59</v>
      </c>
      <c r="C11" s="6">
        <v>2.48</v>
      </c>
      <c r="D11" s="8">
        <v>5.25</v>
      </c>
      <c r="E11" s="8">
        <v>16.245000000000001</v>
      </c>
      <c r="F11" s="4" t="s">
        <v>16</v>
      </c>
      <c r="G11" s="4">
        <v>418.87</v>
      </c>
      <c r="H11" s="6">
        <f t="shared" si="0"/>
        <v>6804.5431500000004</v>
      </c>
    </row>
    <row r="12" spans="1:9" ht="15.75">
      <c r="A12" s="8">
        <v>8</v>
      </c>
      <c r="B12" s="5" t="s">
        <v>60</v>
      </c>
      <c r="C12" s="6">
        <v>7.16</v>
      </c>
      <c r="D12" s="8">
        <v>5.25</v>
      </c>
      <c r="E12" s="8">
        <v>10.473100000000001</v>
      </c>
      <c r="F12" s="4" t="s">
        <v>16</v>
      </c>
      <c r="G12" s="4">
        <v>907.32</v>
      </c>
      <c r="H12" s="6">
        <f t="shared" si="0"/>
        <v>9502.4530920000016</v>
      </c>
    </row>
    <row r="13" spans="1:9" ht="15.75">
      <c r="A13" s="8">
        <v>9</v>
      </c>
      <c r="B13" s="5" t="s">
        <v>61</v>
      </c>
      <c r="C13" s="6">
        <v>12.78</v>
      </c>
      <c r="D13" s="8">
        <v>5.25</v>
      </c>
      <c r="E13" s="8">
        <v>20.292999999999999</v>
      </c>
      <c r="F13" s="4" t="s">
        <v>16</v>
      </c>
      <c r="G13" s="4">
        <v>863.23</v>
      </c>
      <c r="H13" s="6">
        <f t="shared" si="0"/>
        <v>17517.526389999999</v>
      </c>
    </row>
    <row r="14" spans="1:9" ht="15.75">
      <c r="A14" s="8">
        <v>10</v>
      </c>
      <c r="B14" s="5" t="s">
        <v>62</v>
      </c>
      <c r="C14" s="6">
        <v>3.61</v>
      </c>
      <c r="D14" s="8">
        <v>5.25</v>
      </c>
      <c r="E14" s="8">
        <v>20.95</v>
      </c>
      <c r="F14" s="4" t="s">
        <v>16</v>
      </c>
      <c r="G14" s="4">
        <v>541.66999999999996</v>
      </c>
      <c r="H14" s="6">
        <f t="shared" si="0"/>
        <v>11347.986499999999</v>
      </c>
    </row>
    <row r="15" spans="1:9" ht="15.75">
      <c r="A15" s="8">
        <v>11</v>
      </c>
      <c r="B15" s="5" t="s">
        <v>26</v>
      </c>
      <c r="C15" s="6">
        <v>29.73</v>
      </c>
      <c r="D15" s="8">
        <v>5.25</v>
      </c>
      <c r="E15" s="8">
        <v>60.875</v>
      </c>
      <c r="F15" s="4" t="s">
        <v>16</v>
      </c>
      <c r="G15" s="4">
        <v>177.18</v>
      </c>
      <c r="H15" s="6">
        <f t="shared" si="0"/>
        <v>10785.8325</v>
      </c>
    </row>
    <row r="16" spans="1:9">
      <c r="A16" s="11"/>
      <c r="B16" s="83"/>
      <c r="C16" s="83"/>
      <c r="D16" s="83"/>
      <c r="E16" s="83"/>
      <c r="F16" s="83"/>
      <c r="G16" s="83"/>
      <c r="H16" s="12">
        <f>SUM(H5:H15)</f>
        <v>233832.14696795002</v>
      </c>
    </row>
    <row r="17" spans="1:8">
      <c r="A17" s="13"/>
      <c r="B17" s="14"/>
      <c r="C17" s="14"/>
      <c r="D17" s="14"/>
      <c r="E17" s="14"/>
      <c r="F17" s="14"/>
      <c r="G17" s="14"/>
      <c r="H17" s="15"/>
    </row>
    <row r="18" spans="1:8">
      <c r="A18" s="13"/>
      <c r="B18" s="14"/>
      <c r="C18" s="14"/>
      <c r="D18" s="14"/>
      <c r="E18" s="14"/>
      <c r="F18" s="14"/>
      <c r="G18" s="14"/>
      <c r="H18" s="15"/>
    </row>
    <row r="19" spans="1:8" ht="63.75" customHeight="1">
      <c r="B19" s="84" t="s">
        <v>166</v>
      </c>
      <c r="C19" s="84"/>
      <c r="D19" s="84"/>
      <c r="E19" s="84"/>
      <c r="F19" s="84"/>
      <c r="G19" s="84"/>
      <c r="H19" s="84"/>
    </row>
  </sheetData>
  <mergeCells count="5">
    <mergeCell ref="A1:H1"/>
    <mergeCell ref="A2:H2"/>
    <mergeCell ref="A3:H3"/>
    <mergeCell ref="B16:G16"/>
    <mergeCell ref="B19:H19"/>
  </mergeCells>
  <pageMargins left="0.7" right="0.7" top="0.75" bottom="0.75" header="0.3" footer="0.3"/>
</worksheet>
</file>

<file path=xl/worksheets/sheet74.xml><?xml version="1.0" encoding="utf-8"?>
<worksheet xmlns="http://schemas.openxmlformats.org/spreadsheetml/2006/main" xmlns:r="http://schemas.openxmlformats.org/officeDocument/2006/relationships">
  <dimension ref="A1:J31"/>
  <sheetViews>
    <sheetView topLeftCell="A22" workbookViewId="0">
      <selection activeCell="I26" sqref="I26"/>
    </sheetView>
  </sheetViews>
  <sheetFormatPr defaultRowHeight="15"/>
  <cols>
    <col min="1" max="1" width="7.7109375" customWidth="1"/>
    <col min="2" max="2" width="44.42578125" customWidth="1"/>
    <col min="3" max="5" width="9.5703125" hidden="1" customWidth="1"/>
    <col min="6" max="6" width="9.5703125" customWidth="1"/>
    <col min="7" max="7" width="10.140625" customWidth="1"/>
    <col min="8" max="8" width="11.5703125" customWidth="1"/>
    <col min="9" max="9" width="12.140625" customWidth="1"/>
  </cols>
  <sheetData>
    <row r="1" spans="1:10" ht="18.75">
      <c r="A1" s="78" t="s">
        <v>0</v>
      </c>
      <c r="B1" s="79"/>
      <c r="C1" s="79"/>
      <c r="D1" s="79"/>
      <c r="E1" s="79"/>
      <c r="F1" s="79"/>
      <c r="G1" s="79"/>
      <c r="H1" s="79"/>
      <c r="I1" s="79"/>
      <c r="J1" s="1"/>
    </row>
    <row r="2" spans="1:10" ht="18.75">
      <c r="A2" s="80" t="s">
        <v>1</v>
      </c>
      <c r="B2" s="81"/>
      <c r="C2" s="81"/>
      <c r="D2" s="81"/>
      <c r="E2" s="81"/>
      <c r="F2" s="81"/>
      <c r="G2" s="81"/>
      <c r="H2" s="81"/>
      <c r="I2" s="81"/>
      <c r="J2" s="1"/>
    </row>
    <row r="3" spans="1:10" ht="76.5" customHeight="1">
      <c r="A3" s="82" t="s">
        <v>301</v>
      </c>
      <c r="B3" s="82"/>
      <c r="C3" s="82"/>
      <c r="D3" s="82"/>
      <c r="E3" s="82"/>
      <c r="F3" s="82"/>
      <c r="G3" s="82"/>
      <c r="H3" s="82"/>
      <c r="I3" s="82"/>
      <c r="J3" s="2"/>
    </row>
    <row r="4" spans="1:10">
      <c r="A4" s="3" t="s">
        <v>3</v>
      </c>
      <c r="B4" s="3" t="s">
        <v>4</v>
      </c>
      <c r="C4" s="3">
        <v>1</v>
      </c>
      <c r="D4" s="3">
        <v>2</v>
      </c>
      <c r="E4" s="3">
        <v>3</v>
      </c>
      <c r="F4" s="3" t="s">
        <v>97</v>
      </c>
      <c r="G4" s="3" t="s">
        <v>6</v>
      </c>
      <c r="H4" s="3" t="s">
        <v>7</v>
      </c>
      <c r="I4" s="3" t="s">
        <v>8</v>
      </c>
    </row>
    <row r="5" spans="1:10" ht="27.75" customHeight="1">
      <c r="A5" s="4">
        <v>1</v>
      </c>
      <c r="B5" s="22" t="s">
        <v>52</v>
      </c>
      <c r="C5" s="4">
        <v>4</v>
      </c>
      <c r="D5" s="4">
        <v>2</v>
      </c>
      <c r="E5" s="4">
        <v>2</v>
      </c>
      <c r="F5" s="4">
        <f>C5+D5+E5</f>
        <v>8</v>
      </c>
      <c r="G5" s="4" t="s">
        <v>10</v>
      </c>
      <c r="H5" s="4">
        <v>261.12</v>
      </c>
      <c r="I5" s="6">
        <f>H5*F5</f>
        <v>2088.96</v>
      </c>
    </row>
    <row r="6" spans="1:10" ht="27.75" customHeight="1">
      <c r="A6" s="4" t="s">
        <v>78</v>
      </c>
      <c r="B6" s="22" t="s">
        <v>79</v>
      </c>
      <c r="C6" s="4">
        <v>2.21</v>
      </c>
      <c r="D6" s="4"/>
      <c r="E6" s="4">
        <v>1.27</v>
      </c>
      <c r="F6" s="4">
        <f t="shared" ref="F6:F25" si="0">C6+D6+E6</f>
        <v>3.48</v>
      </c>
      <c r="G6" s="4" t="s">
        <v>13</v>
      </c>
      <c r="H6" s="4">
        <v>688.52</v>
      </c>
      <c r="I6" s="6">
        <f t="shared" ref="I6:I25" si="1">H6*F6</f>
        <v>2396.0495999999998</v>
      </c>
    </row>
    <row r="7" spans="1:10" ht="51">
      <c r="A7" s="4" t="s">
        <v>80</v>
      </c>
      <c r="B7" s="22" t="s">
        <v>81</v>
      </c>
      <c r="C7" s="4">
        <v>3.48</v>
      </c>
      <c r="D7" s="4">
        <v>19.11</v>
      </c>
      <c r="E7" s="4">
        <v>2.5499999999999998</v>
      </c>
      <c r="F7" s="4">
        <f t="shared" si="0"/>
        <v>25.14</v>
      </c>
      <c r="G7" s="4" t="s">
        <v>13</v>
      </c>
      <c r="H7" s="4">
        <v>390.16</v>
      </c>
      <c r="I7" s="6">
        <f t="shared" si="1"/>
        <v>9808.6224000000002</v>
      </c>
    </row>
    <row r="8" spans="1:10" ht="27.75" customHeight="1">
      <c r="A8" s="4" t="s">
        <v>82</v>
      </c>
      <c r="B8" s="22" t="s">
        <v>83</v>
      </c>
      <c r="C8" s="4">
        <v>0.64</v>
      </c>
      <c r="D8" s="4"/>
      <c r="E8" s="4"/>
      <c r="F8" s="4">
        <f t="shared" si="0"/>
        <v>0.64</v>
      </c>
      <c r="G8" s="4" t="s">
        <v>13</v>
      </c>
      <c r="H8" s="4">
        <v>1435.57</v>
      </c>
      <c r="I8" s="6">
        <f t="shared" si="1"/>
        <v>918.76479999999992</v>
      </c>
    </row>
    <row r="9" spans="1:10" ht="114.75">
      <c r="A9" s="8" t="s">
        <v>11</v>
      </c>
      <c r="B9" s="5" t="s">
        <v>65</v>
      </c>
      <c r="C9" s="6">
        <v>28.46</v>
      </c>
      <c r="D9" s="6">
        <v>10.62</v>
      </c>
      <c r="E9" s="6">
        <v>13.45</v>
      </c>
      <c r="F9" s="4">
        <f t="shared" si="0"/>
        <v>52.53</v>
      </c>
      <c r="G9" s="4" t="s">
        <v>13</v>
      </c>
      <c r="H9" s="4">
        <v>120.53</v>
      </c>
      <c r="I9" s="6">
        <f t="shared" si="1"/>
        <v>6331.4409000000005</v>
      </c>
    </row>
    <row r="10" spans="1:10" ht="78" customHeight="1">
      <c r="A10" s="8" t="s">
        <v>14</v>
      </c>
      <c r="B10" s="5" t="s">
        <v>15</v>
      </c>
      <c r="C10" s="6">
        <v>5.52</v>
      </c>
      <c r="D10" s="6">
        <v>2.360017</v>
      </c>
      <c r="E10" s="6">
        <v>2.27</v>
      </c>
      <c r="F10" s="4">
        <f t="shared" si="0"/>
        <v>10.150017</v>
      </c>
      <c r="G10" s="4" t="s">
        <v>13</v>
      </c>
      <c r="H10" s="4">
        <v>223.35</v>
      </c>
      <c r="I10" s="6">
        <f t="shared" si="1"/>
        <v>2267.00629695</v>
      </c>
    </row>
    <row r="11" spans="1:10" ht="63.75">
      <c r="A11" s="8" t="s">
        <v>17</v>
      </c>
      <c r="B11" s="5" t="s">
        <v>18</v>
      </c>
      <c r="C11" s="6">
        <v>6.9</v>
      </c>
      <c r="D11" s="6">
        <v>2.95</v>
      </c>
      <c r="E11" s="6">
        <v>2.8319999999999999</v>
      </c>
      <c r="F11" s="4">
        <f t="shared" si="0"/>
        <v>12.682000000000002</v>
      </c>
      <c r="G11" s="4" t="s">
        <v>16</v>
      </c>
      <c r="H11" s="4">
        <v>1149.1199999999999</v>
      </c>
      <c r="I11" s="6">
        <f t="shared" si="1"/>
        <v>14573.139840000002</v>
      </c>
    </row>
    <row r="12" spans="1:10" ht="102">
      <c r="A12" s="8" t="s">
        <v>19</v>
      </c>
      <c r="B12" s="5" t="s">
        <v>39</v>
      </c>
      <c r="C12" s="6">
        <v>2.87</v>
      </c>
      <c r="D12" s="6">
        <v>4.4249999999999998</v>
      </c>
      <c r="E12" s="6">
        <v>1.84</v>
      </c>
      <c r="F12" s="4">
        <f t="shared" si="0"/>
        <v>9.1349999999999998</v>
      </c>
      <c r="G12" s="4" t="s">
        <v>16</v>
      </c>
      <c r="H12" s="4">
        <v>5358.83</v>
      </c>
      <c r="I12" s="6">
        <f t="shared" si="1"/>
        <v>48952.912049999999</v>
      </c>
    </row>
    <row r="13" spans="1:10" ht="102">
      <c r="A13" s="8" t="s">
        <v>54</v>
      </c>
      <c r="B13" s="5" t="s">
        <v>34</v>
      </c>
      <c r="C13" s="6">
        <v>31.86</v>
      </c>
      <c r="D13" s="6"/>
      <c r="E13" s="6">
        <v>0.85</v>
      </c>
      <c r="F13" s="4">
        <f t="shared" si="0"/>
        <v>32.71</v>
      </c>
      <c r="G13" s="4" t="s">
        <v>16</v>
      </c>
      <c r="H13" s="4">
        <v>5829</v>
      </c>
      <c r="I13" s="6">
        <f t="shared" si="1"/>
        <v>190666.59</v>
      </c>
    </row>
    <row r="14" spans="1:10" ht="89.25">
      <c r="A14" s="8" t="s">
        <v>84</v>
      </c>
      <c r="B14" s="5" t="s">
        <v>41</v>
      </c>
      <c r="C14" s="4">
        <v>4.96</v>
      </c>
      <c r="D14" s="4">
        <v>27.08</v>
      </c>
      <c r="E14" s="4">
        <v>6.23</v>
      </c>
      <c r="F14" s="4">
        <f t="shared" si="0"/>
        <v>38.269999999999996</v>
      </c>
      <c r="G14" s="4" t="s">
        <v>16</v>
      </c>
      <c r="H14" s="4">
        <v>2502.14</v>
      </c>
      <c r="I14" s="6">
        <f t="shared" si="1"/>
        <v>95756.897799999992</v>
      </c>
    </row>
    <row r="15" spans="1:10" ht="63.75">
      <c r="A15" s="19" t="s">
        <v>85</v>
      </c>
      <c r="B15" s="5" t="s">
        <v>43</v>
      </c>
      <c r="C15" s="4">
        <v>194.47</v>
      </c>
      <c r="D15" s="4">
        <v>116.17</v>
      </c>
      <c r="E15" s="4">
        <v>39.03</v>
      </c>
      <c r="F15" s="4">
        <f t="shared" si="0"/>
        <v>349.66999999999996</v>
      </c>
      <c r="G15" s="4" t="s">
        <v>44</v>
      </c>
      <c r="H15" s="4">
        <v>245.79</v>
      </c>
      <c r="I15" s="6">
        <f t="shared" si="1"/>
        <v>85945.389299999981</v>
      </c>
    </row>
    <row r="16" spans="1:10" ht="102">
      <c r="A16" s="19" t="s">
        <v>86</v>
      </c>
      <c r="B16" s="5" t="s">
        <v>87</v>
      </c>
      <c r="C16" s="6">
        <v>3.96</v>
      </c>
      <c r="D16" s="6">
        <v>5.6641171100000003</v>
      </c>
      <c r="E16" s="6">
        <v>4.53</v>
      </c>
      <c r="F16" s="4">
        <f t="shared" si="0"/>
        <v>14.154117110000001</v>
      </c>
      <c r="G16" s="4" t="s">
        <v>16</v>
      </c>
      <c r="H16" s="4">
        <v>5489.86</v>
      </c>
      <c r="I16" s="6">
        <f t="shared" si="1"/>
        <v>77704.121357504599</v>
      </c>
    </row>
    <row r="17" spans="1:9" ht="89.25">
      <c r="A17" s="19" t="s">
        <v>88</v>
      </c>
      <c r="B17" s="5" t="s">
        <v>48</v>
      </c>
      <c r="C17" s="6">
        <v>0.38500000000000001</v>
      </c>
      <c r="D17" s="6">
        <v>0.7</v>
      </c>
      <c r="E17" s="6">
        <v>0.4</v>
      </c>
      <c r="F17" s="4">
        <f t="shared" si="0"/>
        <v>1.4849999999999999</v>
      </c>
      <c r="G17" s="4" t="s">
        <v>49</v>
      </c>
      <c r="H17" s="4">
        <v>65841.84</v>
      </c>
      <c r="I17" s="6">
        <f t="shared" si="1"/>
        <v>97775.132399999988</v>
      </c>
    </row>
    <row r="18" spans="1:9">
      <c r="A18" s="19">
        <v>10</v>
      </c>
      <c r="B18" s="5" t="s">
        <v>302</v>
      </c>
      <c r="C18" s="6">
        <v>-2.09</v>
      </c>
      <c r="D18" s="6"/>
      <c r="E18" s="6">
        <v>-1.53</v>
      </c>
      <c r="F18" s="4">
        <f t="shared" si="0"/>
        <v>-3.62</v>
      </c>
      <c r="G18" s="4" t="s">
        <v>13</v>
      </c>
      <c r="H18" s="4">
        <v>590.91999999999996</v>
      </c>
      <c r="I18" s="6">
        <f t="shared" si="1"/>
        <v>-2139.1304</v>
      </c>
    </row>
    <row r="19" spans="1:9">
      <c r="A19" s="19"/>
      <c r="B19" s="5" t="s">
        <v>303</v>
      </c>
      <c r="C19" s="6"/>
      <c r="D19" s="6">
        <v>-11.47</v>
      </c>
      <c r="E19" s="6"/>
      <c r="F19" s="4">
        <f t="shared" si="0"/>
        <v>-11.47</v>
      </c>
      <c r="G19" s="4" t="s">
        <v>13</v>
      </c>
      <c r="H19" s="4">
        <v>617.78</v>
      </c>
      <c r="I19" s="6">
        <f t="shared" si="1"/>
        <v>-7085.9366</v>
      </c>
    </row>
    <row r="20" spans="1:9" ht="18.75">
      <c r="A20" s="23">
        <v>10</v>
      </c>
      <c r="B20" s="10" t="s">
        <v>21</v>
      </c>
      <c r="C20" s="6"/>
      <c r="D20" s="6"/>
      <c r="E20" s="6"/>
      <c r="F20" s="4"/>
      <c r="G20" s="4"/>
      <c r="H20" s="4"/>
      <c r="I20" s="6"/>
    </row>
    <row r="21" spans="1:9">
      <c r="A21" s="23">
        <v>11</v>
      </c>
      <c r="B21" s="5" t="s">
        <v>22</v>
      </c>
      <c r="C21" s="6">
        <v>5.52</v>
      </c>
      <c r="D21" s="6">
        <v>2.95</v>
      </c>
      <c r="E21" s="6">
        <v>2.27</v>
      </c>
      <c r="F21" s="4">
        <f t="shared" si="0"/>
        <v>10.739999999999998</v>
      </c>
      <c r="G21" s="4" t="s">
        <v>13</v>
      </c>
      <c r="H21" s="4">
        <v>403.07</v>
      </c>
      <c r="I21" s="6">
        <f t="shared" si="1"/>
        <v>4328.9717999999993</v>
      </c>
    </row>
    <row r="22" spans="1:9">
      <c r="A22" s="23">
        <v>12</v>
      </c>
      <c r="B22" s="5" t="s">
        <v>23</v>
      </c>
      <c r="C22" s="6">
        <v>24.36</v>
      </c>
      <c r="D22" s="6">
        <v>18.649999999999999</v>
      </c>
      <c r="E22" s="6">
        <v>6.78</v>
      </c>
      <c r="F22" s="4">
        <f t="shared" si="0"/>
        <v>49.79</v>
      </c>
      <c r="G22" s="4" t="s">
        <v>13</v>
      </c>
      <c r="H22" s="4">
        <v>907.32</v>
      </c>
      <c r="I22" s="6">
        <f t="shared" si="1"/>
        <v>45175.462800000001</v>
      </c>
    </row>
    <row r="23" spans="1:9">
      <c r="A23" s="23">
        <v>13</v>
      </c>
      <c r="B23" s="5" t="s">
        <v>68</v>
      </c>
      <c r="C23" s="6">
        <v>9.77</v>
      </c>
      <c r="D23" s="6">
        <v>18.559999999999999</v>
      </c>
      <c r="E23" s="6">
        <v>7.53</v>
      </c>
      <c r="F23" s="4">
        <f t="shared" si="0"/>
        <v>35.86</v>
      </c>
      <c r="G23" s="4" t="s">
        <v>13</v>
      </c>
      <c r="H23" s="4">
        <v>863.24</v>
      </c>
      <c r="I23" s="6">
        <f t="shared" si="1"/>
        <v>30955.786400000001</v>
      </c>
    </row>
    <row r="24" spans="1:9">
      <c r="A24" s="23">
        <v>14</v>
      </c>
      <c r="B24" s="5" t="s">
        <v>304</v>
      </c>
      <c r="C24" s="6">
        <v>33.39</v>
      </c>
      <c r="D24" s="6">
        <v>8.85</v>
      </c>
      <c r="E24" s="6">
        <v>6.29</v>
      </c>
      <c r="F24" s="4">
        <f t="shared" si="0"/>
        <v>48.53</v>
      </c>
      <c r="G24" s="4" t="s">
        <v>13</v>
      </c>
      <c r="H24" s="4">
        <v>541.66999999999996</v>
      </c>
      <c r="I24" s="6">
        <f t="shared" si="1"/>
        <v>26287.2451</v>
      </c>
    </row>
    <row r="25" spans="1:9">
      <c r="A25" s="23">
        <v>15</v>
      </c>
      <c r="B25" s="5" t="s">
        <v>69</v>
      </c>
      <c r="C25" s="6">
        <v>28.46</v>
      </c>
      <c r="D25" s="6">
        <v>10.62</v>
      </c>
      <c r="E25" s="6">
        <v>13.45</v>
      </c>
      <c r="F25" s="4">
        <f t="shared" si="0"/>
        <v>52.53</v>
      </c>
      <c r="G25" s="4" t="s">
        <v>13</v>
      </c>
      <c r="H25" s="4">
        <v>177.17</v>
      </c>
      <c r="I25" s="6">
        <f t="shared" si="1"/>
        <v>9306.7400999999991</v>
      </c>
    </row>
    <row r="26" spans="1:9">
      <c r="A26" s="11"/>
      <c r="B26" s="83"/>
      <c r="C26" s="83"/>
      <c r="D26" s="83"/>
      <c r="E26" s="83"/>
      <c r="F26" s="83"/>
      <c r="G26" s="83"/>
      <c r="H26" s="83"/>
      <c r="I26" s="12">
        <f>SUM(I5:I25)</f>
        <v>742014.16594445449</v>
      </c>
    </row>
    <row r="27" spans="1:9">
      <c r="A27" s="25"/>
      <c r="B27" s="14"/>
      <c r="C27" s="14"/>
      <c r="D27" s="14"/>
      <c r="E27" s="14"/>
      <c r="F27" s="14"/>
      <c r="G27" s="14"/>
      <c r="H27" s="14"/>
      <c r="I27" s="15"/>
    </row>
    <row r="28" spans="1:9" ht="15" customHeight="1">
      <c r="B28" s="84" t="s">
        <v>74</v>
      </c>
      <c r="C28" s="84"/>
      <c r="D28" s="84"/>
      <c r="E28" s="84"/>
      <c r="F28" s="84"/>
      <c r="G28" s="84"/>
      <c r="H28" s="84"/>
      <c r="I28" s="84"/>
    </row>
    <row r="29" spans="1:9">
      <c r="B29" s="84"/>
      <c r="C29" s="84"/>
      <c r="D29" s="84"/>
      <c r="E29" s="84"/>
      <c r="F29" s="84"/>
      <c r="G29" s="84"/>
      <c r="H29" s="84"/>
      <c r="I29" s="84"/>
    </row>
    <row r="30" spans="1:9">
      <c r="B30" s="84"/>
      <c r="C30" s="84"/>
      <c r="D30" s="84"/>
      <c r="E30" s="84"/>
      <c r="F30" s="84"/>
      <c r="G30" s="84"/>
      <c r="H30" s="84"/>
      <c r="I30" s="84"/>
    </row>
    <row r="31" spans="1:9">
      <c r="B31" s="84"/>
      <c r="C31" s="84"/>
      <c r="D31" s="84"/>
      <c r="E31" s="84"/>
      <c r="F31" s="84"/>
      <c r="G31" s="84"/>
      <c r="H31" s="84"/>
      <c r="I31" s="84"/>
    </row>
  </sheetData>
  <mergeCells count="5">
    <mergeCell ref="A1:I1"/>
    <mergeCell ref="A2:I2"/>
    <mergeCell ref="A3:I3"/>
    <mergeCell ref="B26:H26"/>
    <mergeCell ref="B28:I31"/>
  </mergeCells>
  <pageMargins left="0.7" right="0.7" top="0.75" bottom="0.75" header="0.3" footer="0.3"/>
</worksheet>
</file>

<file path=xl/worksheets/sheet75.xml><?xml version="1.0" encoding="utf-8"?>
<worksheet xmlns="http://schemas.openxmlformats.org/spreadsheetml/2006/main" xmlns:r="http://schemas.openxmlformats.org/officeDocument/2006/relationships">
  <dimension ref="A1:I18"/>
  <sheetViews>
    <sheetView topLeftCell="A10" workbookViewId="0">
      <selection activeCell="B6" sqref="B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324</v>
      </c>
      <c r="B3" s="82"/>
      <c r="C3" s="82"/>
      <c r="D3" s="82"/>
      <c r="E3" s="82"/>
      <c r="F3" s="82"/>
      <c r="G3" s="82"/>
      <c r="H3" s="82"/>
      <c r="I3" s="2"/>
    </row>
    <row r="4" spans="1:9">
      <c r="A4" s="3" t="s">
        <v>3</v>
      </c>
      <c r="B4" s="3" t="s">
        <v>4</v>
      </c>
      <c r="C4" s="3">
        <v>1</v>
      </c>
      <c r="D4" s="3">
        <v>2</v>
      </c>
      <c r="E4" s="3" t="s">
        <v>5</v>
      </c>
      <c r="F4" s="3" t="s">
        <v>6</v>
      </c>
      <c r="G4" s="3" t="s">
        <v>7</v>
      </c>
      <c r="H4" s="3" t="s">
        <v>8</v>
      </c>
    </row>
    <row r="5" spans="1:9" ht="21">
      <c r="A5" s="8">
        <v>1</v>
      </c>
      <c r="B5" s="8" t="s">
        <v>29</v>
      </c>
      <c r="C5" s="8">
        <v>1</v>
      </c>
      <c r="D5" s="8">
        <v>5</v>
      </c>
      <c r="E5" s="8">
        <v>5</v>
      </c>
      <c r="F5" s="8" t="s">
        <v>10</v>
      </c>
      <c r="G5" s="8">
        <v>261.12</v>
      </c>
      <c r="H5" s="6">
        <f>G5*E5</f>
        <v>1305.5999999999999</v>
      </c>
    </row>
    <row r="6" spans="1:9" ht="114.75">
      <c r="A6" s="8" t="s">
        <v>11</v>
      </c>
      <c r="B6" s="5" t="s">
        <v>12</v>
      </c>
      <c r="C6" s="6">
        <v>29.73</v>
      </c>
      <c r="D6" s="8">
        <v>5.25</v>
      </c>
      <c r="E6" s="8">
        <v>181.25</v>
      </c>
      <c r="F6" s="4" t="s">
        <v>13</v>
      </c>
      <c r="G6" s="4">
        <v>120.53</v>
      </c>
      <c r="H6" s="6">
        <f t="shared" ref="H6:H14" si="0">G6*E6</f>
        <v>21846.0625</v>
      </c>
    </row>
    <row r="7" spans="1:9" ht="89.25">
      <c r="A7" s="8" t="s">
        <v>14</v>
      </c>
      <c r="B7" s="9" t="s">
        <v>15</v>
      </c>
      <c r="C7" s="6">
        <v>2.48</v>
      </c>
      <c r="D7" s="8">
        <v>5.25</v>
      </c>
      <c r="E7" s="8">
        <v>60.42</v>
      </c>
      <c r="F7" s="4" t="s">
        <v>16</v>
      </c>
      <c r="G7" s="4">
        <v>223.35</v>
      </c>
      <c r="H7" s="6">
        <f t="shared" si="0"/>
        <v>13494.807000000001</v>
      </c>
    </row>
    <row r="8" spans="1:9" ht="63.75">
      <c r="A8" s="8" t="s">
        <v>17</v>
      </c>
      <c r="B8" s="5" t="s">
        <v>18</v>
      </c>
      <c r="C8" s="6">
        <v>4.13</v>
      </c>
      <c r="D8" s="8">
        <v>5.25</v>
      </c>
      <c r="E8" s="8">
        <v>76.7</v>
      </c>
      <c r="F8" s="4" t="s">
        <v>16</v>
      </c>
      <c r="G8" s="4">
        <v>1149.1199999999999</v>
      </c>
      <c r="H8" s="6">
        <f t="shared" si="0"/>
        <v>88137.504000000001</v>
      </c>
    </row>
    <row r="9" spans="1:9" ht="102">
      <c r="A9" s="8" t="s">
        <v>54</v>
      </c>
      <c r="B9" s="5" t="s">
        <v>34</v>
      </c>
      <c r="C9" s="6">
        <v>3.26</v>
      </c>
      <c r="D9" s="8">
        <v>5.25</v>
      </c>
      <c r="E9" s="8">
        <v>92.04</v>
      </c>
      <c r="F9" s="4" t="s">
        <v>16</v>
      </c>
      <c r="G9" s="4">
        <v>5829</v>
      </c>
      <c r="H9" s="6">
        <f t="shared" si="0"/>
        <v>536501.16</v>
      </c>
    </row>
    <row r="10" spans="1:9" ht="15.75">
      <c r="A10" s="8">
        <v>6</v>
      </c>
      <c r="B10" s="5" t="s">
        <v>71</v>
      </c>
      <c r="C10" s="6">
        <v>2.48</v>
      </c>
      <c r="D10" s="8">
        <v>5.25</v>
      </c>
      <c r="E10" s="8">
        <v>60.42</v>
      </c>
      <c r="F10" s="4" t="s">
        <v>16</v>
      </c>
      <c r="G10" s="4">
        <v>403.07</v>
      </c>
      <c r="H10" s="6">
        <f t="shared" si="0"/>
        <v>24353.489399999999</v>
      </c>
    </row>
    <row r="11" spans="1:9" ht="15.75">
      <c r="A11" s="8">
        <v>7</v>
      </c>
      <c r="B11" s="5" t="s">
        <v>60</v>
      </c>
      <c r="C11" s="6">
        <v>7.16</v>
      </c>
      <c r="D11" s="8">
        <v>5.25</v>
      </c>
      <c r="E11" s="8">
        <v>39.58</v>
      </c>
      <c r="F11" s="4" t="s">
        <v>16</v>
      </c>
      <c r="G11" s="4">
        <v>907.32</v>
      </c>
      <c r="H11" s="6">
        <f t="shared" si="0"/>
        <v>35911.725599999998</v>
      </c>
    </row>
    <row r="12" spans="1:9" ht="15.75">
      <c r="A12" s="8">
        <v>8</v>
      </c>
      <c r="B12" s="5" t="s">
        <v>61</v>
      </c>
      <c r="C12" s="6">
        <v>12.78</v>
      </c>
      <c r="D12" s="8">
        <v>5.25</v>
      </c>
      <c r="E12" s="8">
        <v>76.7</v>
      </c>
      <c r="F12" s="4" t="s">
        <v>16</v>
      </c>
      <c r="G12" s="4">
        <v>863.24</v>
      </c>
      <c r="H12" s="6">
        <f t="shared" si="0"/>
        <v>66210.508000000002</v>
      </c>
    </row>
    <row r="13" spans="1:9" ht="15.75">
      <c r="A13" s="8">
        <v>9</v>
      </c>
      <c r="B13" s="5" t="s">
        <v>62</v>
      </c>
      <c r="C13" s="6">
        <v>3.61</v>
      </c>
      <c r="D13" s="8">
        <v>5.25</v>
      </c>
      <c r="E13" s="8">
        <v>79.150000000000006</v>
      </c>
      <c r="F13" s="4" t="s">
        <v>16</v>
      </c>
      <c r="G13" s="4">
        <v>541.66999999999996</v>
      </c>
      <c r="H13" s="6">
        <f t="shared" si="0"/>
        <v>42873.180500000002</v>
      </c>
    </row>
    <row r="14" spans="1:9" ht="15.75">
      <c r="A14" s="8">
        <v>10</v>
      </c>
      <c r="B14" s="5" t="s">
        <v>26</v>
      </c>
      <c r="C14" s="6">
        <v>29.73</v>
      </c>
      <c r="D14" s="8">
        <v>5.25</v>
      </c>
      <c r="E14" s="8">
        <v>181.25</v>
      </c>
      <c r="F14" s="4" t="s">
        <v>16</v>
      </c>
      <c r="G14" s="4">
        <v>177.17</v>
      </c>
      <c r="H14" s="6">
        <f t="shared" si="0"/>
        <v>32112.062499999996</v>
      </c>
    </row>
    <row r="15" spans="1:9">
      <c r="A15" s="11"/>
      <c r="B15" s="83"/>
      <c r="C15" s="83"/>
      <c r="D15" s="83"/>
      <c r="E15" s="83"/>
      <c r="F15" s="83"/>
      <c r="G15" s="83"/>
      <c r="H15" s="12">
        <f>SUM(H5:H14)</f>
        <v>862746.09950000001</v>
      </c>
    </row>
    <row r="16" spans="1:9">
      <c r="A16" s="13"/>
      <c r="B16" s="14"/>
      <c r="C16" s="14"/>
      <c r="D16" s="14"/>
      <c r="E16" s="14"/>
      <c r="F16" s="14"/>
      <c r="G16" s="14"/>
      <c r="H16" s="15"/>
    </row>
    <row r="17" spans="1:8">
      <c r="A17" s="13"/>
      <c r="B17" s="14"/>
      <c r="C17" s="14"/>
      <c r="D17" s="14"/>
      <c r="E17" s="14"/>
      <c r="F17" s="14"/>
      <c r="G17" s="14"/>
      <c r="H17" s="15"/>
    </row>
    <row r="18" spans="1:8" ht="63.75" customHeight="1">
      <c r="B18" s="84" t="s">
        <v>74</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76.xml><?xml version="1.0" encoding="utf-8"?>
<worksheet xmlns="http://schemas.openxmlformats.org/spreadsheetml/2006/main" xmlns:r="http://schemas.openxmlformats.org/officeDocument/2006/relationships">
  <dimension ref="A1:I17"/>
  <sheetViews>
    <sheetView topLeftCell="A7"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236</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99.46</v>
      </c>
      <c r="F5" s="4" t="s">
        <v>13</v>
      </c>
      <c r="G5" s="4">
        <v>120.53</v>
      </c>
      <c r="H5" s="6">
        <f t="shared" ref="H5:H14" si="0">G5*E5</f>
        <v>11987.9138</v>
      </c>
    </row>
    <row r="6" spans="1:9" ht="89.25">
      <c r="A6" s="8" t="s">
        <v>31</v>
      </c>
      <c r="B6" s="9" t="s">
        <v>15</v>
      </c>
      <c r="C6" s="6">
        <v>2.48</v>
      </c>
      <c r="D6" s="8">
        <v>5.25</v>
      </c>
      <c r="E6" s="8">
        <v>39.58</v>
      </c>
      <c r="F6" s="4" t="s">
        <v>16</v>
      </c>
      <c r="G6" s="4">
        <v>223.35</v>
      </c>
      <c r="H6" s="6">
        <f t="shared" si="0"/>
        <v>8840.1929999999993</v>
      </c>
    </row>
    <row r="7" spans="1:9" ht="63.75">
      <c r="A7" s="8" t="s">
        <v>32</v>
      </c>
      <c r="B7" s="5" t="s">
        <v>18</v>
      </c>
      <c r="C7" s="6">
        <v>4.13</v>
      </c>
      <c r="D7" s="8">
        <v>5.25</v>
      </c>
      <c r="E7" s="8">
        <v>65.97</v>
      </c>
      <c r="F7" s="4" t="s">
        <v>16</v>
      </c>
      <c r="G7" s="4">
        <v>1149.1199999999999</v>
      </c>
      <c r="H7" s="6">
        <f t="shared" si="0"/>
        <v>75807.446399999986</v>
      </c>
    </row>
    <row r="8" spans="1:9" ht="102">
      <c r="A8" s="8" t="s">
        <v>33</v>
      </c>
      <c r="B8" s="5" t="s">
        <v>34</v>
      </c>
      <c r="C8" s="6">
        <v>3.26</v>
      </c>
      <c r="D8" s="8">
        <v>5.25</v>
      </c>
      <c r="E8" s="8">
        <v>60.89</v>
      </c>
      <c r="F8" s="4" t="s">
        <v>16</v>
      </c>
      <c r="G8" s="4">
        <v>5829</v>
      </c>
      <c r="H8" s="6">
        <f t="shared" si="0"/>
        <v>354927.81</v>
      </c>
    </row>
    <row r="9" spans="1:9" ht="18.75">
      <c r="A9" s="8">
        <v>5</v>
      </c>
      <c r="B9" s="10" t="s">
        <v>21</v>
      </c>
      <c r="C9" s="6"/>
      <c r="D9" s="8"/>
      <c r="E9" s="8"/>
      <c r="F9" s="4"/>
      <c r="G9" s="4"/>
      <c r="H9" s="6"/>
    </row>
    <row r="10" spans="1:9" ht="15.75">
      <c r="A10" s="8">
        <v>6</v>
      </c>
      <c r="B10" s="5" t="s">
        <v>59</v>
      </c>
      <c r="C10" s="6">
        <v>2.48</v>
      </c>
      <c r="D10" s="8">
        <v>5.25</v>
      </c>
      <c r="E10" s="8">
        <v>39.58</v>
      </c>
      <c r="F10" s="4" t="s">
        <v>16</v>
      </c>
      <c r="G10" s="4">
        <v>450.47</v>
      </c>
      <c r="H10" s="6">
        <f t="shared" si="0"/>
        <v>17829.602600000002</v>
      </c>
    </row>
    <row r="11" spans="1:9" ht="15.75">
      <c r="A11" s="8">
        <v>7</v>
      </c>
      <c r="B11" s="5" t="s">
        <v>60</v>
      </c>
      <c r="C11" s="6">
        <v>7.16</v>
      </c>
      <c r="D11" s="8">
        <v>5.25</v>
      </c>
      <c r="E11" s="8">
        <v>26.13</v>
      </c>
      <c r="F11" s="4" t="s">
        <v>16</v>
      </c>
      <c r="G11" s="4">
        <v>880.61</v>
      </c>
      <c r="H11" s="6">
        <f t="shared" si="0"/>
        <v>23010.3393</v>
      </c>
    </row>
    <row r="12" spans="1:9" ht="15.75">
      <c r="A12" s="8">
        <v>8</v>
      </c>
      <c r="B12" s="5" t="s">
        <v>61</v>
      </c>
      <c r="C12" s="6">
        <v>12.78</v>
      </c>
      <c r="D12" s="8">
        <v>5.25</v>
      </c>
      <c r="E12" s="8">
        <v>65.97</v>
      </c>
      <c r="F12" s="4" t="s">
        <v>16</v>
      </c>
      <c r="G12" s="4">
        <v>831.81</v>
      </c>
      <c r="H12" s="6">
        <f t="shared" si="0"/>
        <v>54874.505699999994</v>
      </c>
    </row>
    <row r="13" spans="1:9" ht="15.75">
      <c r="A13" s="8">
        <v>9</v>
      </c>
      <c r="B13" s="5" t="s">
        <v>62</v>
      </c>
      <c r="C13" s="6">
        <v>3.61</v>
      </c>
      <c r="D13" s="8">
        <v>5.25</v>
      </c>
      <c r="E13" s="8">
        <v>52.26</v>
      </c>
      <c r="F13" s="4" t="s">
        <v>16</v>
      </c>
      <c r="G13" s="4">
        <v>513.67999999999995</v>
      </c>
      <c r="H13" s="6">
        <f t="shared" si="0"/>
        <v>26844.916799999995</v>
      </c>
    </row>
    <row r="14" spans="1:9" ht="15.75">
      <c r="A14" s="8">
        <v>10</v>
      </c>
      <c r="B14" s="5" t="s">
        <v>26</v>
      </c>
      <c r="C14" s="6">
        <v>29.73</v>
      </c>
      <c r="D14" s="8">
        <v>5.25</v>
      </c>
      <c r="E14" s="8">
        <v>99.46</v>
      </c>
      <c r="F14" s="4" t="s">
        <v>16</v>
      </c>
      <c r="G14" s="4">
        <v>177.16</v>
      </c>
      <c r="H14" s="6">
        <f t="shared" si="0"/>
        <v>17620.333599999998</v>
      </c>
    </row>
    <row r="15" spans="1:9">
      <c r="A15" s="11"/>
      <c r="B15" s="83"/>
      <c r="C15" s="83"/>
      <c r="D15" s="83"/>
      <c r="E15" s="83"/>
      <c r="F15" s="83"/>
      <c r="G15" s="83"/>
      <c r="H15" s="12">
        <f>SUM(H5:H14)</f>
        <v>591743.0612</v>
      </c>
    </row>
    <row r="16" spans="1:9">
      <c r="A16" s="13"/>
      <c r="B16" s="14"/>
      <c r="C16" s="14"/>
      <c r="D16" s="14"/>
      <c r="E16" s="14"/>
      <c r="F16" s="14"/>
      <c r="G16" s="14"/>
      <c r="H16" s="15"/>
    </row>
    <row r="17" spans="2:8" ht="63.75" customHeight="1">
      <c r="B17" s="84" t="s">
        <v>74</v>
      </c>
      <c r="C17" s="84"/>
      <c r="D17" s="84"/>
      <c r="E17" s="84"/>
      <c r="F17" s="84"/>
      <c r="G17" s="84"/>
      <c r="H17" s="84"/>
    </row>
  </sheetData>
  <mergeCells count="5">
    <mergeCell ref="A1:H1"/>
    <mergeCell ref="A2:H2"/>
    <mergeCell ref="A3:H3"/>
    <mergeCell ref="B15:G15"/>
    <mergeCell ref="B17:H17"/>
  </mergeCells>
  <pageMargins left="0.7" right="0.7" top="0.75" bottom="0.75" header="0.3" footer="0.3"/>
</worksheet>
</file>

<file path=xl/worksheets/sheet77.xml><?xml version="1.0" encoding="utf-8"?>
<worksheet xmlns="http://schemas.openxmlformats.org/spreadsheetml/2006/main" xmlns:r="http://schemas.openxmlformats.org/officeDocument/2006/relationships">
  <dimension ref="A1:G24"/>
  <sheetViews>
    <sheetView workbookViewId="0">
      <selection activeCell="A20" sqref="A20:XFD21"/>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4.5" customHeight="1">
      <c r="A3" s="82" t="s">
        <v>237</v>
      </c>
      <c r="B3" s="82"/>
      <c r="C3" s="82"/>
      <c r="D3" s="82"/>
      <c r="E3" s="82"/>
      <c r="F3" s="82"/>
      <c r="G3" s="2"/>
    </row>
    <row r="4" spans="1:7">
      <c r="A4" s="3" t="s">
        <v>3</v>
      </c>
      <c r="B4" s="3" t="s">
        <v>4</v>
      </c>
      <c r="C4" s="3" t="s">
        <v>5</v>
      </c>
      <c r="D4" s="3" t="s">
        <v>6</v>
      </c>
      <c r="E4" s="3" t="s">
        <v>7</v>
      </c>
      <c r="F4" s="3" t="s">
        <v>8</v>
      </c>
    </row>
    <row r="5" spans="1:7" ht="25.5">
      <c r="A5" s="8">
        <v>1</v>
      </c>
      <c r="B5" s="5" t="s">
        <v>135</v>
      </c>
      <c r="C5" s="6">
        <v>2</v>
      </c>
      <c r="D5" s="4" t="s">
        <v>10</v>
      </c>
      <c r="E5" s="4">
        <v>261.12</v>
      </c>
      <c r="F5" s="7">
        <f t="shared" ref="F5:F17" si="0">E5*C5</f>
        <v>522.24</v>
      </c>
    </row>
    <row r="6" spans="1:7" ht="114.75">
      <c r="A6" s="8" t="s">
        <v>11</v>
      </c>
      <c r="B6" s="5" t="s">
        <v>12</v>
      </c>
      <c r="C6" s="6">
        <v>45.31</v>
      </c>
      <c r="D6" s="4" t="s">
        <v>13</v>
      </c>
      <c r="E6" s="4">
        <v>120.53</v>
      </c>
      <c r="F6" s="7">
        <f t="shared" si="0"/>
        <v>5461.2143000000005</v>
      </c>
    </row>
    <row r="7" spans="1:7" ht="89.25">
      <c r="A7" s="8" t="s">
        <v>31</v>
      </c>
      <c r="B7" s="9" t="s">
        <v>15</v>
      </c>
      <c r="C7" s="6">
        <v>4.25</v>
      </c>
      <c r="D7" s="4" t="s">
        <v>16</v>
      </c>
      <c r="E7" s="4">
        <v>223.35</v>
      </c>
      <c r="F7" s="7">
        <f t="shared" si="0"/>
        <v>949.23749999999995</v>
      </c>
    </row>
    <row r="8" spans="1:7" ht="63.75">
      <c r="A8" s="8" t="s">
        <v>32</v>
      </c>
      <c r="B8" s="5" t="s">
        <v>18</v>
      </c>
      <c r="C8" s="6">
        <v>7.08</v>
      </c>
      <c r="D8" s="4" t="s">
        <v>16</v>
      </c>
      <c r="E8" s="4">
        <v>1149.1199999999999</v>
      </c>
      <c r="F8" s="7">
        <f t="shared" si="0"/>
        <v>8135.7695999999996</v>
      </c>
    </row>
    <row r="9" spans="1:7" ht="102">
      <c r="A9" s="8" t="s">
        <v>238</v>
      </c>
      <c r="B9" s="5" t="s">
        <v>34</v>
      </c>
      <c r="C9" s="6">
        <v>13.72</v>
      </c>
      <c r="D9" s="4" t="s">
        <v>16</v>
      </c>
      <c r="E9" s="4">
        <v>5829</v>
      </c>
      <c r="F9" s="7">
        <f t="shared" si="0"/>
        <v>79973.88</v>
      </c>
    </row>
    <row r="10" spans="1:7" ht="102">
      <c r="A10" s="19" t="s">
        <v>45</v>
      </c>
      <c r="B10" s="5" t="s">
        <v>87</v>
      </c>
      <c r="C10" s="6">
        <v>5.66</v>
      </c>
      <c r="D10" s="4" t="s">
        <v>16</v>
      </c>
      <c r="E10" s="4">
        <v>5489.86</v>
      </c>
      <c r="F10" s="7">
        <f t="shared" si="0"/>
        <v>31072.607599999999</v>
      </c>
    </row>
    <row r="11" spans="1:7" ht="89.25">
      <c r="A11" s="19" t="s">
        <v>47</v>
      </c>
      <c r="B11" s="5" t="s">
        <v>48</v>
      </c>
      <c r="C11" s="6">
        <v>1.369</v>
      </c>
      <c r="D11" s="4" t="s">
        <v>49</v>
      </c>
      <c r="E11" s="4">
        <v>65841.8</v>
      </c>
      <c r="F11" s="7">
        <f t="shared" si="0"/>
        <v>90137.424200000009</v>
      </c>
    </row>
    <row r="12" spans="1:7" ht="18.75">
      <c r="A12" s="8">
        <v>9</v>
      </c>
      <c r="B12" s="10" t="s">
        <v>21</v>
      </c>
      <c r="C12" s="6"/>
      <c r="D12" s="4"/>
      <c r="E12" s="4"/>
      <c r="F12" s="7"/>
    </row>
    <row r="13" spans="1:7" ht="15.75">
      <c r="A13" s="8" t="s">
        <v>114</v>
      </c>
      <c r="B13" s="5" t="s">
        <v>71</v>
      </c>
      <c r="C13" s="6">
        <v>5.67</v>
      </c>
      <c r="D13" s="4" t="s">
        <v>16</v>
      </c>
      <c r="E13" s="4">
        <v>403.07</v>
      </c>
      <c r="F13" s="7">
        <f t="shared" si="0"/>
        <v>2285.4069</v>
      </c>
    </row>
    <row r="14" spans="1:7" ht="15.75">
      <c r="A14" s="8" t="s">
        <v>116</v>
      </c>
      <c r="B14" s="5" t="s">
        <v>60</v>
      </c>
      <c r="C14" s="6">
        <v>8.3740000000000006</v>
      </c>
      <c r="D14" s="4" t="s">
        <v>16</v>
      </c>
      <c r="E14" s="4">
        <v>907.32</v>
      </c>
      <c r="F14" s="7">
        <f>E14*C14</f>
        <v>7597.8976800000009</v>
      </c>
    </row>
    <row r="15" spans="1:7" ht="15.75">
      <c r="A15" s="8" t="s">
        <v>118</v>
      </c>
      <c r="B15" s="5" t="s">
        <v>139</v>
      </c>
      <c r="C15" s="6">
        <v>7.08</v>
      </c>
      <c r="D15" s="4" t="s">
        <v>16</v>
      </c>
      <c r="E15" s="4">
        <v>863.24</v>
      </c>
      <c r="F15" s="7">
        <f t="shared" si="0"/>
        <v>6111.7392</v>
      </c>
    </row>
    <row r="16" spans="1:7" ht="15.75">
      <c r="A16" s="8" t="s">
        <v>119</v>
      </c>
      <c r="B16" s="5" t="s">
        <v>140</v>
      </c>
      <c r="C16" s="6">
        <v>16.670000000000002</v>
      </c>
      <c r="D16" s="4" t="s">
        <v>16</v>
      </c>
      <c r="E16" s="4">
        <v>541.66999999999996</v>
      </c>
      <c r="F16" s="7">
        <f t="shared" si="0"/>
        <v>9029.6388999999999</v>
      </c>
    </row>
    <row r="17" spans="1:6" ht="15.75">
      <c r="A17" s="8" t="s">
        <v>121</v>
      </c>
      <c r="B17" s="5" t="s">
        <v>26</v>
      </c>
      <c r="C17" s="6">
        <v>45.31</v>
      </c>
      <c r="D17" s="4" t="s">
        <v>16</v>
      </c>
      <c r="E17" s="4">
        <v>177.17</v>
      </c>
      <c r="F17" s="7">
        <f t="shared" si="0"/>
        <v>8027.5726999999997</v>
      </c>
    </row>
    <row r="18" spans="1:6">
      <c r="A18" s="11"/>
      <c r="B18" s="89" t="s">
        <v>217</v>
      </c>
      <c r="C18" s="90"/>
      <c r="D18" s="90"/>
      <c r="E18" s="91"/>
      <c r="F18" s="12">
        <f>SUM(F5:F17)</f>
        <v>249304.62858000002</v>
      </c>
    </row>
    <row r="19" spans="1:6">
      <c r="A19" s="13"/>
      <c r="B19" s="14"/>
      <c r="C19" s="26"/>
      <c r="D19" s="26"/>
      <c r="E19" s="26"/>
      <c r="F19" s="15"/>
    </row>
    <row r="20" spans="1:6">
      <c r="A20" s="13"/>
      <c r="B20" s="14"/>
      <c r="C20" s="14"/>
      <c r="D20" s="14"/>
      <c r="E20" s="14"/>
      <c r="F20" s="15"/>
    </row>
    <row r="21" spans="1:6" ht="43.5" customHeight="1">
      <c r="B21" s="84" t="s">
        <v>89</v>
      </c>
      <c r="C21" s="84"/>
      <c r="D21" s="84"/>
      <c r="E21" s="84"/>
      <c r="F21" s="84"/>
    </row>
    <row r="24" spans="1:6" ht="41.25" customHeight="1"/>
  </sheetData>
  <mergeCells count="5">
    <mergeCell ref="A1:F1"/>
    <mergeCell ref="A2:F2"/>
    <mergeCell ref="A3:F3"/>
    <mergeCell ref="B18:E18"/>
    <mergeCell ref="B21:F21"/>
  </mergeCells>
  <pageMargins left="0.7" right="0.7" top="0.75" bottom="0.75" header="0.3" footer="0.3"/>
  <pageSetup orientation="portrait" verticalDpi="0" r:id="rId1"/>
</worksheet>
</file>

<file path=xl/worksheets/sheet78.xml><?xml version="1.0" encoding="utf-8"?>
<worksheet xmlns="http://schemas.openxmlformats.org/spreadsheetml/2006/main" xmlns:r="http://schemas.openxmlformats.org/officeDocument/2006/relationships">
  <dimension ref="A1:I22"/>
  <sheetViews>
    <sheetView topLeftCell="A10" workbookViewId="0">
      <selection activeCell="B8" sqref="B8"/>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4.28515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41.25" customHeight="1">
      <c r="A3" s="82" t="s">
        <v>240</v>
      </c>
      <c r="B3" s="82"/>
      <c r="C3" s="82"/>
      <c r="D3" s="82"/>
      <c r="E3" s="82"/>
      <c r="F3" s="82"/>
      <c r="G3" s="82"/>
      <c r="H3" s="82"/>
      <c r="I3" s="2"/>
    </row>
    <row r="4" spans="1:9">
      <c r="A4" s="3" t="s">
        <v>3</v>
      </c>
      <c r="B4" s="3" t="s">
        <v>4</v>
      </c>
      <c r="C4" s="3">
        <v>1</v>
      </c>
      <c r="D4" s="3">
        <v>2</v>
      </c>
      <c r="E4" s="3" t="s">
        <v>97</v>
      </c>
      <c r="F4" s="3" t="s">
        <v>6</v>
      </c>
      <c r="G4" s="3" t="s">
        <v>7</v>
      </c>
      <c r="H4" s="3" t="s">
        <v>8</v>
      </c>
    </row>
    <row r="5" spans="1:9" ht="25.5">
      <c r="A5" s="8">
        <v>1</v>
      </c>
      <c r="B5" s="5" t="s">
        <v>135</v>
      </c>
      <c r="C5" s="6"/>
      <c r="D5" s="6">
        <v>3.82</v>
      </c>
      <c r="E5" s="6">
        <v>5</v>
      </c>
      <c r="F5" s="4" t="s">
        <v>241</v>
      </c>
      <c r="G5" s="4">
        <v>261.12</v>
      </c>
      <c r="H5" s="6">
        <f t="shared" ref="H5:H16" si="0">G5*E5</f>
        <v>1305.5999999999999</v>
      </c>
    </row>
    <row r="6" spans="1:9" ht="38.25">
      <c r="A6" s="23" t="s">
        <v>242</v>
      </c>
      <c r="B6" s="27" t="s">
        <v>243</v>
      </c>
      <c r="C6" s="6"/>
      <c r="D6" s="6">
        <v>3.82</v>
      </c>
      <c r="E6" s="6">
        <v>8.92</v>
      </c>
      <c r="F6" s="4" t="s">
        <v>13</v>
      </c>
      <c r="G6" s="4">
        <v>390.16</v>
      </c>
      <c r="H6" s="6">
        <f t="shared" si="0"/>
        <v>3480.2272000000003</v>
      </c>
    </row>
    <row r="7" spans="1:9" ht="102">
      <c r="A7" s="8" t="s">
        <v>244</v>
      </c>
      <c r="B7" s="5" t="s">
        <v>39</v>
      </c>
      <c r="C7" s="43">
        <v>3.9900799999999998</v>
      </c>
      <c r="D7" s="43">
        <v>2.1240000000000001</v>
      </c>
      <c r="E7" s="6">
        <v>5.66</v>
      </c>
      <c r="F7" s="4" t="s">
        <v>13</v>
      </c>
      <c r="G7" s="4">
        <v>5358.83</v>
      </c>
      <c r="H7" s="6">
        <f t="shared" si="0"/>
        <v>30330.977800000001</v>
      </c>
    </row>
    <row r="8" spans="1:9" ht="89.25">
      <c r="A8" s="8" t="s">
        <v>245</v>
      </c>
      <c r="B8" s="5" t="s">
        <v>41</v>
      </c>
      <c r="C8" s="43">
        <v>10.199999999999999</v>
      </c>
      <c r="D8" s="6">
        <v>6.3720999999999997</v>
      </c>
      <c r="E8" s="6">
        <v>11.33</v>
      </c>
      <c r="F8" s="4" t="s">
        <v>13</v>
      </c>
      <c r="G8" s="4">
        <v>2502.14</v>
      </c>
      <c r="H8" s="6">
        <f t="shared" si="0"/>
        <v>28349.246199999998</v>
      </c>
    </row>
    <row r="9" spans="1:9" ht="63.75">
      <c r="A9" s="19" t="s">
        <v>246</v>
      </c>
      <c r="B9" s="5" t="s">
        <v>43</v>
      </c>
      <c r="C9" s="43">
        <v>71.87</v>
      </c>
      <c r="D9" s="43"/>
      <c r="E9" s="6">
        <v>153.35</v>
      </c>
      <c r="F9" s="4" t="s">
        <v>44</v>
      </c>
      <c r="G9" s="4">
        <v>245.79</v>
      </c>
      <c r="H9" s="6">
        <f t="shared" si="0"/>
        <v>37691.896499999995</v>
      </c>
    </row>
    <row r="10" spans="1:9" ht="102">
      <c r="A10" s="19" t="s">
        <v>93</v>
      </c>
      <c r="B10" s="5" t="s">
        <v>87</v>
      </c>
      <c r="C10" s="6">
        <v>12.75</v>
      </c>
      <c r="D10" s="43"/>
      <c r="E10" s="6">
        <v>6.37</v>
      </c>
      <c r="F10" s="4" t="s">
        <v>13</v>
      </c>
      <c r="G10" s="4">
        <v>5489.86</v>
      </c>
      <c r="H10" s="6">
        <f t="shared" si="0"/>
        <v>34970.408199999998</v>
      </c>
    </row>
    <row r="11" spans="1:9" ht="89.25">
      <c r="A11" s="19" t="s">
        <v>94</v>
      </c>
      <c r="B11" s="5" t="s">
        <v>48</v>
      </c>
      <c r="C11" s="6">
        <v>1.1299999999999999</v>
      </c>
      <c r="D11" s="43">
        <v>1.46</v>
      </c>
      <c r="E11" s="6">
        <v>0.56299999999999994</v>
      </c>
      <c r="F11" s="4" t="s">
        <v>49</v>
      </c>
      <c r="G11" s="4">
        <v>65841.84</v>
      </c>
      <c r="H11" s="6">
        <f t="shared" si="0"/>
        <v>37068.955919999993</v>
      </c>
    </row>
    <row r="12" spans="1:9" ht="18.75">
      <c r="A12" s="23">
        <v>7</v>
      </c>
      <c r="B12" s="10" t="s">
        <v>21</v>
      </c>
      <c r="C12" s="6"/>
      <c r="D12" s="6"/>
      <c r="E12" s="6"/>
      <c r="F12" s="4"/>
      <c r="G12" s="4"/>
      <c r="H12" s="6"/>
    </row>
    <row r="13" spans="1:9">
      <c r="A13" s="23" t="s">
        <v>128</v>
      </c>
      <c r="B13" s="5" t="s">
        <v>247</v>
      </c>
      <c r="C13" s="6">
        <v>2.84</v>
      </c>
      <c r="D13" s="6"/>
      <c r="E13" s="6">
        <v>14.31</v>
      </c>
      <c r="F13" s="4" t="s">
        <v>13</v>
      </c>
      <c r="G13" s="4">
        <v>907.32</v>
      </c>
      <c r="H13" s="6">
        <f t="shared" si="0"/>
        <v>12983.749200000002</v>
      </c>
    </row>
    <row r="14" spans="1:9">
      <c r="A14" s="23" t="s">
        <v>129</v>
      </c>
      <c r="B14" s="5" t="s">
        <v>143</v>
      </c>
      <c r="C14" s="6">
        <v>14.960800000000001</v>
      </c>
      <c r="D14" s="6">
        <v>6.3726000000000003</v>
      </c>
      <c r="E14" s="6">
        <v>5.98</v>
      </c>
      <c r="F14" s="4" t="s">
        <v>13</v>
      </c>
      <c r="G14" s="4">
        <v>863.24</v>
      </c>
      <c r="H14" s="6">
        <f t="shared" si="0"/>
        <v>5162.1752000000006</v>
      </c>
    </row>
    <row r="15" spans="1:9">
      <c r="A15" s="23" t="s">
        <v>130</v>
      </c>
      <c r="B15" s="5" t="s">
        <v>62</v>
      </c>
      <c r="C15" s="6">
        <v>14.56</v>
      </c>
      <c r="D15" s="6">
        <v>16.11</v>
      </c>
      <c r="E15" s="6">
        <v>10.57</v>
      </c>
      <c r="F15" s="4" t="s">
        <v>13</v>
      </c>
      <c r="G15" s="4">
        <v>541.66999999999996</v>
      </c>
      <c r="H15" s="6">
        <f t="shared" si="0"/>
        <v>5725.4519</v>
      </c>
    </row>
    <row r="16" spans="1:9">
      <c r="A16" s="23" t="s">
        <v>131</v>
      </c>
      <c r="B16" s="5" t="s">
        <v>69</v>
      </c>
      <c r="C16" s="6">
        <v>30.25</v>
      </c>
      <c r="D16" s="6"/>
      <c r="E16" s="6">
        <v>4.46</v>
      </c>
      <c r="F16" s="4" t="s">
        <v>13</v>
      </c>
      <c r="G16" s="4">
        <v>177.17</v>
      </c>
      <c r="H16" s="6">
        <f t="shared" si="0"/>
        <v>790.17819999999995</v>
      </c>
    </row>
    <row r="17" spans="1:8">
      <c r="A17" s="11"/>
      <c r="B17" s="83"/>
      <c r="C17" s="83"/>
      <c r="D17" s="83"/>
      <c r="E17" s="83"/>
      <c r="F17" s="83"/>
      <c r="G17" s="83"/>
      <c r="H17" s="12">
        <f>SUM(H5:H16)</f>
        <v>197858.86632</v>
      </c>
    </row>
    <row r="18" spans="1:8">
      <c r="A18" s="11"/>
      <c r="B18" s="89" t="s">
        <v>248</v>
      </c>
      <c r="C18" s="90"/>
      <c r="D18" s="90"/>
      <c r="E18" s="90"/>
      <c r="F18" s="90"/>
      <c r="G18" s="91"/>
      <c r="H18" s="12">
        <v>3305.12</v>
      </c>
    </row>
    <row r="19" spans="1:8">
      <c r="A19" s="11"/>
      <c r="B19" s="115"/>
      <c r="C19" s="116"/>
      <c r="D19" s="116"/>
      <c r="E19" s="116"/>
      <c r="F19" s="116"/>
      <c r="G19" s="117"/>
      <c r="H19" s="12">
        <f>H17-H18</f>
        <v>194553.74632000001</v>
      </c>
    </row>
    <row r="20" spans="1:8">
      <c r="A20" s="13"/>
      <c r="B20" s="14"/>
      <c r="C20" s="14"/>
      <c r="D20" s="14"/>
      <c r="E20" s="14"/>
      <c r="F20" s="14"/>
      <c r="G20" s="14"/>
      <c r="H20" s="15"/>
    </row>
    <row r="21" spans="1:8">
      <c r="A21" s="13"/>
      <c r="B21" s="14"/>
      <c r="C21" s="14"/>
      <c r="D21" s="14"/>
      <c r="E21" s="14"/>
      <c r="F21" s="14"/>
      <c r="G21" s="14"/>
      <c r="H21" s="15"/>
    </row>
    <row r="22" spans="1:8" ht="41.25" customHeight="1">
      <c r="B22" s="84" t="s">
        <v>122</v>
      </c>
      <c r="C22" s="84"/>
      <c r="D22" s="84"/>
      <c r="E22" s="84"/>
      <c r="F22" s="84"/>
      <c r="G22" s="84"/>
      <c r="H22" s="84"/>
    </row>
  </sheetData>
  <mergeCells count="7">
    <mergeCell ref="B22:H22"/>
    <mergeCell ref="A1:H1"/>
    <mergeCell ref="A2:H2"/>
    <mergeCell ref="A3:H3"/>
    <mergeCell ref="B17:G17"/>
    <mergeCell ref="B18:G18"/>
    <mergeCell ref="B19:G19"/>
  </mergeCells>
  <pageMargins left="0.7" right="0.7" top="0.75" bottom="0.75" header="0.3" footer="0.3"/>
</worksheet>
</file>

<file path=xl/worksheets/sheet79.xml><?xml version="1.0" encoding="utf-8"?>
<worksheet xmlns="http://schemas.openxmlformats.org/spreadsheetml/2006/main" xmlns:r="http://schemas.openxmlformats.org/officeDocument/2006/relationships">
  <dimension ref="A1:G22"/>
  <sheetViews>
    <sheetView workbookViewId="0">
      <selection activeCell="A18" sqref="A18:XFD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4.5" customHeight="1">
      <c r="A3" s="82" t="s">
        <v>239</v>
      </c>
      <c r="B3" s="82"/>
      <c r="C3" s="82"/>
      <c r="D3" s="82"/>
      <c r="E3" s="82"/>
      <c r="F3" s="82"/>
      <c r="G3" s="2"/>
    </row>
    <row r="4" spans="1:7">
      <c r="A4" s="3" t="s">
        <v>3</v>
      </c>
      <c r="B4" s="3" t="s">
        <v>4</v>
      </c>
      <c r="C4" s="3" t="s">
        <v>5</v>
      </c>
      <c r="D4" s="3" t="s">
        <v>6</v>
      </c>
      <c r="E4" s="3" t="s">
        <v>7</v>
      </c>
      <c r="F4" s="3" t="s">
        <v>8</v>
      </c>
    </row>
    <row r="5" spans="1:7" ht="25.5">
      <c r="A5" s="8">
        <v>1</v>
      </c>
      <c r="B5" s="5" t="s">
        <v>135</v>
      </c>
      <c r="C5" s="6">
        <v>2</v>
      </c>
      <c r="D5" s="4" t="s">
        <v>10</v>
      </c>
      <c r="E5" s="4">
        <v>261.12</v>
      </c>
      <c r="F5" s="7">
        <f>E5*C5</f>
        <v>522.24</v>
      </c>
    </row>
    <row r="6" spans="1:7" ht="114.75">
      <c r="A6" s="8" t="s">
        <v>11</v>
      </c>
      <c r="B6" s="5" t="s">
        <v>12</v>
      </c>
      <c r="C6" s="6">
        <v>84.39</v>
      </c>
      <c r="D6" s="4" t="s">
        <v>13</v>
      </c>
      <c r="E6" s="4">
        <v>120.53</v>
      </c>
      <c r="F6" s="7">
        <f t="shared" ref="F6:F15" si="0">E6*C6</f>
        <v>10171.5267</v>
      </c>
    </row>
    <row r="7" spans="1:7" ht="89.25">
      <c r="A7" s="8" t="s">
        <v>31</v>
      </c>
      <c r="B7" s="9" t="s">
        <v>15</v>
      </c>
      <c r="C7" s="6">
        <v>16.05</v>
      </c>
      <c r="D7" s="4" t="s">
        <v>16</v>
      </c>
      <c r="E7" s="4">
        <v>223.35</v>
      </c>
      <c r="F7" s="7">
        <f t="shared" si="0"/>
        <v>3584.7674999999999</v>
      </c>
    </row>
    <row r="8" spans="1:7" ht="63.75">
      <c r="A8" s="8" t="s">
        <v>32</v>
      </c>
      <c r="B8" s="5" t="s">
        <v>18</v>
      </c>
      <c r="C8" s="6">
        <v>20.059999999999999</v>
      </c>
      <c r="D8" s="4" t="s">
        <v>16</v>
      </c>
      <c r="E8" s="4">
        <v>1149.1199999999999</v>
      </c>
      <c r="F8" s="7">
        <f t="shared" si="0"/>
        <v>23051.347199999997</v>
      </c>
    </row>
    <row r="9" spans="1:7" ht="102">
      <c r="A9" s="8" t="s">
        <v>238</v>
      </c>
      <c r="B9" s="5" t="s">
        <v>34</v>
      </c>
      <c r="C9" s="6">
        <v>24.07</v>
      </c>
      <c r="D9" s="4" t="s">
        <v>16</v>
      </c>
      <c r="E9" s="4">
        <v>5829</v>
      </c>
      <c r="F9" s="7">
        <f>E9*C9</f>
        <v>140304.03</v>
      </c>
    </row>
    <row r="10" spans="1:7" ht="18.75">
      <c r="A10" s="8">
        <v>5</v>
      </c>
      <c r="B10" s="10" t="s">
        <v>21</v>
      </c>
      <c r="C10" s="6"/>
      <c r="D10" s="4"/>
      <c r="E10" s="4"/>
      <c r="F10" s="7"/>
    </row>
    <row r="11" spans="1:7" ht="15.75">
      <c r="A11" s="8" t="s">
        <v>114</v>
      </c>
      <c r="B11" s="5" t="s">
        <v>71</v>
      </c>
      <c r="C11" s="6">
        <v>16.05</v>
      </c>
      <c r="D11" s="4" t="s">
        <v>16</v>
      </c>
      <c r="E11" s="4">
        <v>403.07</v>
      </c>
      <c r="F11" s="7">
        <f t="shared" si="0"/>
        <v>6469.2735000000002</v>
      </c>
    </row>
    <row r="12" spans="1:7" ht="15.75">
      <c r="A12" s="8" t="s">
        <v>116</v>
      </c>
      <c r="B12" s="5" t="s">
        <v>60</v>
      </c>
      <c r="C12" s="6">
        <v>10.35</v>
      </c>
      <c r="D12" s="4" t="s">
        <v>16</v>
      </c>
      <c r="E12" s="4">
        <v>907.32</v>
      </c>
      <c r="F12" s="7">
        <f>E12*C12</f>
        <v>9390.7620000000006</v>
      </c>
    </row>
    <row r="13" spans="1:7" ht="15.75">
      <c r="A13" s="8" t="s">
        <v>118</v>
      </c>
      <c r="B13" s="5" t="s">
        <v>139</v>
      </c>
      <c r="C13" s="6">
        <v>20.059999999999999</v>
      </c>
      <c r="D13" s="4" t="s">
        <v>16</v>
      </c>
      <c r="E13" s="4">
        <v>863.24</v>
      </c>
      <c r="F13" s="7">
        <f t="shared" si="0"/>
        <v>17316.594399999998</v>
      </c>
    </row>
    <row r="14" spans="1:7" ht="15.75">
      <c r="A14" s="8" t="s">
        <v>119</v>
      </c>
      <c r="B14" s="5" t="s">
        <v>140</v>
      </c>
      <c r="C14" s="6">
        <v>20.7</v>
      </c>
      <c r="D14" s="4" t="s">
        <v>16</v>
      </c>
      <c r="E14" s="4">
        <v>541.66999999999996</v>
      </c>
      <c r="F14" s="7">
        <f t="shared" si="0"/>
        <v>11212.569</v>
      </c>
    </row>
    <row r="15" spans="1:7" ht="15.75">
      <c r="A15" s="8" t="s">
        <v>121</v>
      </c>
      <c r="B15" s="5" t="s">
        <v>26</v>
      </c>
      <c r="C15" s="6">
        <v>84.39</v>
      </c>
      <c r="D15" s="4" t="s">
        <v>16</v>
      </c>
      <c r="E15" s="4">
        <v>177.17</v>
      </c>
      <c r="F15" s="7">
        <f t="shared" si="0"/>
        <v>14951.3763</v>
      </c>
    </row>
    <row r="16" spans="1:7">
      <c r="A16" s="11"/>
      <c r="B16" s="89" t="s">
        <v>217</v>
      </c>
      <c r="C16" s="90"/>
      <c r="D16" s="90"/>
      <c r="E16" s="91"/>
      <c r="F16" s="12">
        <f>SUM(F5:F15)</f>
        <v>236974.48659999997</v>
      </c>
    </row>
    <row r="17" spans="1:6">
      <c r="A17" s="13"/>
      <c r="B17" s="14"/>
      <c r="C17" s="26"/>
      <c r="D17" s="26"/>
      <c r="E17" s="26"/>
      <c r="F17" s="15"/>
    </row>
    <row r="18" spans="1:6">
      <c r="A18" s="13"/>
      <c r="B18" s="14"/>
      <c r="C18" s="14"/>
      <c r="D18" s="14"/>
      <c r="E18" s="14"/>
      <c r="F18" s="15"/>
    </row>
    <row r="19" spans="1:6" ht="43.5" customHeight="1">
      <c r="B19" s="84" t="s">
        <v>89</v>
      </c>
      <c r="C19" s="84"/>
      <c r="D19" s="84"/>
      <c r="E19" s="84"/>
      <c r="F19" s="84"/>
    </row>
    <row r="22" spans="1:6" ht="41.25" customHeight="1"/>
  </sheetData>
  <mergeCells count="5">
    <mergeCell ref="A1:F1"/>
    <mergeCell ref="A2:F2"/>
    <mergeCell ref="A3:F3"/>
    <mergeCell ref="B16:E16"/>
    <mergeCell ref="B19:F19"/>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dimension ref="A1:G26"/>
  <sheetViews>
    <sheetView workbookViewId="0">
      <selection activeCell="B6" sqref="B6"/>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77</v>
      </c>
      <c r="B3" s="82"/>
      <c r="C3" s="82"/>
      <c r="D3" s="82"/>
      <c r="E3" s="82"/>
      <c r="F3" s="82"/>
      <c r="G3" s="2"/>
    </row>
    <row r="4" spans="1:7">
      <c r="A4" s="3" t="s">
        <v>3</v>
      </c>
      <c r="B4" s="3" t="s">
        <v>4</v>
      </c>
      <c r="C4" s="3" t="s">
        <v>5</v>
      </c>
      <c r="D4" s="3" t="s">
        <v>6</v>
      </c>
      <c r="E4" s="3" t="s">
        <v>7</v>
      </c>
      <c r="F4" s="3" t="s">
        <v>8</v>
      </c>
    </row>
    <row r="5" spans="1:7" ht="27.75" customHeight="1">
      <c r="A5" s="4">
        <v>1</v>
      </c>
      <c r="B5" s="22" t="s">
        <v>52</v>
      </c>
      <c r="C5" s="4">
        <v>2</v>
      </c>
      <c r="D5" s="4" t="s">
        <v>10</v>
      </c>
      <c r="E5" s="4">
        <v>261.12</v>
      </c>
      <c r="F5" s="6">
        <f>E5*C5</f>
        <v>522.24</v>
      </c>
    </row>
    <row r="6" spans="1:7" ht="27.75" customHeight="1">
      <c r="A6" s="4" t="s">
        <v>78</v>
      </c>
      <c r="B6" s="22" t="s">
        <v>79</v>
      </c>
      <c r="C6" s="4">
        <v>0.35</v>
      </c>
      <c r="D6" s="4" t="s">
        <v>13</v>
      </c>
      <c r="E6" s="4">
        <v>688.52</v>
      </c>
      <c r="F6" s="6">
        <f>E6*C6</f>
        <v>240.98199999999997</v>
      </c>
    </row>
    <row r="7" spans="1:7" ht="51">
      <c r="A7" s="4" t="s">
        <v>80</v>
      </c>
      <c r="B7" s="22" t="s">
        <v>81</v>
      </c>
      <c r="C7" s="4">
        <v>1.87</v>
      </c>
      <c r="D7" s="4" t="s">
        <v>13</v>
      </c>
      <c r="E7" s="4">
        <v>390.16</v>
      </c>
      <c r="F7" s="6">
        <f t="shared" ref="F7:F22" si="0">E7*C7</f>
        <v>729.59920000000011</v>
      </c>
    </row>
    <row r="8" spans="1:7" ht="27.75" customHeight="1">
      <c r="A8" s="4" t="s">
        <v>82</v>
      </c>
      <c r="B8" s="22" t="s">
        <v>83</v>
      </c>
      <c r="C8" s="4">
        <v>0.98</v>
      </c>
      <c r="D8" s="4" t="s">
        <v>13</v>
      </c>
      <c r="E8" s="4">
        <v>1435.57</v>
      </c>
      <c r="F8" s="6">
        <f t="shared" si="0"/>
        <v>1406.8586</v>
      </c>
    </row>
    <row r="9" spans="1:7" ht="114.75">
      <c r="A9" s="8" t="s">
        <v>11</v>
      </c>
      <c r="B9" s="5" t="s">
        <v>65</v>
      </c>
      <c r="C9" s="6">
        <v>7.05</v>
      </c>
      <c r="D9" s="4" t="s">
        <v>13</v>
      </c>
      <c r="E9" s="4">
        <v>120.53</v>
      </c>
      <c r="F9" s="6">
        <f t="shared" si="0"/>
        <v>849.73649999999998</v>
      </c>
    </row>
    <row r="10" spans="1:7" ht="78" customHeight="1">
      <c r="A10" s="8" t="s">
        <v>14</v>
      </c>
      <c r="B10" s="5" t="s">
        <v>15</v>
      </c>
      <c r="C10" s="6">
        <v>0.64</v>
      </c>
      <c r="D10" s="4" t="s">
        <v>13</v>
      </c>
      <c r="E10" s="4">
        <v>223.35</v>
      </c>
      <c r="F10" s="6">
        <f t="shared" si="0"/>
        <v>142.94399999999999</v>
      </c>
    </row>
    <row r="11" spans="1:7" ht="63.75">
      <c r="A11" s="8" t="s">
        <v>17</v>
      </c>
      <c r="B11" s="5" t="s">
        <v>18</v>
      </c>
      <c r="C11" s="6">
        <v>1.06</v>
      </c>
      <c r="D11" s="4" t="s">
        <v>16</v>
      </c>
      <c r="E11" s="4">
        <v>1149.1199999999999</v>
      </c>
      <c r="F11" s="6">
        <f t="shared" si="0"/>
        <v>1218.0672</v>
      </c>
    </row>
    <row r="12" spans="1:7" ht="102">
      <c r="A12" s="8" t="s">
        <v>19</v>
      </c>
      <c r="B12" s="5" t="s">
        <v>39</v>
      </c>
      <c r="C12" s="6">
        <v>1.47</v>
      </c>
      <c r="D12" s="4" t="s">
        <v>16</v>
      </c>
      <c r="E12" s="4">
        <v>5358.83</v>
      </c>
      <c r="F12" s="6">
        <f t="shared" si="0"/>
        <v>7877.4800999999998</v>
      </c>
    </row>
    <row r="13" spans="1:7" ht="89.25">
      <c r="A13" s="8" t="s">
        <v>84</v>
      </c>
      <c r="B13" s="5" t="s">
        <v>41</v>
      </c>
      <c r="C13" s="4">
        <v>2.67</v>
      </c>
      <c r="D13" s="4" t="s">
        <v>16</v>
      </c>
      <c r="E13" s="4">
        <v>2502.14</v>
      </c>
      <c r="F13" s="7">
        <f t="shared" si="0"/>
        <v>6680.7137999999995</v>
      </c>
    </row>
    <row r="14" spans="1:7" ht="63.75">
      <c r="A14" s="19" t="s">
        <v>85</v>
      </c>
      <c r="B14" s="5" t="s">
        <v>43</v>
      </c>
      <c r="C14" s="4">
        <v>15.05</v>
      </c>
      <c r="D14" s="4" t="s">
        <v>44</v>
      </c>
      <c r="E14" s="4">
        <v>245.79</v>
      </c>
      <c r="F14" s="7">
        <f t="shared" si="0"/>
        <v>3699.1395000000002</v>
      </c>
    </row>
    <row r="15" spans="1:7" ht="102">
      <c r="A15" s="19" t="s">
        <v>86</v>
      </c>
      <c r="B15" s="5" t="s">
        <v>87</v>
      </c>
      <c r="C15" s="6">
        <v>3.82</v>
      </c>
      <c r="D15" s="4" t="s">
        <v>16</v>
      </c>
      <c r="E15" s="4">
        <v>5489.86</v>
      </c>
      <c r="F15" s="6">
        <f t="shared" si="0"/>
        <v>20971.265199999998</v>
      </c>
    </row>
    <row r="16" spans="1:7" ht="89.25">
      <c r="A16" s="19" t="s">
        <v>88</v>
      </c>
      <c r="B16" s="5" t="s">
        <v>48</v>
      </c>
      <c r="C16" s="6">
        <v>0.371</v>
      </c>
      <c r="D16" s="4" t="s">
        <v>49</v>
      </c>
      <c r="E16" s="4">
        <v>65841.84</v>
      </c>
      <c r="F16" s="6">
        <f t="shared" si="0"/>
        <v>24427.322639999999</v>
      </c>
    </row>
    <row r="17" spans="1:6" ht="18.75">
      <c r="A17" s="23">
        <v>10</v>
      </c>
      <c r="B17" s="10" t="s">
        <v>21</v>
      </c>
      <c r="C17" s="6"/>
      <c r="D17" s="4"/>
      <c r="E17" s="4"/>
      <c r="F17" s="6"/>
    </row>
    <row r="18" spans="1:6" ht="15.75" customHeight="1">
      <c r="A18" s="23">
        <v>11</v>
      </c>
      <c r="B18" s="5" t="s">
        <v>22</v>
      </c>
      <c r="C18" s="6">
        <v>0.64</v>
      </c>
      <c r="D18" s="4" t="s">
        <v>13</v>
      </c>
      <c r="E18" s="4">
        <v>403.07</v>
      </c>
      <c r="F18" s="6">
        <f t="shared" si="0"/>
        <v>257.96480000000003</v>
      </c>
    </row>
    <row r="19" spans="1:6" ht="15.75" customHeight="1">
      <c r="A19" s="23">
        <v>12</v>
      </c>
      <c r="B19" s="5" t="s">
        <v>23</v>
      </c>
      <c r="C19" s="6">
        <v>3.81</v>
      </c>
      <c r="D19" s="4" t="s">
        <v>13</v>
      </c>
      <c r="E19" s="4">
        <v>907.32</v>
      </c>
      <c r="F19" s="6">
        <f t="shared" si="0"/>
        <v>3456.8892000000001</v>
      </c>
    </row>
    <row r="20" spans="1:6" ht="15.75" customHeight="1">
      <c r="A20" s="23">
        <v>13</v>
      </c>
      <c r="B20" s="5" t="s">
        <v>68</v>
      </c>
      <c r="C20" s="6">
        <v>3.73</v>
      </c>
      <c r="D20" s="4" t="s">
        <v>13</v>
      </c>
      <c r="E20" s="4">
        <v>863.24</v>
      </c>
      <c r="F20" s="6">
        <f>E20*C20</f>
        <v>3219.8852000000002</v>
      </c>
    </row>
    <row r="21" spans="1:6">
      <c r="A21" s="23">
        <v>14</v>
      </c>
      <c r="B21" s="5" t="s">
        <v>25</v>
      </c>
      <c r="C21" s="6">
        <v>4.6100000000000003</v>
      </c>
      <c r="D21" s="4" t="s">
        <v>13</v>
      </c>
      <c r="E21" s="4">
        <v>541.66999999999996</v>
      </c>
      <c r="F21" s="6">
        <f t="shared" si="0"/>
        <v>2497.0987</v>
      </c>
    </row>
    <row r="22" spans="1:6">
      <c r="A22" s="23">
        <v>15</v>
      </c>
      <c r="B22" s="5" t="s">
        <v>69</v>
      </c>
      <c r="C22" s="6">
        <v>7.05</v>
      </c>
      <c r="D22" s="4" t="s">
        <v>13</v>
      </c>
      <c r="E22" s="4">
        <v>177.17</v>
      </c>
      <c r="F22" s="6">
        <f t="shared" si="0"/>
        <v>1249.0484999999999</v>
      </c>
    </row>
    <row r="23" spans="1:6">
      <c r="A23" s="11"/>
      <c r="B23" s="83"/>
      <c r="C23" s="83"/>
      <c r="D23" s="83"/>
      <c r="E23" s="83"/>
      <c r="F23" s="12">
        <f>SUM(F5:F22)</f>
        <v>79447.235140000004</v>
      </c>
    </row>
    <row r="24" spans="1:6">
      <c r="A24" s="13"/>
      <c r="B24" s="14"/>
      <c r="C24" s="14"/>
      <c r="D24" s="14"/>
      <c r="E24" s="14"/>
      <c r="F24" s="15"/>
    </row>
    <row r="25" spans="1:6">
      <c r="A25" s="13"/>
      <c r="B25" s="14"/>
      <c r="C25" s="14"/>
      <c r="D25" s="14"/>
      <c r="E25" s="14"/>
      <c r="F25" s="15"/>
    </row>
    <row r="26" spans="1:6" ht="50.25" customHeight="1">
      <c r="B26" s="84" t="s">
        <v>89</v>
      </c>
      <c r="C26" s="84"/>
      <c r="D26" s="84"/>
      <c r="E26" s="84"/>
      <c r="F26" s="84"/>
    </row>
  </sheetData>
  <mergeCells count="5">
    <mergeCell ref="A1:F1"/>
    <mergeCell ref="A2:F2"/>
    <mergeCell ref="A3:F3"/>
    <mergeCell ref="B23:E23"/>
    <mergeCell ref="B26:F26"/>
  </mergeCells>
  <pageMargins left="0.7" right="0.7" top="0.75" bottom="0.75" header="0.3" footer="0.3"/>
</worksheet>
</file>

<file path=xl/worksheets/sheet80.xml><?xml version="1.0" encoding="utf-8"?>
<worksheet xmlns="http://schemas.openxmlformats.org/spreadsheetml/2006/main" xmlns:r="http://schemas.openxmlformats.org/officeDocument/2006/relationships">
  <dimension ref="A1:G23"/>
  <sheetViews>
    <sheetView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118" t="s">
        <v>158</v>
      </c>
      <c r="B3" s="119"/>
      <c r="C3" s="119"/>
      <c r="D3" s="119"/>
      <c r="E3" s="119"/>
      <c r="F3" s="120"/>
      <c r="G3" s="2"/>
    </row>
    <row r="4" spans="1:7">
      <c r="A4" s="3" t="s">
        <v>3</v>
      </c>
      <c r="B4" s="3" t="s">
        <v>4</v>
      </c>
      <c r="C4" s="3" t="s">
        <v>5</v>
      </c>
      <c r="D4" s="3" t="s">
        <v>6</v>
      </c>
      <c r="E4" s="3" t="s">
        <v>7</v>
      </c>
      <c r="F4" s="3" t="s">
        <v>8</v>
      </c>
    </row>
    <row r="5" spans="1:7" ht="27.75" customHeight="1">
      <c r="A5" s="4">
        <v>1</v>
      </c>
      <c r="B5" s="22" t="s">
        <v>52</v>
      </c>
      <c r="C5" s="4">
        <v>2</v>
      </c>
      <c r="D5" s="4" t="s">
        <v>10</v>
      </c>
      <c r="E5" s="4">
        <v>261.12</v>
      </c>
      <c r="F5" s="6">
        <f>E5*C5</f>
        <v>522.24</v>
      </c>
    </row>
    <row r="6" spans="1:7" ht="27.75" customHeight="1">
      <c r="A6" s="4" t="s">
        <v>78</v>
      </c>
      <c r="B6" s="22" t="s">
        <v>79</v>
      </c>
      <c r="C6" s="4">
        <v>2.5299999999999998</v>
      </c>
      <c r="D6" s="4" t="s">
        <v>13</v>
      </c>
      <c r="E6" s="4">
        <v>688.52</v>
      </c>
      <c r="F6" s="6">
        <f>E6*C6</f>
        <v>1741.9555999999998</v>
      </c>
    </row>
    <row r="7" spans="1:7" ht="51">
      <c r="A7" s="4" t="s">
        <v>80</v>
      </c>
      <c r="B7" s="22" t="s">
        <v>81</v>
      </c>
      <c r="C7" s="4">
        <v>2.23</v>
      </c>
      <c r="D7" s="4" t="s">
        <v>13</v>
      </c>
      <c r="E7" s="4">
        <v>390.16</v>
      </c>
      <c r="F7" s="6">
        <f t="shared" ref="F7:F20" si="0">E7*C7</f>
        <v>870.05680000000007</v>
      </c>
    </row>
    <row r="8" spans="1:7" ht="114.75">
      <c r="A8" s="8" t="s">
        <v>159</v>
      </c>
      <c r="B8" s="5" t="s">
        <v>65</v>
      </c>
      <c r="C8" s="6">
        <v>15.86</v>
      </c>
      <c r="D8" s="4" t="s">
        <v>13</v>
      </c>
      <c r="E8" s="4">
        <v>120.53</v>
      </c>
      <c r="F8" s="6">
        <f t="shared" si="0"/>
        <v>1911.6058</v>
      </c>
    </row>
    <row r="9" spans="1:7" ht="78" customHeight="1">
      <c r="A9" s="8" t="s">
        <v>160</v>
      </c>
      <c r="B9" s="5" t="s">
        <v>15</v>
      </c>
      <c r="C9" s="6">
        <v>2.71</v>
      </c>
      <c r="D9" s="4" t="s">
        <v>13</v>
      </c>
      <c r="E9" s="4">
        <v>223.35</v>
      </c>
      <c r="F9" s="6">
        <f t="shared" si="0"/>
        <v>605.27850000000001</v>
      </c>
    </row>
    <row r="10" spans="1:7" ht="63.75">
      <c r="A10" s="8" t="s">
        <v>161</v>
      </c>
      <c r="B10" s="5" t="s">
        <v>18</v>
      </c>
      <c r="C10" s="6">
        <v>3.38</v>
      </c>
      <c r="D10" s="4" t="s">
        <v>16</v>
      </c>
      <c r="E10" s="4">
        <v>1149.1199999999999</v>
      </c>
      <c r="F10" s="6">
        <f t="shared" si="0"/>
        <v>3884.0255999999995</v>
      </c>
    </row>
    <row r="11" spans="1:7" ht="102">
      <c r="A11" s="8" t="s">
        <v>162</v>
      </c>
      <c r="B11" s="5" t="s">
        <v>46</v>
      </c>
      <c r="C11" s="6">
        <v>7.93</v>
      </c>
      <c r="D11" s="4" t="s">
        <v>16</v>
      </c>
      <c r="E11" s="4">
        <v>5829</v>
      </c>
      <c r="F11" s="6">
        <f t="shared" si="0"/>
        <v>46223.97</v>
      </c>
    </row>
    <row r="12" spans="1:7" ht="102">
      <c r="A12" s="19" t="s">
        <v>86</v>
      </c>
      <c r="B12" s="5" t="s">
        <v>87</v>
      </c>
      <c r="C12" s="6">
        <v>4.37</v>
      </c>
      <c r="D12" s="4" t="s">
        <v>16</v>
      </c>
      <c r="E12" s="4">
        <v>5489.86</v>
      </c>
      <c r="F12" s="6">
        <f t="shared" si="0"/>
        <v>23990.688200000001</v>
      </c>
    </row>
    <row r="13" spans="1:7" ht="89.25">
      <c r="A13" s="19" t="s">
        <v>88</v>
      </c>
      <c r="B13" s="5" t="s">
        <v>48</v>
      </c>
      <c r="C13" s="6">
        <v>1.0860000000000001</v>
      </c>
      <c r="D13" s="4" t="s">
        <v>49</v>
      </c>
      <c r="E13" s="4">
        <v>65841.84</v>
      </c>
      <c r="F13" s="6">
        <f t="shared" si="0"/>
        <v>71504.238240000006</v>
      </c>
    </row>
    <row r="14" spans="1:7" ht="25.5">
      <c r="A14" s="19">
        <v>10</v>
      </c>
      <c r="B14" s="5" t="s">
        <v>163</v>
      </c>
      <c r="C14" s="6">
        <v>-1.337998</v>
      </c>
      <c r="D14" s="4" t="s">
        <v>13</v>
      </c>
      <c r="E14" s="4">
        <v>590.91999999999996</v>
      </c>
      <c r="F14" s="6">
        <f t="shared" si="0"/>
        <v>-790.64977815999998</v>
      </c>
    </row>
    <row r="15" spans="1:7" ht="18.75">
      <c r="A15" s="23">
        <v>11</v>
      </c>
      <c r="B15" s="10" t="s">
        <v>21</v>
      </c>
      <c r="C15" s="6"/>
      <c r="D15" s="4"/>
      <c r="E15" s="4"/>
      <c r="F15" s="6"/>
    </row>
    <row r="16" spans="1:7" ht="15.75" customHeight="1">
      <c r="A16" s="23">
        <v>12</v>
      </c>
      <c r="B16" s="5" t="s">
        <v>71</v>
      </c>
      <c r="C16" s="6">
        <v>2.71</v>
      </c>
      <c r="D16" s="4" t="s">
        <v>13</v>
      </c>
      <c r="E16" s="4">
        <v>403.07</v>
      </c>
      <c r="F16" s="6">
        <f t="shared" si="0"/>
        <v>1092.3197</v>
      </c>
    </row>
    <row r="17" spans="1:6" ht="15.75" customHeight="1">
      <c r="A17" s="23">
        <v>13</v>
      </c>
      <c r="B17" s="5" t="s">
        <v>164</v>
      </c>
      <c r="C17" s="6">
        <v>5.29</v>
      </c>
      <c r="D17" s="4" t="s">
        <v>13</v>
      </c>
      <c r="E17" s="4">
        <v>907.32</v>
      </c>
      <c r="F17" s="6">
        <f t="shared" si="0"/>
        <v>4799.7228000000005</v>
      </c>
    </row>
    <row r="18" spans="1:6" ht="15.75" customHeight="1">
      <c r="A18" s="23">
        <v>14</v>
      </c>
      <c r="B18" s="5" t="s">
        <v>143</v>
      </c>
      <c r="C18" s="6">
        <v>2.04</v>
      </c>
      <c r="D18" s="4" t="s">
        <v>13</v>
      </c>
      <c r="E18" s="4">
        <v>863.24</v>
      </c>
      <c r="F18" s="6">
        <f>E18*C18</f>
        <v>1761.0096000000001</v>
      </c>
    </row>
    <row r="19" spans="1:6">
      <c r="A19" s="23">
        <v>15</v>
      </c>
      <c r="B19" s="5" t="s">
        <v>62</v>
      </c>
      <c r="C19" s="6">
        <v>10.58</v>
      </c>
      <c r="D19" s="4" t="s">
        <v>13</v>
      </c>
      <c r="E19" s="4">
        <v>541.66999999999996</v>
      </c>
      <c r="F19" s="6">
        <f t="shared" si="0"/>
        <v>5730.8685999999998</v>
      </c>
    </row>
    <row r="20" spans="1:6">
      <c r="A20" s="23">
        <v>16</v>
      </c>
      <c r="B20" s="5" t="s">
        <v>69</v>
      </c>
      <c r="C20" s="6">
        <v>15.86</v>
      </c>
      <c r="D20" s="4" t="s">
        <v>13</v>
      </c>
      <c r="E20" s="4">
        <v>177.17</v>
      </c>
      <c r="F20" s="6">
        <f t="shared" si="0"/>
        <v>2809.9161999999997</v>
      </c>
    </row>
    <row r="21" spans="1:6">
      <c r="A21" s="11"/>
      <c r="B21" s="115"/>
      <c r="C21" s="116"/>
      <c r="D21" s="116"/>
      <c r="E21" s="117"/>
      <c r="F21" s="12">
        <f>SUM(F5:F20)</f>
        <v>166657.24586183997</v>
      </c>
    </row>
    <row r="22" spans="1:6">
      <c r="A22" s="13"/>
      <c r="B22" s="14"/>
      <c r="C22" s="14"/>
      <c r="D22" s="14"/>
      <c r="E22" s="14"/>
      <c r="F22" s="15"/>
    </row>
    <row r="23" spans="1:6" ht="50.25" customHeight="1">
      <c r="B23" s="84" t="s">
        <v>89</v>
      </c>
      <c r="C23" s="84"/>
      <c r="D23" s="84"/>
      <c r="E23" s="84"/>
      <c r="F23" s="84"/>
    </row>
  </sheetData>
  <mergeCells count="5">
    <mergeCell ref="A1:F1"/>
    <mergeCell ref="A2:F2"/>
    <mergeCell ref="A3:F3"/>
    <mergeCell ref="B21:E21"/>
    <mergeCell ref="B23:F23"/>
  </mergeCells>
  <pageMargins left="0.7" right="0.7" top="0.75" bottom="0.75" header="0.3" footer="0.3"/>
</worksheet>
</file>

<file path=xl/worksheets/sheet81.xml><?xml version="1.0" encoding="utf-8"?>
<worksheet xmlns="http://schemas.openxmlformats.org/spreadsheetml/2006/main" xmlns:r="http://schemas.openxmlformats.org/officeDocument/2006/relationships">
  <dimension ref="A1:G17"/>
  <sheetViews>
    <sheetView workbookViewId="0">
      <selection activeCell="A16" sqref="A16:XFD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357</v>
      </c>
      <c r="B3" s="82"/>
      <c r="C3" s="82"/>
      <c r="D3" s="82"/>
      <c r="E3" s="82"/>
      <c r="F3" s="82"/>
      <c r="G3" s="2"/>
    </row>
    <row r="4" spans="1:7">
      <c r="A4" s="3" t="s">
        <v>3</v>
      </c>
      <c r="B4" s="3" t="s">
        <v>4</v>
      </c>
      <c r="C4" s="3" t="s">
        <v>5</v>
      </c>
      <c r="D4" s="3" t="s">
        <v>6</v>
      </c>
      <c r="E4" s="3" t="s">
        <v>7</v>
      </c>
      <c r="F4" s="3" t="s">
        <v>8</v>
      </c>
    </row>
    <row r="5" spans="1:7" ht="114.75">
      <c r="A5" s="8" t="s">
        <v>30</v>
      </c>
      <c r="B5" s="5" t="s">
        <v>12</v>
      </c>
      <c r="C5" s="6">
        <v>134.52000000000001</v>
      </c>
      <c r="D5" s="4" t="s">
        <v>13</v>
      </c>
      <c r="E5" s="4">
        <v>120.53</v>
      </c>
      <c r="F5" s="6">
        <f t="shared" ref="F5:F14" si="0">E5*C5</f>
        <v>16213.695600000001</v>
      </c>
    </row>
    <row r="6" spans="1:7" ht="89.25">
      <c r="A6" s="8" t="s">
        <v>31</v>
      </c>
      <c r="B6" s="9" t="s">
        <v>15</v>
      </c>
      <c r="C6" s="6">
        <v>26.9</v>
      </c>
      <c r="D6" s="4" t="s">
        <v>16</v>
      </c>
      <c r="E6" s="4">
        <v>223.55</v>
      </c>
      <c r="F6" s="6">
        <f t="shared" si="0"/>
        <v>6013.4949999999999</v>
      </c>
    </row>
    <row r="7" spans="1:7" ht="63.75">
      <c r="A7" s="8" t="s">
        <v>32</v>
      </c>
      <c r="B7" s="5" t="s">
        <v>18</v>
      </c>
      <c r="C7" s="6">
        <v>44.84</v>
      </c>
      <c r="D7" s="4" t="s">
        <v>16</v>
      </c>
      <c r="E7" s="4">
        <v>1149.1199999999999</v>
      </c>
      <c r="F7" s="6">
        <f t="shared" si="0"/>
        <v>51526.540800000002</v>
      </c>
    </row>
    <row r="8" spans="1:7" ht="102">
      <c r="A8" s="8" t="s">
        <v>33</v>
      </c>
      <c r="B8" s="5" t="s">
        <v>34</v>
      </c>
      <c r="C8" s="6">
        <v>53.81</v>
      </c>
      <c r="D8" s="4" t="s">
        <v>16</v>
      </c>
      <c r="E8" s="4">
        <v>5829</v>
      </c>
      <c r="F8" s="6">
        <f t="shared" si="0"/>
        <v>313658.49</v>
      </c>
    </row>
    <row r="9" spans="1:7" ht="18.75">
      <c r="A9" s="8">
        <v>5</v>
      </c>
      <c r="B9" s="10" t="s">
        <v>21</v>
      </c>
      <c r="C9" s="6"/>
      <c r="D9" s="4"/>
      <c r="E9" s="4"/>
      <c r="F9" s="6">
        <f t="shared" si="0"/>
        <v>0</v>
      </c>
    </row>
    <row r="10" spans="1:7" ht="15.75">
      <c r="A10" s="8">
        <v>6</v>
      </c>
      <c r="B10" s="5" t="s">
        <v>22</v>
      </c>
      <c r="C10" s="6">
        <v>26.9</v>
      </c>
      <c r="D10" s="4" t="s">
        <v>16</v>
      </c>
      <c r="E10" s="4">
        <v>461.12</v>
      </c>
      <c r="F10" s="6">
        <f t="shared" si="0"/>
        <v>12404.127999999999</v>
      </c>
    </row>
    <row r="11" spans="1:7" ht="15.75">
      <c r="A11" s="8">
        <v>7</v>
      </c>
      <c r="B11" s="5" t="s">
        <v>23</v>
      </c>
      <c r="C11" s="6">
        <v>23.14</v>
      </c>
      <c r="D11" s="4" t="s">
        <v>16</v>
      </c>
      <c r="E11" s="4">
        <v>778.47</v>
      </c>
      <c r="F11" s="6">
        <f t="shared" si="0"/>
        <v>18013.7958</v>
      </c>
    </row>
    <row r="12" spans="1:7" ht="15.75">
      <c r="A12" s="8">
        <v>8</v>
      </c>
      <c r="B12" s="5" t="s">
        <v>24</v>
      </c>
      <c r="C12" s="6">
        <v>44.84</v>
      </c>
      <c r="D12" s="4" t="s">
        <v>16</v>
      </c>
      <c r="E12" s="4">
        <v>637.20000000000005</v>
      </c>
      <c r="F12" s="6">
        <f t="shared" si="0"/>
        <v>28572.048000000003</v>
      </c>
    </row>
    <row r="13" spans="1:7" ht="15.75">
      <c r="A13" s="8">
        <v>9</v>
      </c>
      <c r="B13" s="5" t="s">
        <v>62</v>
      </c>
      <c r="C13" s="6">
        <v>46.27</v>
      </c>
      <c r="D13" s="4" t="s">
        <v>16</v>
      </c>
      <c r="E13" s="4">
        <v>518.12</v>
      </c>
      <c r="F13" s="6">
        <f t="shared" si="0"/>
        <v>23973.412400000001</v>
      </c>
    </row>
    <row r="14" spans="1:7" ht="15.75">
      <c r="A14" s="8">
        <v>10</v>
      </c>
      <c r="B14" s="5" t="s">
        <v>26</v>
      </c>
      <c r="C14" s="6">
        <v>134.52000000000001</v>
      </c>
      <c r="D14" s="4" t="s">
        <v>16</v>
      </c>
      <c r="E14" s="4">
        <v>169.46</v>
      </c>
      <c r="F14" s="6">
        <f t="shared" si="0"/>
        <v>22795.759200000004</v>
      </c>
    </row>
    <row r="15" spans="1:7">
      <c r="A15" s="51"/>
      <c r="B15" s="42"/>
      <c r="C15" s="89" t="s">
        <v>347</v>
      </c>
      <c r="D15" s="90"/>
      <c r="E15" s="91"/>
      <c r="F15" s="12">
        <f>SUM(F5:F14)</f>
        <v>493171.36480000004</v>
      </c>
    </row>
    <row r="16" spans="1:7">
      <c r="A16" s="13"/>
      <c r="B16" s="14"/>
      <c r="C16" s="14"/>
      <c r="D16" s="14"/>
      <c r="E16" s="14"/>
      <c r="F16" s="15"/>
    </row>
    <row r="17" spans="2:6" ht="50.25" customHeight="1">
      <c r="B17" s="84" t="s">
        <v>133</v>
      </c>
      <c r="C17" s="84"/>
      <c r="D17" s="84"/>
      <c r="E17" s="84"/>
      <c r="F17" s="84"/>
    </row>
  </sheetData>
  <mergeCells count="5">
    <mergeCell ref="A1:F1"/>
    <mergeCell ref="A2:F2"/>
    <mergeCell ref="A3:F3"/>
    <mergeCell ref="C15:E15"/>
    <mergeCell ref="B17:F17"/>
  </mergeCells>
  <pageMargins left="0.7" right="0.7" top="0.75" bottom="0.75" header="0.3" footer="0.3"/>
</worksheet>
</file>

<file path=xl/worksheets/sheet82.xml><?xml version="1.0" encoding="utf-8"?>
<worksheet xmlns="http://schemas.openxmlformats.org/spreadsheetml/2006/main" xmlns:r="http://schemas.openxmlformats.org/officeDocument/2006/relationships">
  <dimension ref="A1:I17"/>
  <sheetViews>
    <sheetView workbookViewId="0">
      <selection activeCell="A3" sqref="A3:H3"/>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0.75" customHeight="1">
      <c r="A3" s="82" t="s">
        <v>262</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9.06</v>
      </c>
      <c r="D5" s="4">
        <v>19.739999999999998</v>
      </c>
      <c r="E5" s="6">
        <v>95.58</v>
      </c>
      <c r="F5" s="4" t="s">
        <v>13</v>
      </c>
      <c r="G5" s="4">
        <v>120.53</v>
      </c>
      <c r="H5" s="6">
        <f t="shared" ref="H5:H14" si="0">G5*E5</f>
        <v>11520.2574</v>
      </c>
    </row>
    <row r="6" spans="1:9" ht="89.25">
      <c r="A6" s="8" t="s">
        <v>31</v>
      </c>
      <c r="B6" s="9" t="s">
        <v>257</v>
      </c>
      <c r="C6" s="6">
        <v>0.56999999999999995</v>
      </c>
      <c r="D6" s="4">
        <v>7.82</v>
      </c>
      <c r="E6" s="6">
        <v>19.12</v>
      </c>
      <c r="F6" s="4" t="s">
        <v>16</v>
      </c>
      <c r="G6" s="4">
        <v>223.35</v>
      </c>
      <c r="H6" s="6">
        <f t="shared" si="0"/>
        <v>4270.4520000000002</v>
      </c>
    </row>
    <row r="7" spans="1:9" ht="63.75">
      <c r="A7" s="8" t="s">
        <v>32</v>
      </c>
      <c r="B7" s="5" t="s">
        <v>18</v>
      </c>
      <c r="C7" s="6">
        <v>0.95</v>
      </c>
      <c r="D7" s="4">
        <v>13.14</v>
      </c>
      <c r="E7" s="6">
        <v>31.86</v>
      </c>
      <c r="F7" s="4" t="s">
        <v>16</v>
      </c>
      <c r="G7" s="4">
        <v>1149.1199999999999</v>
      </c>
      <c r="H7" s="6">
        <f t="shared" si="0"/>
        <v>36610.963199999998</v>
      </c>
    </row>
    <row r="8" spans="1:9" ht="102">
      <c r="A8" s="8" t="s">
        <v>33</v>
      </c>
      <c r="B8" s="5" t="s">
        <v>34</v>
      </c>
      <c r="C8" s="6">
        <v>3.18</v>
      </c>
      <c r="D8" s="4"/>
      <c r="E8" s="6">
        <v>31.86</v>
      </c>
      <c r="F8" s="4" t="s">
        <v>16</v>
      </c>
      <c r="G8" s="4">
        <v>5829</v>
      </c>
      <c r="H8" s="6">
        <f t="shared" si="0"/>
        <v>185711.94</v>
      </c>
    </row>
    <row r="9" spans="1:9" ht="18.75">
      <c r="A9" s="8">
        <v>5</v>
      </c>
      <c r="B9" s="10" t="s">
        <v>21</v>
      </c>
      <c r="C9" s="6"/>
      <c r="D9" s="28"/>
      <c r="E9" s="6"/>
      <c r="F9" s="4"/>
      <c r="G9" s="4"/>
      <c r="H9" s="6">
        <f t="shared" si="0"/>
        <v>0</v>
      </c>
    </row>
    <row r="10" spans="1:9" ht="15.75">
      <c r="A10" s="8">
        <v>6</v>
      </c>
      <c r="B10" s="5" t="s">
        <v>260</v>
      </c>
      <c r="C10" s="6">
        <v>0.56999999999999995</v>
      </c>
      <c r="D10" s="4">
        <v>7.82</v>
      </c>
      <c r="E10" s="6">
        <v>19.12</v>
      </c>
      <c r="F10" s="4" t="s">
        <v>16</v>
      </c>
      <c r="G10" s="4">
        <v>461.12</v>
      </c>
      <c r="H10" s="6">
        <f t="shared" si="0"/>
        <v>8816.6144000000004</v>
      </c>
    </row>
    <row r="11" spans="1:9" ht="15.75">
      <c r="A11" s="8">
        <v>7</v>
      </c>
      <c r="B11" s="5" t="s">
        <v>23</v>
      </c>
      <c r="C11" s="6">
        <v>3.7</v>
      </c>
      <c r="D11" s="4">
        <v>5.18</v>
      </c>
      <c r="E11" s="6">
        <v>13.7</v>
      </c>
      <c r="F11" s="4" t="s">
        <v>16</v>
      </c>
      <c r="G11" s="4">
        <v>778.47</v>
      </c>
      <c r="H11" s="6">
        <f t="shared" si="0"/>
        <v>10665.039000000001</v>
      </c>
    </row>
    <row r="12" spans="1:9" ht="15.75">
      <c r="A12" s="8">
        <v>8</v>
      </c>
      <c r="B12" s="5" t="s">
        <v>24</v>
      </c>
      <c r="C12" s="6">
        <v>4.3499999999999996</v>
      </c>
      <c r="D12" s="4">
        <v>13.14</v>
      </c>
      <c r="E12" s="6">
        <v>31.86</v>
      </c>
      <c r="F12" s="4" t="s">
        <v>16</v>
      </c>
      <c r="G12" s="4">
        <v>637.20000000000005</v>
      </c>
      <c r="H12" s="6">
        <f t="shared" si="0"/>
        <v>20301.192000000003</v>
      </c>
    </row>
    <row r="13" spans="1:9" ht="15.75">
      <c r="A13" s="8">
        <v>9</v>
      </c>
      <c r="B13" s="5" t="s">
        <v>261</v>
      </c>
      <c r="C13" s="6">
        <v>4.2</v>
      </c>
      <c r="D13" s="4">
        <v>10.35</v>
      </c>
      <c r="E13" s="6">
        <v>27.4</v>
      </c>
      <c r="F13" s="4" t="s">
        <v>16</v>
      </c>
      <c r="G13" s="4">
        <v>518.12</v>
      </c>
      <c r="H13" s="6">
        <f t="shared" si="0"/>
        <v>14196.487999999999</v>
      </c>
    </row>
    <row r="14" spans="1:9" ht="15.75">
      <c r="A14" s="8">
        <v>10</v>
      </c>
      <c r="B14" s="5" t="s">
        <v>26</v>
      </c>
      <c r="C14" s="6">
        <v>9.06</v>
      </c>
      <c r="D14" s="4">
        <v>19.739999999999998</v>
      </c>
      <c r="E14" s="6">
        <v>95.58</v>
      </c>
      <c r="F14" s="4" t="s">
        <v>16</v>
      </c>
      <c r="G14" s="4">
        <v>169.46</v>
      </c>
      <c r="H14" s="6">
        <f t="shared" si="0"/>
        <v>16196.986800000001</v>
      </c>
    </row>
    <row r="15" spans="1:9">
      <c r="A15" s="11"/>
      <c r="B15" s="83"/>
      <c r="C15" s="83"/>
      <c r="D15" s="83"/>
      <c r="E15" s="83"/>
      <c r="F15" s="83"/>
      <c r="G15" s="83"/>
      <c r="H15" s="6">
        <f>SUM(H5:H14)</f>
        <v>308289.93280000001</v>
      </c>
    </row>
    <row r="16" spans="1:9">
      <c r="A16" s="13"/>
      <c r="B16" s="14"/>
      <c r="C16" s="14"/>
      <c r="D16" s="14"/>
      <c r="E16" s="14"/>
      <c r="F16" s="14"/>
      <c r="G16" s="14"/>
      <c r="H16" s="15"/>
    </row>
    <row r="17" spans="2:8" ht="48" customHeight="1">
      <c r="B17" s="84" t="s">
        <v>89</v>
      </c>
      <c r="C17" s="84"/>
      <c r="D17" s="84"/>
      <c r="E17" s="84"/>
      <c r="F17" s="84"/>
      <c r="G17" s="84"/>
      <c r="H17" s="84"/>
    </row>
  </sheetData>
  <mergeCells count="5">
    <mergeCell ref="A1:H1"/>
    <mergeCell ref="A2:H2"/>
    <mergeCell ref="A3:H3"/>
    <mergeCell ref="B15:G15"/>
    <mergeCell ref="B17:H17"/>
  </mergeCells>
  <pageMargins left="0.7" right="0.7" top="0.75" bottom="0.75" header="0.3" footer="0.3"/>
</worksheet>
</file>

<file path=xl/worksheets/sheet83.xml><?xml version="1.0" encoding="utf-8"?>
<worksheet xmlns="http://schemas.openxmlformats.org/spreadsheetml/2006/main" xmlns:r="http://schemas.openxmlformats.org/officeDocument/2006/relationships">
  <dimension ref="A1:I21"/>
  <sheetViews>
    <sheetView workbookViewId="0">
      <selection activeCell="A21" sqref="A21:XFD21"/>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0.75" customHeight="1">
      <c r="A3" s="82" t="s">
        <v>464</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9.06</v>
      </c>
      <c r="D5" s="4">
        <v>19.739999999999998</v>
      </c>
      <c r="E5" s="6">
        <v>116.11</v>
      </c>
      <c r="F5" s="4" t="s">
        <v>13</v>
      </c>
      <c r="G5" s="4">
        <v>120.53</v>
      </c>
      <c r="H5" s="6">
        <f t="shared" ref="H5:H17" si="0">G5*E5</f>
        <v>13994.738300000001</v>
      </c>
    </row>
    <row r="6" spans="1:9" ht="89.25">
      <c r="A6" s="8" t="s">
        <v>31</v>
      </c>
      <c r="B6" s="9" t="s">
        <v>257</v>
      </c>
      <c r="C6" s="6">
        <v>0.56999999999999995</v>
      </c>
      <c r="D6" s="4">
        <v>7.82</v>
      </c>
      <c r="E6" s="6">
        <v>13.66</v>
      </c>
      <c r="F6" s="4" t="s">
        <v>16</v>
      </c>
      <c r="G6" s="4">
        <v>223.35</v>
      </c>
      <c r="H6" s="6">
        <f t="shared" si="0"/>
        <v>3050.9609999999998</v>
      </c>
    </row>
    <row r="7" spans="1:9" ht="63.75">
      <c r="A7" s="8" t="s">
        <v>32</v>
      </c>
      <c r="B7" s="5" t="s">
        <v>18</v>
      </c>
      <c r="C7" s="6">
        <v>0.95</v>
      </c>
      <c r="D7" s="4">
        <v>13.14</v>
      </c>
      <c r="E7" s="6">
        <v>22.77</v>
      </c>
      <c r="F7" s="4" t="s">
        <v>16</v>
      </c>
      <c r="G7" s="4">
        <v>1149.1199999999999</v>
      </c>
      <c r="H7" s="6">
        <f t="shared" si="0"/>
        <v>26165.462399999997</v>
      </c>
    </row>
    <row r="8" spans="1:9" ht="102">
      <c r="A8" s="8" t="s">
        <v>33</v>
      </c>
      <c r="B8" s="5" t="s">
        <v>34</v>
      </c>
      <c r="C8" s="6">
        <v>3.18</v>
      </c>
      <c r="D8" s="4"/>
      <c r="E8" s="6">
        <v>29.45</v>
      </c>
      <c r="F8" s="4" t="s">
        <v>16</v>
      </c>
      <c r="G8" s="4">
        <v>5829</v>
      </c>
      <c r="H8" s="6">
        <f t="shared" si="0"/>
        <v>171664.05</v>
      </c>
    </row>
    <row r="9" spans="1:9" ht="89.25">
      <c r="A9" s="8" t="s">
        <v>40</v>
      </c>
      <c r="B9" s="5" t="s">
        <v>259</v>
      </c>
      <c r="C9" s="6">
        <v>3.4</v>
      </c>
      <c r="D9" s="4"/>
      <c r="E9" s="6">
        <v>15.29</v>
      </c>
      <c r="F9" s="4" t="s">
        <v>16</v>
      </c>
      <c r="G9" s="4">
        <v>2502.14</v>
      </c>
      <c r="H9" s="6">
        <f t="shared" si="0"/>
        <v>38257.720599999993</v>
      </c>
    </row>
    <row r="10" spans="1:9" ht="63.75">
      <c r="A10" s="19" t="s">
        <v>42</v>
      </c>
      <c r="B10" s="5" t="s">
        <v>43</v>
      </c>
      <c r="C10" s="6">
        <v>15.36</v>
      </c>
      <c r="D10" s="4"/>
      <c r="E10" s="6">
        <v>96.58</v>
      </c>
      <c r="F10" s="4" t="s">
        <v>44</v>
      </c>
      <c r="G10" s="4">
        <v>245.79</v>
      </c>
      <c r="H10" s="6">
        <f t="shared" si="0"/>
        <v>23738.3982</v>
      </c>
    </row>
    <row r="11" spans="1:9" ht="102">
      <c r="A11" s="19" t="s">
        <v>45</v>
      </c>
      <c r="B11" s="5" t="s">
        <v>87</v>
      </c>
      <c r="C11" s="6">
        <v>1.52</v>
      </c>
      <c r="D11" s="4">
        <v>12.04</v>
      </c>
      <c r="E11" s="6">
        <v>7.36</v>
      </c>
      <c r="F11" s="4" t="s">
        <v>16</v>
      </c>
      <c r="G11" s="4">
        <v>5489.86</v>
      </c>
      <c r="H11" s="6">
        <f t="shared" si="0"/>
        <v>40405.369599999998</v>
      </c>
    </row>
    <row r="12" spans="1:9" ht="89.25">
      <c r="A12" s="19" t="s">
        <v>47</v>
      </c>
      <c r="B12" s="5" t="s">
        <v>48</v>
      </c>
      <c r="C12" s="6">
        <v>0.19</v>
      </c>
      <c r="D12" s="4"/>
      <c r="E12" s="6">
        <v>0.55000000000000004</v>
      </c>
      <c r="F12" s="4" t="s">
        <v>49</v>
      </c>
      <c r="G12" s="4">
        <v>65841.84</v>
      </c>
      <c r="H12" s="6">
        <f t="shared" si="0"/>
        <v>36213.012000000002</v>
      </c>
    </row>
    <row r="13" spans="1:9" ht="18.75">
      <c r="A13" s="8">
        <v>9</v>
      </c>
      <c r="B13" s="10" t="s">
        <v>21</v>
      </c>
      <c r="C13" s="6"/>
      <c r="D13" s="28"/>
      <c r="E13" s="6"/>
      <c r="F13" s="4"/>
      <c r="G13" s="4"/>
      <c r="H13" s="6">
        <f t="shared" si="0"/>
        <v>0</v>
      </c>
    </row>
    <row r="14" spans="1:9" ht="15.75">
      <c r="A14" s="8">
        <v>10</v>
      </c>
      <c r="B14" s="5" t="s">
        <v>260</v>
      </c>
      <c r="C14" s="6">
        <v>0.56999999999999995</v>
      </c>
      <c r="D14" s="4">
        <v>7.82</v>
      </c>
      <c r="E14" s="6">
        <v>13.66</v>
      </c>
      <c r="F14" s="4" t="s">
        <v>16</v>
      </c>
      <c r="G14" s="4">
        <v>461.12</v>
      </c>
      <c r="H14" s="6">
        <f t="shared" si="0"/>
        <v>6298.8991999999998</v>
      </c>
    </row>
    <row r="15" spans="1:9" ht="15.75">
      <c r="A15" s="8">
        <v>11</v>
      </c>
      <c r="B15" s="5" t="s">
        <v>23</v>
      </c>
      <c r="C15" s="6">
        <v>3.7</v>
      </c>
      <c r="D15" s="4">
        <v>5.18</v>
      </c>
      <c r="E15" s="6">
        <v>21.95</v>
      </c>
      <c r="F15" s="4" t="s">
        <v>16</v>
      </c>
      <c r="G15" s="4">
        <v>778.47</v>
      </c>
      <c r="H15" s="6">
        <f t="shared" si="0"/>
        <v>17087.416499999999</v>
      </c>
    </row>
    <row r="16" spans="1:9" ht="15.75">
      <c r="A16" s="8">
        <v>12</v>
      </c>
      <c r="B16" s="5" t="s">
        <v>24</v>
      </c>
      <c r="C16" s="6">
        <v>4.3499999999999996</v>
      </c>
      <c r="D16" s="4">
        <v>13.14</v>
      </c>
      <c r="E16" s="6">
        <v>38.07</v>
      </c>
      <c r="F16" s="4" t="s">
        <v>16</v>
      </c>
      <c r="G16" s="4">
        <v>637.20000000000005</v>
      </c>
      <c r="H16" s="6">
        <f t="shared" si="0"/>
        <v>24258.204000000002</v>
      </c>
    </row>
    <row r="17" spans="1:8" ht="15.75">
      <c r="A17" s="8">
        <v>13</v>
      </c>
      <c r="B17" s="5" t="s">
        <v>261</v>
      </c>
      <c r="C17" s="6">
        <v>4.2</v>
      </c>
      <c r="D17" s="4">
        <v>10.35</v>
      </c>
      <c r="E17" s="6">
        <v>31.66</v>
      </c>
      <c r="F17" s="4" t="s">
        <v>16</v>
      </c>
      <c r="G17" s="4">
        <v>518.12</v>
      </c>
      <c r="H17" s="6">
        <f t="shared" si="0"/>
        <v>16403.679199999999</v>
      </c>
    </row>
    <row r="18" spans="1:8" ht="15.75">
      <c r="A18" s="8">
        <v>14</v>
      </c>
      <c r="B18" s="5" t="s">
        <v>26</v>
      </c>
      <c r="C18" s="6">
        <v>9.06</v>
      </c>
      <c r="D18" s="4">
        <v>19.739999999999998</v>
      </c>
      <c r="E18" s="6">
        <v>116.11</v>
      </c>
      <c r="F18" s="4" t="s">
        <v>16</v>
      </c>
      <c r="G18" s="4">
        <v>169.46</v>
      </c>
      <c r="H18" s="6">
        <f>G18*E18</f>
        <v>19676.000599999999</v>
      </c>
    </row>
    <row r="19" spans="1:8">
      <c r="A19" s="11"/>
      <c r="B19" s="83"/>
      <c r="C19" s="83"/>
      <c r="D19" s="83"/>
      <c r="E19" s="83"/>
      <c r="F19" s="83"/>
      <c r="G19" s="83"/>
      <c r="H19" s="6">
        <f>SUM(H5:H18)</f>
        <v>437213.91159999999</v>
      </c>
    </row>
    <row r="20" spans="1:8">
      <c r="A20" s="13"/>
      <c r="B20" s="14"/>
      <c r="C20" s="14"/>
      <c r="D20" s="14"/>
      <c r="E20" s="14"/>
      <c r="F20" s="14"/>
      <c r="G20" s="14"/>
      <c r="H20" s="15"/>
    </row>
    <row r="21" spans="1:8" ht="41.25" customHeight="1">
      <c r="B21" s="84" t="s">
        <v>89</v>
      </c>
      <c r="C21" s="84"/>
      <c r="D21" s="84"/>
      <c r="E21" s="84"/>
      <c r="F21" s="84"/>
      <c r="G21" s="84"/>
      <c r="H21" s="84"/>
    </row>
  </sheetData>
  <mergeCells count="5">
    <mergeCell ref="A1:H1"/>
    <mergeCell ref="A2:H2"/>
    <mergeCell ref="A3:H3"/>
    <mergeCell ref="B19:G19"/>
    <mergeCell ref="B21:H21"/>
  </mergeCells>
  <pageMargins left="0.7" right="0.7" top="0.75" bottom="0.75" header="0.3" footer="0.3"/>
</worksheet>
</file>

<file path=xl/worksheets/sheet84.xml><?xml version="1.0" encoding="utf-8"?>
<worksheet xmlns="http://schemas.openxmlformats.org/spreadsheetml/2006/main" xmlns:r="http://schemas.openxmlformats.org/officeDocument/2006/relationships">
  <dimension ref="A1:I23"/>
  <sheetViews>
    <sheetView topLeftCell="A16" workbookViewId="0">
      <selection activeCell="H39" sqref="H39"/>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0.75" customHeight="1">
      <c r="A3" s="82" t="s">
        <v>252</v>
      </c>
      <c r="B3" s="82"/>
      <c r="C3" s="82"/>
      <c r="D3" s="82"/>
      <c r="E3" s="82"/>
      <c r="F3" s="82"/>
      <c r="G3" s="82"/>
      <c r="H3" s="82"/>
      <c r="I3" s="2"/>
    </row>
    <row r="4" spans="1:9">
      <c r="A4" s="3" t="s">
        <v>3</v>
      </c>
      <c r="B4" s="3" t="s">
        <v>4</v>
      </c>
      <c r="C4" s="3">
        <v>1</v>
      </c>
      <c r="D4" s="3">
        <v>2</v>
      </c>
      <c r="E4" s="3" t="s">
        <v>5</v>
      </c>
      <c r="F4" s="3" t="s">
        <v>6</v>
      </c>
      <c r="G4" s="3" t="s">
        <v>7</v>
      </c>
      <c r="H4" s="3" t="s">
        <v>8</v>
      </c>
    </row>
    <row r="5" spans="1:9" ht="50.25" customHeight="1">
      <c r="A5" s="44" t="s">
        <v>253</v>
      </c>
      <c r="B5" s="45" t="s">
        <v>254</v>
      </c>
      <c r="C5" s="6">
        <v>2</v>
      </c>
      <c r="D5" s="46">
        <v>1</v>
      </c>
      <c r="E5" s="6">
        <v>25.49</v>
      </c>
      <c r="F5" s="46" t="s">
        <v>10</v>
      </c>
      <c r="G5" s="46">
        <v>422.21</v>
      </c>
      <c r="H5" s="6">
        <f>G5*E5</f>
        <v>10762.132899999999</v>
      </c>
    </row>
    <row r="6" spans="1:9" ht="50.25" customHeight="1">
      <c r="A6" s="44" t="s">
        <v>255</v>
      </c>
      <c r="B6" s="45" t="s">
        <v>256</v>
      </c>
      <c r="C6" s="6"/>
      <c r="D6" s="46"/>
      <c r="E6" s="6">
        <v>36.82</v>
      </c>
      <c r="F6" s="4" t="s">
        <v>13</v>
      </c>
      <c r="G6" s="46">
        <v>688.92</v>
      </c>
      <c r="H6" s="6">
        <f t="shared" ref="H6:H19" si="0">G6*E6</f>
        <v>25366.0344</v>
      </c>
    </row>
    <row r="7" spans="1:9" ht="114.75">
      <c r="A7" s="8" t="s">
        <v>98</v>
      </c>
      <c r="B7" s="5" t="s">
        <v>12</v>
      </c>
      <c r="C7" s="6">
        <v>9.06</v>
      </c>
      <c r="D7" s="4">
        <v>19.739999999999998</v>
      </c>
      <c r="E7" s="6">
        <v>73.63</v>
      </c>
      <c r="F7" s="4" t="s">
        <v>13</v>
      </c>
      <c r="G7" s="4">
        <v>120.53</v>
      </c>
      <c r="H7" s="6">
        <f t="shared" si="0"/>
        <v>8874.6238999999987</v>
      </c>
    </row>
    <row r="8" spans="1:9" ht="89.25">
      <c r="A8" s="8" t="s">
        <v>99</v>
      </c>
      <c r="B8" s="9" t="s">
        <v>257</v>
      </c>
      <c r="C8" s="6">
        <v>0.56999999999999995</v>
      </c>
      <c r="D8" s="4">
        <v>7.82</v>
      </c>
      <c r="E8" s="6">
        <v>8.5</v>
      </c>
      <c r="F8" s="4" t="s">
        <v>16</v>
      </c>
      <c r="G8" s="4">
        <v>223.35</v>
      </c>
      <c r="H8" s="6">
        <f t="shared" si="0"/>
        <v>1898.4749999999999</v>
      </c>
    </row>
    <row r="9" spans="1:9" ht="63.75">
      <c r="A9" s="8" t="s">
        <v>100</v>
      </c>
      <c r="B9" s="5" t="s">
        <v>18</v>
      </c>
      <c r="C9" s="6">
        <v>0.95</v>
      </c>
      <c r="D9" s="4">
        <v>13.14</v>
      </c>
      <c r="E9" s="6">
        <v>14.16</v>
      </c>
      <c r="F9" s="4" t="s">
        <v>16</v>
      </c>
      <c r="G9" s="4">
        <v>1149.1199999999999</v>
      </c>
      <c r="H9" s="6">
        <f t="shared" si="0"/>
        <v>16271.539199999999</v>
      </c>
    </row>
    <row r="10" spans="1:9" ht="102">
      <c r="A10" s="8" t="s">
        <v>258</v>
      </c>
      <c r="B10" s="5" t="s">
        <v>34</v>
      </c>
      <c r="C10" s="6">
        <v>3.18</v>
      </c>
      <c r="D10" s="4"/>
      <c r="E10" s="6">
        <v>11.33</v>
      </c>
      <c r="F10" s="4" t="s">
        <v>16</v>
      </c>
      <c r="G10" s="4">
        <v>5829</v>
      </c>
      <c r="H10" s="6">
        <f t="shared" si="0"/>
        <v>66042.570000000007</v>
      </c>
    </row>
    <row r="11" spans="1:9" ht="89.25">
      <c r="A11" s="8" t="s">
        <v>102</v>
      </c>
      <c r="B11" s="5" t="s">
        <v>259</v>
      </c>
      <c r="C11" s="6">
        <v>3.4</v>
      </c>
      <c r="D11" s="4"/>
      <c r="E11" s="6">
        <v>25.49</v>
      </c>
      <c r="F11" s="4" t="s">
        <v>16</v>
      </c>
      <c r="G11" s="4">
        <v>2502.14</v>
      </c>
      <c r="H11" s="6">
        <f t="shared" si="0"/>
        <v>63779.548599999995</v>
      </c>
    </row>
    <row r="12" spans="1:9" ht="63.75">
      <c r="A12" s="19" t="s">
        <v>103</v>
      </c>
      <c r="B12" s="5" t="s">
        <v>43</v>
      </c>
      <c r="C12" s="6">
        <v>15.36</v>
      </c>
      <c r="D12" s="4"/>
      <c r="E12" s="6">
        <v>235.32</v>
      </c>
      <c r="F12" s="4" t="s">
        <v>44</v>
      </c>
      <c r="G12" s="4">
        <v>245.79</v>
      </c>
      <c r="H12" s="6">
        <f t="shared" si="0"/>
        <v>57839.302799999998</v>
      </c>
    </row>
    <row r="13" spans="1:9" ht="102">
      <c r="A13" s="19" t="s">
        <v>104</v>
      </c>
      <c r="B13" s="5" t="s">
        <v>87</v>
      </c>
      <c r="C13" s="6">
        <v>1.52</v>
      </c>
      <c r="D13" s="4">
        <v>12.04</v>
      </c>
      <c r="E13" s="6">
        <v>16.989999999999998</v>
      </c>
      <c r="F13" s="4" t="s">
        <v>16</v>
      </c>
      <c r="G13" s="4">
        <v>5489.86</v>
      </c>
      <c r="H13" s="6">
        <f t="shared" si="0"/>
        <v>93272.72139999998</v>
      </c>
    </row>
    <row r="14" spans="1:9" ht="89.25">
      <c r="A14" s="19" t="s">
        <v>105</v>
      </c>
      <c r="B14" s="5" t="s">
        <v>48</v>
      </c>
      <c r="C14" s="6">
        <v>0.19</v>
      </c>
      <c r="D14" s="4"/>
      <c r="E14" s="6">
        <v>1.65</v>
      </c>
      <c r="F14" s="4" t="s">
        <v>49</v>
      </c>
      <c r="G14" s="4">
        <v>65841.84</v>
      </c>
      <c r="H14" s="6">
        <f t="shared" si="0"/>
        <v>108639.03599999999</v>
      </c>
    </row>
    <row r="15" spans="1:9" ht="18.75">
      <c r="A15" s="8">
        <v>11</v>
      </c>
      <c r="B15" s="10" t="s">
        <v>21</v>
      </c>
      <c r="C15" s="6"/>
      <c r="D15" s="28"/>
      <c r="E15" s="6"/>
      <c r="F15" s="4"/>
      <c r="G15" s="4"/>
      <c r="H15" s="6">
        <f t="shared" si="0"/>
        <v>0</v>
      </c>
    </row>
    <row r="16" spans="1:9" ht="15.75">
      <c r="A16" s="8">
        <v>12</v>
      </c>
      <c r="B16" s="5" t="s">
        <v>260</v>
      </c>
      <c r="C16" s="6">
        <v>0.56999999999999995</v>
      </c>
      <c r="D16" s="4">
        <v>7.82</v>
      </c>
      <c r="E16" s="6">
        <v>8.5</v>
      </c>
      <c r="F16" s="4" t="s">
        <v>16</v>
      </c>
      <c r="G16" s="4">
        <v>461.12</v>
      </c>
      <c r="H16" s="6">
        <f t="shared" si="0"/>
        <v>3919.52</v>
      </c>
    </row>
    <row r="17" spans="1:8" ht="15.75">
      <c r="A17" s="8">
        <v>13</v>
      </c>
      <c r="B17" s="5" t="s">
        <v>23</v>
      </c>
      <c r="C17" s="6">
        <v>3.7</v>
      </c>
      <c r="D17" s="4">
        <v>5.18</v>
      </c>
      <c r="E17" s="6">
        <v>22.37</v>
      </c>
      <c r="F17" s="4" t="s">
        <v>16</v>
      </c>
      <c r="G17" s="4">
        <v>778.47</v>
      </c>
      <c r="H17" s="6">
        <f t="shared" si="0"/>
        <v>17414.373900000002</v>
      </c>
    </row>
    <row r="18" spans="1:8" ht="15.75">
      <c r="A18" s="8">
        <v>14</v>
      </c>
      <c r="B18" s="5" t="s">
        <v>24</v>
      </c>
      <c r="C18" s="6">
        <v>4.3499999999999996</v>
      </c>
      <c r="D18" s="4">
        <v>13.14</v>
      </c>
      <c r="E18" s="6">
        <v>39.65</v>
      </c>
      <c r="F18" s="4" t="s">
        <v>16</v>
      </c>
      <c r="G18" s="4">
        <v>637.20000000000005</v>
      </c>
      <c r="H18" s="6">
        <f t="shared" si="0"/>
        <v>25264.98</v>
      </c>
    </row>
    <row r="19" spans="1:8" ht="15.75">
      <c r="A19" s="8">
        <v>15</v>
      </c>
      <c r="B19" s="5" t="s">
        <v>261</v>
      </c>
      <c r="C19" s="6">
        <v>4.2</v>
      </c>
      <c r="D19" s="4">
        <v>10.35</v>
      </c>
      <c r="E19" s="6">
        <v>24.36</v>
      </c>
      <c r="F19" s="4" t="s">
        <v>16</v>
      </c>
      <c r="G19" s="4">
        <v>518.12</v>
      </c>
      <c r="H19" s="6">
        <f t="shared" si="0"/>
        <v>12621.403200000001</v>
      </c>
    </row>
    <row r="20" spans="1:8" ht="15.75">
      <c r="A20" s="8">
        <v>16</v>
      </c>
      <c r="B20" s="5" t="s">
        <v>26</v>
      </c>
      <c r="C20" s="6">
        <v>9.06</v>
      </c>
      <c r="D20" s="4">
        <v>19.739999999999998</v>
      </c>
      <c r="E20" s="6">
        <v>135.94</v>
      </c>
      <c r="F20" s="4" t="s">
        <v>16</v>
      </c>
      <c r="G20" s="4">
        <v>169.46</v>
      </c>
      <c r="H20" s="6">
        <f>G20*E20</f>
        <v>23036.392400000001</v>
      </c>
    </row>
    <row r="21" spans="1:8">
      <c r="A21" s="11"/>
      <c r="B21" s="83"/>
      <c r="C21" s="83"/>
      <c r="D21" s="83"/>
      <c r="E21" s="83"/>
      <c r="F21" s="83"/>
      <c r="G21" s="83"/>
      <c r="H21" s="6">
        <f>SUM(H5:H20)</f>
        <v>535002.65369999991</v>
      </c>
    </row>
    <row r="22" spans="1:8">
      <c r="A22" s="13"/>
      <c r="B22" s="14"/>
      <c r="C22" s="14"/>
      <c r="D22" s="14"/>
      <c r="E22" s="14"/>
      <c r="F22" s="14"/>
      <c r="G22" s="14"/>
      <c r="H22" s="15"/>
    </row>
    <row r="23" spans="1:8" ht="41.25" customHeight="1">
      <c r="B23" s="84" t="s">
        <v>89</v>
      </c>
      <c r="C23" s="84"/>
      <c r="D23" s="84"/>
      <c r="E23" s="84"/>
      <c r="F23" s="84"/>
      <c r="G23" s="84"/>
      <c r="H23" s="84"/>
    </row>
  </sheetData>
  <mergeCells count="5">
    <mergeCell ref="A1:H1"/>
    <mergeCell ref="A2:H2"/>
    <mergeCell ref="A3:H3"/>
    <mergeCell ref="B21:G21"/>
    <mergeCell ref="B23:H23"/>
  </mergeCells>
  <pageMargins left="0.7" right="0.7" top="0.75" bottom="0.75" header="0.3" footer="0.3"/>
</worksheet>
</file>

<file path=xl/worksheets/sheet85.xml><?xml version="1.0" encoding="utf-8"?>
<worksheet xmlns="http://schemas.openxmlformats.org/spreadsheetml/2006/main" xmlns:r="http://schemas.openxmlformats.org/officeDocument/2006/relationships">
  <dimension ref="A1:I17"/>
  <sheetViews>
    <sheetView workbookViewId="0">
      <selection activeCell="A3" sqref="A3:H3"/>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3" customHeight="1">
      <c r="A3" s="118" t="s">
        <v>358</v>
      </c>
      <c r="B3" s="119"/>
      <c r="C3" s="119"/>
      <c r="D3" s="119"/>
      <c r="E3" s="119"/>
      <c r="F3" s="119"/>
      <c r="G3" s="119"/>
      <c r="H3" s="120"/>
      <c r="I3" s="2"/>
    </row>
    <row r="4" spans="1:9">
      <c r="A4" s="3" t="s">
        <v>3</v>
      </c>
      <c r="B4" s="3" t="s">
        <v>4</v>
      </c>
      <c r="C4" s="3">
        <v>1</v>
      </c>
      <c r="D4" s="3">
        <v>2</v>
      </c>
      <c r="E4" s="3" t="s">
        <v>97</v>
      </c>
      <c r="F4" s="3" t="s">
        <v>6</v>
      </c>
      <c r="G4" s="3" t="s">
        <v>7</v>
      </c>
      <c r="H4" s="3" t="s">
        <v>8</v>
      </c>
    </row>
    <row r="5" spans="1:9" ht="114.75">
      <c r="A5" s="8" t="s">
        <v>30</v>
      </c>
      <c r="B5" s="5" t="s">
        <v>12</v>
      </c>
      <c r="C5" s="4">
        <v>13.28</v>
      </c>
      <c r="D5" s="4">
        <v>20.87</v>
      </c>
      <c r="E5" s="8">
        <v>178.42</v>
      </c>
      <c r="F5" s="4" t="s">
        <v>13</v>
      </c>
      <c r="G5" s="4">
        <v>120.53</v>
      </c>
      <c r="H5" s="17">
        <f t="shared" ref="H5:H14" si="0">G5*E5</f>
        <v>21504.962599999999</v>
      </c>
    </row>
    <row r="6" spans="1:9" ht="89.25">
      <c r="A6" s="8" t="s">
        <v>31</v>
      </c>
      <c r="B6" s="9" t="s">
        <v>257</v>
      </c>
      <c r="C6" s="4">
        <v>4.96</v>
      </c>
      <c r="D6" s="4">
        <v>7.79</v>
      </c>
      <c r="E6" s="8">
        <v>35.68</v>
      </c>
      <c r="F6" s="4" t="s">
        <v>16</v>
      </c>
      <c r="G6" s="4">
        <v>223.35</v>
      </c>
      <c r="H6" s="17">
        <f t="shared" si="0"/>
        <v>7969.1279999999997</v>
      </c>
    </row>
    <row r="7" spans="1:9" ht="63.75">
      <c r="A7" s="8" t="s">
        <v>32</v>
      </c>
      <c r="B7" s="5" t="s">
        <v>18</v>
      </c>
      <c r="C7" s="4">
        <v>8.33</v>
      </c>
      <c r="D7" s="4">
        <v>13.08</v>
      </c>
      <c r="E7" s="8">
        <v>59.47</v>
      </c>
      <c r="F7" s="4" t="s">
        <v>16</v>
      </c>
      <c r="G7" s="4">
        <v>1149.1199999999999</v>
      </c>
      <c r="H7" s="17">
        <f t="shared" si="0"/>
        <v>68338.166399999987</v>
      </c>
    </row>
    <row r="8" spans="1:9" ht="76.5">
      <c r="A8" s="8" t="s">
        <v>33</v>
      </c>
      <c r="B8" s="5" t="s">
        <v>334</v>
      </c>
      <c r="C8" s="4">
        <v>9.91</v>
      </c>
      <c r="D8" s="4">
        <v>15.58</v>
      </c>
      <c r="E8" s="8">
        <v>59.47</v>
      </c>
      <c r="F8" s="4" t="s">
        <v>16</v>
      </c>
      <c r="G8" s="4">
        <v>5829</v>
      </c>
      <c r="H8" s="17">
        <f t="shared" si="0"/>
        <v>346650.63</v>
      </c>
    </row>
    <row r="9" spans="1:9" ht="18.75">
      <c r="A9" s="23">
        <v>5</v>
      </c>
      <c r="B9" s="10" t="s">
        <v>21</v>
      </c>
      <c r="C9" s="4"/>
      <c r="D9" s="4"/>
      <c r="E9" s="8"/>
      <c r="F9" s="4"/>
      <c r="G9" s="4"/>
      <c r="H9" s="17">
        <f t="shared" si="0"/>
        <v>0</v>
      </c>
    </row>
    <row r="10" spans="1:9" ht="15.75">
      <c r="A10" s="8">
        <v>6</v>
      </c>
      <c r="B10" s="5" t="s">
        <v>22</v>
      </c>
      <c r="C10" s="4">
        <v>4.96</v>
      </c>
      <c r="D10" s="4">
        <v>7.79</v>
      </c>
      <c r="E10" s="8">
        <v>35.68</v>
      </c>
      <c r="F10" s="4" t="s">
        <v>16</v>
      </c>
      <c r="G10" s="4">
        <v>461.12</v>
      </c>
      <c r="H10" s="17">
        <f t="shared" si="0"/>
        <v>16452.761600000002</v>
      </c>
    </row>
    <row r="11" spans="1:9" ht="15.75">
      <c r="A11" s="8">
        <v>7</v>
      </c>
      <c r="B11" s="5" t="s">
        <v>23</v>
      </c>
      <c r="C11" s="4">
        <v>4.26</v>
      </c>
      <c r="D11" s="4">
        <v>6.7</v>
      </c>
      <c r="E11" s="8">
        <v>25.57</v>
      </c>
      <c r="F11" s="4" t="s">
        <v>16</v>
      </c>
      <c r="G11" s="4">
        <v>778.47</v>
      </c>
      <c r="H11" s="17">
        <f t="shared" si="0"/>
        <v>19905.477900000002</v>
      </c>
    </row>
    <row r="12" spans="1:9" ht="15.75">
      <c r="A12" s="8">
        <v>7</v>
      </c>
      <c r="B12" s="5" t="s">
        <v>24</v>
      </c>
      <c r="C12" s="4">
        <v>8.33</v>
      </c>
      <c r="D12" s="4">
        <v>13.08</v>
      </c>
      <c r="E12" s="8">
        <v>59.47</v>
      </c>
      <c r="F12" s="4" t="s">
        <v>16</v>
      </c>
      <c r="G12" s="4">
        <v>637.20000000000005</v>
      </c>
      <c r="H12" s="17">
        <f t="shared" si="0"/>
        <v>37894.284</v>
      </c>
    </row>
    <row r="13" spans="1:9" ht="15.75">
      <c r="A13" s="8">
        <v>8</v>
      </c>
      <c r="B13" s="5" t="s">
        <v>25</v>
      </c>
      <c r="C13" s="4">
        <v>8.52</v>
      </c>
      <c r="D13" s="4">
        <v>13.4</v>
      </c>
      <c r="E13" s="8">
        <v>51.15</v>
      </c>
      <c r="F13" s="4" t="s">
        <v>16</v>
      </c>
      <c r="G13" s="4">
        <v>415.77</v>
      </c>
      <c r="H13" s="17">
        <f t="shared" si="0"/>
        <v>21266.635499999997</v>
      </c>
    </row>
    <row r="14" spans="1:9" ht="15.75">
      <c r="A14" s="8">
        <v>9</v>
      </c>
      <c r="B14" s="5" t="s">
        <v>26</v>
      </c>
      <c r="C14" s="4">
        <v>13.28</v>
      </c>
      <c r="D14" s="4">
        <v>20.87</v>
      </c>
      <c r="E14" s="8">
        <v>178.42</v>
      </c>
      <c r="F14" s="4" t="s">
        <v>16</v>
      </c>
      <c r="G14" s="4">
        <v>169.46</v>
      </c>
      <c r="H14" s="17">
        <f t="shared" si="0"/>
        <v>30235.053199999998</v>
      </c>
    </row>
    <row r="15" spans="1:9">
      <c r="A15" s="11"/>
      <c r="B15" s="115"/>
      <c r="C15" s="116"/>
      <c r="D15" s="116"/>
      <c r="E15" s="116"/>
      <c r="F15" s="116"/>
      <c r="G15" s="117"/>
      <c r="H15" s="12">
        <f>SUM(H5:H14)</f>
        <v>570217.09919999994</v>
      </c>
    </row>
    <row r="16" spans="1:9">
      <c r="A16" s="13"/>
      <c r="B16" s="14"/>
      <c r="C16" s="14"/>
      <c r="D16" s="14"/>
      <c r="E16" s="14"/>
      <c r="F16" s="14"/>
      <c r="G16" s="14"/>
      <c r="H16" s="15"/>
    </row>
    <row r="17" spans="2:8" ht="50.25" customHeight="1">
      <c r="B17" s="84" t="s">
        <v>141</v>
      </c>
      <c r="C17" s="84"/>
      <c r="D17" s="84"/>
      <c r="E17" s="84"/>
      <c r="F17" s="84"/>
      <c r="G17" s="84"/>
      <c r="H17" s="84"/>
    </row>
  </sheetData>
  <mergeCells count="5">
    <mergeCell ref="A1:H1"/>
    <mergeCell ref="A2:H2"/>
    <mergeCell ref="A3:H3"/>
    <mergeCell ref="B15:G15"/>
    <mergeCell ref="B17:H17"/>
  </mergeCells>
  <pageMargins left="0.7" right="0.7" top="0.75" bottom="0.75" header="0.3" footer="0.3"/>
</worksheet>
</file>

<file path=xl/worksheets/sheet86.xml><?xml version="1.0" encoding="utf-8"?>
<worksheet xmlns="http://schemas.openxmlformats.org/spreadsheetml/2006/main" xmlns:r="http://schemas.openxmlformats.org/officeDocument/2006/relationships">
  <dimension ref="A1:I17"/>
  <sheetViews>
    <sheetView topLeftCell="A7" workbookViewId="0">
      <selection activeCell="H15" sqref="H15"/>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3" customHeight="1">
      <c r="A3" s="82" t="s">
        <v>333</v>
      </c>
      <c r="B3" s="82"/>
      <c r="C3" s="82"/>
      <c r="D3" s="82"/>
      <c r="E3" s="82"/>
      <c r="F3" s="82"/>
      <c r="G3" s="82"/>
      <c r="H3" s="82"/>
      <c r="I3" s="2"/>
    </row>
    <row r="4" spans="1:9">
      <c r="A4" s="3" t="s">
        <v>3</v>
      </c>
      <c r="B4" s="3" t="s">
        <v>4</v>
      </c>
      <c r="C4" s="3">
        <v>1</v>
      </c>
      <c r="D4" s="3">
        <v>2</v>
      </c>
      <c r="E4" s="3" t="s">
        <v>97</v>
      </c>
      <c r="F4" s="3" t="s">
        <v>6</v>
      </c>
      <c r="G4" s="3" t="s">
        <v>7</v>
      </c>
      <c r="H4" s="3" t="s">
        <v>8</v>
      </c>
    </row>
    <row r="5" spans="1:9" ht="114.75">
      <c r="A5" s="8" t="s">
        <v>30</v>
      </c>
      <c r="B5" s="5" t="s">
        <v>12</v>
      </c>
      <c r="C5" s="4">
        <v>13.28</v>
      </c>
      <c r="D5" s="4">
        <v>20.87</v>
      </c>
      <c r="E5" s="8">
        <v>169.92</v>
      </c>
      <c r="F5" s="4" t="s">
        <v>13</v>
      </c>
      <c r="G5" s="4">
        <v>120.53</v>
      </c>
      <c r="H5" s="17">
        <f t="shared" ref="H5:H14" si="0">G5*E5</f>
        <v>20480.457599999998</v>
      </c>
    </row>
    <row r="6" spans="1:9" ht="89.25">
      <c r="A6" s="8" t="s">
        <v>31</v>
      </c>
      <c r="B6" s="9" t="s">
        <v>257</v>
      </c>
      <c r="C6" s="4">
        <v>4.96</v>
      </c>
      <c r="D6" s="4">
        <v>7.79</v>
      </c>
      <c r="E6" s="8">
        <v>33.979999999999997</v>
      </c>
      <c r="F6" s="4" t="s">
        <v>16</v>
      </c>
      <c r="G6" s="4">
        <v>223.35</v>
      </c>
      <c r="H6" s="17">
        <f t="shared" si="0"/>
        <v>7589.4329999999991</v>
      </c>
    </row>
    <row r="7" spans="1:9" ht="63.75">
      <c r="A7" s="8" t="s">
        <v>32</v>
      </c>
      <c r="B7" s="5" t="s">
        <v>18</v>
      </c>
      <c r="C7" s="4">
        <v>8.33</v>
      </c>
      <c r="D7" s="4">
        <v>13.08</v>
      </c>
      <c r="E7" s="8">
        <v>56.64</v>
      </c>
      <c r="F7" s="4" t="s">
        <v>16</v>
      </c>
      <c r="G7" s="4">
        <v>1149.1199999999999</v>
      </c>
      <c r="H7" s="17">
        <f t="shared" si="0"/>
        <v>65086.156799999997</v>
      </c>
    </row>
    <row r="8" spans="1:9" ht="76.5">
      <c r="A8" s="8" t="s">
        <v>33</v>
      </c>
      <c r="B8" s="5" t="s">
        <v>334</v>
      </c>
      <c r="C8" s="4">
        <v>9.91</v>
      </c>
      <c r="D8" s="4">
        <v>15.58</v>
      </c>
      <c r="E8" s="8">
        <v>56.64</v>
      </c>
      <c r="F8" s="4" t="s">
        <v>16</v>
      </c>
      <c r="G8" s="4">
        <v>5829</v>
      </c>
      <c r="H8" s="17">
        <f t="shared" si="0"/>
        <v>330154.56</v>
      </c>
    </row>
    <row r="9" spans="1:9" ht="18.75">
      <c r="A9" s="23">
        <v>5</v>
      </c>
      <c r="B9" s="10" t="s">
        <v>21</v>
      </c>
      <c r="C9" s="4"/>
      <c r="D9" s="4"/>
      <c r="E9" s="8"/>
      <c r="F9" s="4"/>
      <c r="G9" s="4"/>
      <c r="H9" s="17"/>
    </row>
    <row r="10" spans="1:9" ht="15.75">
      <c r="A10" s="8">
        <v>6</v>
      </c>
      <c r="B10" s="5" t="s">
        <v>22</v>
      </c>
      <c r="C10" s="4">
        <v>4.96</v>
      </c>
      <c r="D10" s="4">
        <v>7.79</v>
      </c>
      <c r="E10" s="8">
        <v>33.979999999999997</v>
      </c>
      <c r="F10" s="4" t="s">
        <v>16</v>
      </c>
      <c r="G10" s="4">
        <v>461.12</v>
      </c>
      <c r="H10" s="17">
        <f t="shared" si="0"/>
        <v>15668.857599999999</v>
      </c>
    </row>
    <row r="11" spans="1:9" ht="15.75">
      <c r="A11" s="8">
        <v>7</v>
      </c>
      <c r="B11" s="5" t="s">
        <v>23</v>
      </c>
      <c r="C11" s="4">
        <v>4.26</v>
      </c>
      <c r="D11" s="4">
        <v>6.7</v>
      </c>
      <c r="E11" s="8">
        <v>24.36</v>
      </c>
      <c r="F11" s="4" t="s">
        <v>16</v>
      </c>
      <c r="G11" s="4">
        <v>778.47</v>
      </c>
      <c r="H11" s="17">
        <f t="shared" si="0"/>
        <v>18963.529200000001</v>
      </c>
    </row>
    <row r="12" spans="1:9" ht="15.75">
      <c r="A12" s="8">
        <v>7</v>
      </c>
      <c r="B12" s="5" t="s">
        <v>24</v>
      </c>
      <c r="C12" s="4">
        <v>8.33</v>
      </c>
      <c r="D12" s="4">
        <v>13.08</v>
      </c>
      <c r="E12" s="8">
        <v>56.64</v>
      </c>
      <c r="F12" s="4" t="s">
        <v>16</v>
      </c>
      <c r="G12" s="4">
        <v>637.20000000000005</v>
      </c>
      <c r="H12" s="17">
        <f t="shared" si="0"/>
        <v>36091.008000000002</v>
      </c>
    </row>
    <row r="13" spans="1:9" ht="15.75">
      <c r="A13" s="8">
        <v>8</v>
      </c>
      <c r="B13" s="5" t="s">
        <v>25</v>
      </c>
      <c r="C13" s="4">
        <v>8.52</v>
      </c>
      <c r="D13" s="4">
        <v>13.4</v>
      </c>
      <c r="E13" s="8">
        <v>48.71</v>
      </c>
      <c r="F13" s="4" t="s">
        <v>16</v>
      </c>
      <c r="G13" s="4">
        <v>415.77</v>
      </c>
      <c r="H13" s="17">
        <f t="shared" si="0"/>
        <v>20252.1567</v>
      </c>
    </row>
    <row r="14" spans="1:9" ht="15.75">
      <c r="A14" s="8">
        <v>9</v>
      </c>
      <c r="B14" s="5" t="s">
        <v>26</v>
      </c>
      <c r="C14" s="4">
        <v>13.28</v>
      </c>
      <c r="D14" s="4">
        <v>20.87</v>
      </c>
      <c r="E14" s="8">
        <v>169.92</v>
      </c>
      <c r="F14" s="4" t="s">
        <v>16</v>
      </c>
      <c r="G14" s="4">
        <v>169.46</v>
      </c>
      <c r="H14" s="17">
        <f t="shared" si="0"/>
        <v>28794.643199999999</v>
      </c>
    </row>
    <row r="15" spans="1:9">
      <c r="A15" s="11"/>
      <c r="B15" s="83"/>
      <c r="C15" s="83"/>
      <c r="D15" s="83"/>
      <c r="E15" s="83"/>
      <c r="F15" s="83"/>
      <c r="G15" s="83"/>
      <c r="H15" s="12">
        <f>SUM(H5:H14)</f>
        <v>543080.80209999997</v>
      </c>
    </row>
    <row r="16" spans="1:9">
      <c r="A16" s="13"/>
      <c r="B16" s="14"/>
      <c r="C16" s="14"/>
      <c r="D16" s="14"/>
      <c r="E16" s="14"/>
      <c r="F16" s="14"/>
      <c r="G16" s="14"/>
      <c r="H16" s="15"/>
    </row>
    <row r="17" spans="2:8" ht="50.25" customHeight="1">
      <c r="B17" s="84" t="s">
        <v>141</v>
      </c>
      <c r="C17" s="84"/>
      <c r="D17" s="84"/>
      <c r="E17" s="84"/>
      <c r="F17" s="84"/>
      <c r="G17" s="84"/>
      <c r="H17" s="84"/>
    </row>
  </sheetData>
  <mergeCells count="5">
    <mergeCell ref="A1:H1"/>
    <mergeCell ref="A2:H2"/>
    <mergeCell ref="A3:H3"/>
    <mergeCell ref="B15:G15"/>
    <mergeCell ref="B17:H17"/>
  </mergeCells>
  <pageMargins left="0.7" right="0.7" top="0.75" bottom="0.75" header="0.3" footer="0.3"/>
</worksheet>
</file>

<file path=xl/worksheets/sheet87.xml><?xml version="1.0" encoding="utf-8"?>
<worksheet xmlns="http://schemas.openxmlformats.org/spreadsheetml/2006/main" xmlns:r="http://schemas.openxmlformats.org/officeDocument/2006/relationships">
  <dimension ref="A1:G22"/>
  <sheetViews>
    <sheetView workbookViewId="0">
      <selection activeCell="F20" sqref="F20"/>
    </sheetView>
  </sheetViews>
  <sheetFormatPr defaultRowHeight="15"/>
  <cols>
    <col min="1" max="1" width="7.42578125" customWidth="1"/>
    <col min="2" max="2" width="45.28515625" customWidth="1"/>
    <col min="3" max="3" width="8.5703125" customWidth="1"/>
    <col min="4" max="4" width="10.140625" customWidth="1"/>
    <col min="5" max="5" width="11.5703125" customWidth="1"/>
    <col min="6" max="6" width="13" customWidth="1"/>
  </cols>
  <sheetData>
    <row r="1" spans="1:7" ht="18.75">
      <c r="A1" s="78" t="s">
        <v>0</v>
      </c>
      <c r="B1" s="79"/>
      <c r="C1" s="79"/>
      <c r="D1" s="79"/>
      <c r="E1" s="79"/>
      <c r="F1" s="79"/>
      <c r="G1" s="1"/>
    </row>
    <row r="2" spans="1:7" ht="18.75">
      <c r="A2" s="80" t="s">
        <v>1</v>
      </c>
      <c r="B2" s="81"/>
      <c r="C2" s="81"/>
      <c r="D2" s="81"/>
      <c r="E2" s="81"/>
      <c r="F2" s="81"/>
      <c r="G2" s="1"/>
    </row>
    <row r="3" spans="1:7" ht="39" customHeight="1">
      <c r="A3" s="82" t="s">
        <v>397</v>
      </c>
      <c r="B3" s="82"/>
      <c r="C3" s="82"/>
      <c r="D3" s="82"/>
      <c r="E3" s="82"/>
      <c r="F3" s="82"/>
      <c r="G3" s="2"/>
    </row>
    <row r="4" spans="1:7">
      <c r="A4" s="3" t="s">
        <v>3</v>
      </c>
      <c r="B4" s="3" t="s">
        <v>4</v>
      </c>
      <c r="C4" s="3" t="s">
        <v>5</v>
      </c>
      <c r="D4" s="3" t="s">
        <v>6</v>
      </c>
      <c r="E4" s="3" t="s">
        <v>7</v>
      </c>
      <c r="F4" s="3" t="s">
        <v>8</v>
      </c>
    </row>
    <row r="5" spans="1:7" ht="25.5">
      <c r="A5" s="4">
        <v>1</v>
      </c>
      <c r="B5" s="27" t="s">
        <v>398</v>
      </c>
      <c r="C5" s="4">
        <v>2</v>
      </c>
      <c r="D5" s="4" t="s">
        <v>10</v>
      </c>
      <c r="E5" s="4">
        <v>261.12</v>
      </c>
      <c r="F5" s="6">
        <f>E5*C5</f>
        <v>522.24</v>
      </c>
    </row>
    <row r="6" spans="1:7" ht="114.75">
      <c r="A6" s="8" t="s">
        <v>11</v>
      </c>
      <c r="B6" s="5" t="s">
        <v>12</v>
      </c>
      <c r="C6" s="6">
        <v>152.19</v>
      </c>
      <c r="D6" s="4" t="s">
        <v>13</v>
      </c>
      <c r="E6" s="4">
        <v>120.53</v>
      </c>
      <c r="F6" s="6">
        <f t="shared" ref="F6:F19" si="0">E6*C6</f>
        <v>18343.4607</v>
      </c>
    </row>
    <row r="7" spans="1:7" ht="89.25">
      <c r="A7" s="8" t="s">
        <v>14</v>
      </c>
      <c r="B7" s="9" t="s">
        <v>15</v>
      </c>
      <c r="C7" s="6">
        <v>14.43</v>
      </c>
      <c r="D7" s="4" t="s">
        <v>16</v>
      </c>
      <c r="E7" s="4">
        <v>223.35</v>
      </c>
      <c r="F7" s="6">
        <f t="shared" si="0"/>
        <v>3222.9404999999997</v>
      </c>
    </row>
    <row r="8" spans="1:7" ht="63.75">
      <c r="A8" s="8" t="s">
        <v>17</v>
      </c>
      <c r="B8" s="5" t="s">
        <v>18</v>
      </c>
      <c r="C8" s="6">
        <v>26.14</v>
      </c>
      <c r="D8" s="4" t="s">
        <v>16</v>
      </c>
      <c r="E8" s="4">
        <v>1149.1199999999999</v>
      </c>
      <c r="F8" s="6">
        <f t="shared" si="0"/>
        <v>30037.996799999997</v>
      </c>
    </row>
    <row r="9" spans="1:7" ht="88.5" customHeight="1">
      <c r="A9" s="8" t="s">
        <v>19</v>
      </c>
      <c r="B9" s="5" t="s">
        <v>39</v>
      </c>
      <c r="C9" s="6">
        <v>21.91</v>
      </c>
      <c r="D9" s="4" t="s">
        <v>16</v>
      </c>
      <c r="E9" s="4">
        <v>5358.23</v>
      </c>
      <c r="F9" s="6">
        <f t="shared" si="0"/>
        <v>117398.81929999999</v>
      </c>
    </row>
    <row r="10" spans="1:7" ht="89.25">
      <c r="A10" s="8" t="s">
        <v>84</v>
      </c>
      <c r="B10" s="5" t="s">
        <v>41</v>
      </c>
      <c r="C10" s="6">
        <v>57.37</v>
      </c>
      <c r="D10" s="4" t="s">
        <v>16</v>
      </c>
      <c r="E10" s="4">
        <v>2502.14</v>
      </c>
      <c r="F10" s="6">
        <f t="shared" si="0"/>
        <v>143547.77179999999</v>
      </c>
    </row>
    <row r="11" spans="1:7" ht="63.75">
      <c r="A11" s="19" t="s">
        <v>85</v>
      </c>
      <c r="B11" s="5" t="s">
        <v>43</v>
      </c>
      <c r="C11" s="6">
        <v>456.2</v>
      </c>
      <c r="D11" s="4" t="s">
        <v>44</v>
      </c>
      <c r="E11" s="4">
        <v>245.79</v>
      </c>
      <c r="F11" s="6">
        <f t="shared" si="0"/>
        <v>112129.39799999999</v>
      </c>
    </row>
    <row r="12" spans="1:7" ht="76.5" customHeight="1">
      <c r="A12" s="19" t="s">
        <v>146</v>
      </c>
      <c r="B12" s="5" t="s">
        <v>87</v>
      </c>
      <c r="C12" s="6">
        <v>31.92</v>
      </c>
      <c r="D12" s="4" t="s">
        <v>16</v>
      </c>
      <c r="E12" s="4">
        <v>5489.86</v>
      </c>
      <c r="F12" s="6">
        <f t="shared" si="0"/>
        <v>175236.33119999999</v>
      </c>
    </row>
    <row r="13" spans="1:7" ht="89.25">
      <c r="A13" s="19" t="s">
        <v>47</v>
      </c>
      <c r="B13" s="5" t="s">
        <v>48</v>
      </c>
      <c r="C13" s="6">
        <v>3.1</v>
      </c>
      <c r="D13" s="4" t="s">
        <v>49</v>
      </c>
      <c r="E13" s="4">
        <v>65841.84</v>
      </c>
      <c r="F13" s="6">
        <f t="shared" si="0"/>
        <v>204109.704</v>
      </c>
    </row>
    <row r="14" spans="1:7" ht="18.75">
      <c r="A14" s="8">
        <v>9</v>
      </c>
      <c r="B14" s="10" t="s">
        <v>21</v>
      </c>
      <c r="C14" s="6"/>
      <c r="D14" s="4"/>
      <c r="E14" s="4"/>
      <c r="F14" s="6">
        <f t="shared" si="0"/>
        <v>0</v>
      </c>
    </row>
    <row r="15" spans="1:7" ht="15.75">
      <c r="A15" s="8">
        <v>10</v>
      </c>
      <c r="B15" s="5" t="s">
        <v>247</v>
      </c>
      <c r="C15" s="6">
        <v>53.28</v>
      </c>
      <c r="D15" s="4" t="s">
        <v>16</v>
      </c>
      <c r="E15" s="4">
        <v>907.31500000000005</v>
      </c>
      <c r="F15" s="6">
        <f t="shared" si="0"/>
        <v>48341.743200000004</v>
      </c>
    </row>
    <row r="16" spans="1:7" ht="15.75">
      <c r="A16" s="8">
        <v>11</v>
      </c>
      <c r="B16" s="5" t="s">
        <v>266</v>
      </c>
      <c r="C16" s="6">
        <v>14.43</v>
      </c>
      <c r="D16" s="4" t="s">
        <v>16</v>
      </c>
      <c r="E16" s="4">
        <v>418.88</v>
      </c>
      <c r="F16" s="6">
        <f t="shared" si="0"/>
        <v>6044.4384</v>
      </c>
    </row>
    <row r="17" spans="1:6" ht="15.75">
      <c r="A17" s="8">
        <v>12</v>
      </c>
      <c r="B17" s="5" t="s">
        <v>61</v>
      </c>
      <c r="C17" s="6">
        <v>83.51</v>
      </c>
      <c r="D17" s="4" t="s">
        <v>16</v>
      </c>
      <c r="E17" s="4">
        <v>487.07</v>
      </c>
      <c r="F17" s="6">
        <f t="shared" si="0"/>
        <v>40675.215700000001</v>
      </c>
    </row>
    <row r="18" spans="1:6" ht="15.75">
      <c r="A18" s="8">
        <v>13</v>
      </c>
      <c r="B18" s="5" t="s">
        <v>62</v>
      </c>
      <c r="C18" s="6">
        <v>47.12</v>
      </c>
      <c r="D18" s="4" t="s">
        <v>16</v>
      </c>
      <c r="E18" s="4">
        <v>541.66999999999996</v>
      </c>
      <c r="F18" s="6">
        <f t="shared" si="0"/>
        <v>25523.490399999995</v>
      </c>
    </row>
    <row r="19" spans="1:6" ht="15.75">
      <c r="A19" s="8">
        <v>14</v>
      </c>
      <c r="B19" s="5" t="s">
        <v>26</v>
      </c>
      <c r="C19" s="6">
        <v>152.19</v>
      </c>
      <c r="D19" s="4" t="s">
        <v>16</v>
      </c>
      <c r="E19" s="4">
        <v>177.17</v>
      </c>
      <c r="F19" s="6">
        <f t="shared" si="0"/>
        <v>26963.502299999996</v>
      </c>
    </row>
    <row r="20" spans="1:6">
      <c r="A20" s="11"/>
      <c r="B20" s="83"/>
      <c r="C20" s="83"/>
      <c r="D20" s="83"/>
      <c r="E20" s="83"/>
      <c r="F20" s="12">
        <f>SUM(F5:F19)</f>
        <v>952097.0523000001</v>
      </c>
    </row>
    <row r="21" spans="1:6">
      <c r="A21" s="13"/>
      <c r="B21" s="14"/>
      <c r="C21" s="14"/>
      <c r="D21" s="14"/>
      <c r="E21" s="14"/>
      <c r="F21" s="15"/>
    </row>
    <row r="22" spans="1:6" ht="41.25" customHeight="1">
      <c r="B22" s="84" t="s">
        <v>399</v>
      </c>
      <c r="C22" s="84"/>
      <c r="D22" s="84"/>
      <c r="E22" s="84"/>
      <c r="F22" s="84"/>
    </row>
  </sheetData>
  <mergeCells count="5">
    <mergeCell ref="A1:F1"/>
    <mergeCell ref="A2:F2"/>
    <mergeCell ref="A3:F3"/>
    <mergeCell ref="B20:E20"/>
    <mergeCell ref="B22:F22"/>
  </mergeCells>
  <pageMargins left="0.7" right="0.7" top="0.75" bottom="0.75" header="0.3" footer="0.3"/>
</worksheet>
</file>

<file path=xl/worksheets/sheet88.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184</v>
      </c>
      <c r="B3" s="82"/>
      <c r="C3" s="82"/>
      <c r="D3" s="82"/>
      <c r="E3" s="82"/>
      <c r="F3" s="82"/>
      <c r="G3" s="2"/>
    </row>
    <row r="4" spans="1:7">
      <c r="A4" s="3" t="s">
        <v>3</v>
      </c>
      <c r="B4" s="3" t="s">
        <v>4</v>
      </c>
      <c r="C4" s="3" t="s">
        <v>5</v>
      </c>
      <c r="D4" s="3" t="s">
        <v>6</v>
      </c>
      <c r="E4" s="3" t="s">
        <v>7</v>
      </c>
      <c r="F4" s="3" t="s">
        <v>8</v>
      </c>
    </row>
    <row r="5" spans="1:7" ht="114.75">
      <c r="A5" s="8" t="s">
        <v>30</v>
      </c>
      <c r="B5" s="5" t="s">
        <v>65</v>
      </c>
      <c r="C5" s="6">
        <v>99.82</v>
      </c>
      <c r="D5" s="4" t="s">
        <v>13</v>
      </c>
      <c r="E5" s="4">
        <v>120.53</v>
      </c>
      <c r="F5" s="6">
        <f t="shared" ref="F5:F18" si="0">E5*C5</f>
        <v>12031.304599999999</v>
      </c>
    </row>
    <row r="6" spans="1:7" ht="78" customHeight="1">
      <c r="A6" s="8" t="s">
        <v>31</v>
      </c>
      <c r="B6" s="5" t="s">
        <v>15</v>
      </c>
      <c r="C6" s="6">
        <v>9.39</v>
      </c>
      <c r="D6" s="4" t="s">
        <v>13</v>
      </c>
      <c r="E6" s="4">
        <v>223.35</v>
      </c>
      <c r="F6" s="6">
        <f t="shared" si="0"/>
        <v>2097.2565</v>
      </c>
    </row>
    <row r="7" spans="1:7" ht="63.75">
      <c r="A7" s="8" t="s">
        <v>32</v>
      </c>
      <c r="B7" s="5" t="s">
        <v>18</v>
      </c>
      <c r="C7" s="6">
        <v>15.64</v>
      </c>
      <c r="D7" s="4" t="s">
        <v>16</v>
      </c>
      <c r="E7" s="4">
        <v>1149.1199999999999</v>
      </c>
      <c r="F7" s="6">
        <f t="shared" si="0"/>
        <v>17972.236799999999</v>
      </c>
    </row>
    <row r="8" spans="1:7" ht="102">
      <c r="A8" s="8" t="s">
        <v>38</v>
      </c>
      <c r="B8" s="5" t="s">
        <v>39</v>
      </c>
      <c r="C8" s="6">
        <v>13.139995000000001</v>
      </c>
      <c r="D8" s="4" t="s">
        <v>16</v>
      </c>
      <c r="E8" s="4">
        <v>5358.83</v>
      </c>
      <c r="F8" s="6">
        <f t="shared" si="0"/>
        <v>70414.999405850001</v>
      </c>
    </row>
    <row r="9" spans="1:7" ht="89.25">
      <c r="A9" s="8" t="s">
        <v>40</v>
      </c>
      <c r="B9" s="5" t="s">
        <v>41</v>
      </c>
      <c r="C9" s="4">
        <v>33.772302979999999</v>
      </c>
      <c r="D9" s="4" t="s">
        <v>16</v>
      </c>
      <c r="E9" s="4">
        <v>2502.14</v>
      </c>
      <c r="F9" s="6">
        <f t="shared" si="0"/>
        <v>84503.030178377187</v>
      </c>
    </row>
    <row r="10" spans="1:7" ht="63.75">
      <c r="A10" s="19" t="s">
        <v>42</v>
      </c>
      <c r="B10" s="5" t="s">
        <v>43</v>
      </c>
      <c r="C10" s="4">
        <v>287.31502799999998</v>
      </c>
      <c r="D10" s="4" t="s">
        <v>44</v>
      </c>
      <c r="E10" s="4">
        <v>116.91</v>
      </c>
      <c r="F10" s="6">
        <f t="shared" si="0"/>
        <v>33589.999923479998</v>
      </c>
    </row>
    <row r="11" spans="1:7" ht="102">
      <c r="A11" s="19" t="s">
        <v>45</v>
      </c>
      <c r="B11" s="5" t="s">
        <v>87</v>
      </c>
      <c r="C11" s="6">
        <v>2.3600699999999999</v>
      </c>
      <c r="D11" s="4" t="s">
        <v>16</v>
      </c>
      <c r="E11" s="4">
        <v>5489.66</v>
      </c>
      <c r="F11" s="6">
        <f t="shared" si="0"/>
        <v>12955.9818762</v>
      </c>
    </row>
    <row r="12" spans="1:7" ht="89.25">
      <c r="A12" s="19" t="s">
        <v>47</v>
      </c>
      <c r="B12" s="5" t="s">
        <v>48</v>
      </c>
      <c r="C12" s="6">
        <v>0.22900000000000001</v>
      </c>
      <c r="D12" s="4" t="s">
        <v>49</v>
      </c>
      <c r="E12" s="4">
        <v>65841.84</v>
      </c>
      <c r="F12" s="6">
        <f t="shared" si="0"/>
        <v>15077.781359999999</v>
      </c>
    </row>
    <row r="13" spans="1:7" ht="18.75">
      <c r="A13" s="23">
        <v>9</v>
      </c>
      <c r="B13" s="10" t="s">
        <v>21</v>
      </c>
      <c r="C13" s="6"/>
      <c r="D13" s="4"/>
      <c r="E13" s="4"/>
      <c r="F13" s="6"/>
    </row>
    <row r="14" spans="1:7" ht="15.75" customHeight="1">
      <c r="A14" s="23">
        <v>10</v>
      </c>
      <c r="B14" s="5" t="s">
        <v>22</v>
      </c>
      <c r="C14" s="6">
        <v>9.39</v>
      </c>
      <c r="D14" s="4" t="s">
        <v>13</v>
      </c>
      <c r="E14" s="4">
        <v>450.47</v>
      </c>
      <c r="F14" s="6">
        <f t="shared" si="0"/>
        <v>4229.9133000000002</v>
      </c>
    </row>
    <row r="15" spans="1:7" ht="15.75" customHeight="1">
      <c r="A15" s="23">
        <v>11</v>
      </c>
      <c r="B15" s="5" t="s">
        <v>23</v>
      </c>
      <c r="C15" s="6">
        <v>24.73</v>
      </c>
      <c r="D15" s="4" t="s">
        <v>13</v>
      </c>
      <c r="E15" s="4">
        <v>831.81</v>
      </c>
      <c r="F15" s="6">
        <f t="shared" si="0"/>
        <v>20570.6613</v>
      </c>
    </row>
    <row r="16" spans="1:7" ht="15.75" customHeight="1">
      <c r="A16" s="23">
        <v>12</v>
      </c>
      <c r="B16" s="5" t="s">
        <v>68</v>
      </c>
      <c r="C16" s="6">
        <v>49.412725999999999</v>
      </c>
      <c r="D16" s="4" t="s">
        <v>13</v>
      </c>
      <c r="E16" s="4">
        <v>831.81</v>
      </c>
      <c r="F16" s="6">
        <f t="shared" si="0"/>
        <v>41101.999614059998</v>
      </c>
    </row>
    <row r="17" spans="1:6">
      <c r="A17" s="23">
        <v>13</v>
      </c>
      <c r="B17" s="5" t="s">
        <v>25</v>
      </c>
      <c r="C17" s="6">
        <v>13.86</v>
      </c>
      <c r="D17" s="4" t="s">
        <v>13</v>
      </c>
      <c r="E17" s="4">
        <v>513.67999999999995</v>
      </c>
      <c r="F17" s="6">
        <f t="shared" si="0"/>
        <v>7119.6047999999992</v>
      </c>
    </row>
    <row r="18" spans="1:6">
      <c r="A18" s="23">
        <v>14</v>
      </c>
      <c r="B18" s="5" t="s">
        <v>69</v>
      </c>
      <c r="C18" s="6">
        <v>99.817300000000003</v>
      </c>
      <c r="D18" s="4" t="s">
        <v>13</v>
      </c>
      <c r="E18" s="4">
        <v>177.16</v>
      </c>
      <c r="F18" s="6">
        <f t="shared" si="0"/>
        <v>17683.632868000001</v>
      </c>
    </row>
    <row r="19" spans="1:6">
      <c r="A19" s="11"/>
      <c r="B19" s="83"/>
      <c r="C19" s="83"/>
      <c r="D19" s="83"/>
      <c r="E19" s="83"/>
      <c r="F19" s="12">
        <f>SUM(F5:F18)</f>
        <v>339348.40252596716</v>
      </c>
    </row>
    <row r="20" spans="1:6">
      <c r="A20" s="13"/>
      <c r="B20" s="14"/>
      <c r="C20" s="14"/>
      <c r="D20" s="14"/>
      <c r="E20" s="14"/>
      <c r="F20" s="15"/>
    </row>
    <row r="21" spans="1:6" ht="50.25" customHeight="1">
      <c r="B21" s="84" t="s">
        <v>141</v>
      </c>
      <c r="C21" s="84"/>
      <c r="D21" s="84"/>
      <c r="E21" s="84"/>
      <c r="F21" s="84"/>
    </row>
  </sheetData>
  <mergeCells count="5">
    <mergeCell ref="A1:F1"/>
    <mergeCell ref="A2:F2"/>
    <mergeCell ref="A3:F3"/>
    <mergeCell ref="B19:E19"/>
    <mergeCell ref="B21:F21"/>
  </mergeCells>
  <pageMargins left="0.7" right="0.7" top="0.75" bottom="0.75" header="0.3" footer="0.3"/>
</worksheet>
</file>

<file path=xl/worksheets/sheet89.xml><?xml version="1.0" encoding="utf-8"?>
<worksheet xmlns="http://schemas.openxmlformats.org/spreadsheetml/2006/main" xmlns:r="http://schemas.openxmlformats.org/officeDocument/2006/relationships">
  <dimension ref="A1:G22"/>
  <sheetViews>
    <sheetView workbookViewId="0">
      <selection activeCell="D4" sqref="D4"/>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364</v>
      </c>
      <c r="B3" s="82"/>
      <c r="C3" s="82"/>
      <c r="D3" s="82"/>
      <c r="E3" s="82"/>
      <c r="F3" s="82"/>
      <c r="G3" s="2"/>
    </row>
    <row r="4" spans="1:7">
      <c r="A4" s="3" t="s">
        <v>3</v>
      </c>
      <c r="B4" s="3" t="s">
        <v>4</v>
      </c>
      <c r="C4" s="3" t="s">
        <v>5</v>
      </c>
      <c r="D4" s="3" t="s">
        <v>6</v>
      </c>
      <c r="E4" s="3" t="s">
        <v>7</v>
      </c>
      <c r="F4" s="3" t="s">
        <v>8</v>
      </c>
    </row>
    <row r="5" spans="1:7" ht="27.75" customHeight="1">
      <c r="A5" s="4" t="s">
        <v>224</v>
      </c>
      <c r="B5" s="22" t="s">
        <v>79</v>
      </c>
      <c r="C5" s="4">
        <v>1.98</v>
      </c>
      <c r="D5" s="4" t="s">
        <v>13</v>
      </c>
      <c r="E5" s="4">
        <v>688.52</v>
      </c>
      <c r="F5" s="6">
        <f>E5*C5</f>
        <v>1363.2695999999999</v>
      </c>
    </row>
    <row r="6" spans="1:7" ht="114.75">
      <c r="A6" s="8" t="s">
        <v>11</v>
      </c>
      <c r="B6" s="5" t="s">
        <v>65</v>
      </c>
      <c r="C6" s="6">
        <v>184.01</v>
      </c>
      <c r="D6" s="4" t="s">
        <v>13</v>
      </c>
      <c r="E6" s="4">
        <v>120.53</v>
      </c>
      <c r="F6" s="6">
        <f t="shared" ref="F6:F19" si="0">E6*C6</f>
        <v>22178.725299999998</v>
      </c>
    </row>
    <row r="7" spans="1:7" ht="78" customHeight="1">
      <c r="A7" s="8" t="s">
        <v>14</v>
      </c>
      <c r="B7" s="5" t="s">
        <v>15</v>
      </c>
      <c r="C7" s="6">
        <v>17.25</v>
      </c>
      <c r="D7" s="4" t="s">
        <v>13</v>
      </c>
      <c r="E7" s="4">
        <v>223.35</v>
      </c>
      <c r="F7" s="6">
        <f t="shared" si="0"/>
        <v>3852.7874999999999</v>
      </c>
    </row>
    <row r="8" spans="1:7" ht="63.75">
      <c r="A8" s="8" t="s">
        <v>17</v>
      </c>
      <c r="B8" s="5" t="s">
        <v>18</v>
      </c>
      <c r="C8" s="6">
        <v>28.74</v>
      </c>
      <c r="D8" s="4" t="s">
        <v>16</v>
      </c>
      <c r="E8" s="4">
        <v>1149.1199999999999</v>
      </c>
      <c r="F8" s="6">
        <f t="shared" si="0"/>
        <v>33025.708799999993</v>
      </c>
    </row>
    <row r="9" spans="1:7" ht="102">
      <c r="A9" s="8" t="s">
        <v>19</v>
      </c>
      <c r="B9" s="5" t="s">
        <v>34</v>
      </c>
      <c r="C9" s="6">
        <v>24.180091000000001</v>
      </c>
      <c r="D9" s="4" t="s">
        <v>16</v>
      </c>
      <c r="E9" s="4">
        <v>5358.83</v>
      </c>
      <c r="F9" s="6">
        <f t="shared" si="0"/>
        <v>129576.99705353001</v>
      </c>
    </row>
    <row r="10" spans="1:7" ht="89.25">
      <c r="A10" s="8" t="s">
        <v>84</v>
      </c>
      <c r="B10" s="5" t="s">
        <v>41</v>
      </c>
      <c r="C10" s="4">
        <v>62.871704999999999</v>
      </c>
      <c r="D10" s="4" t="s">
        <v>16</v>
      </c>
      <c r="E10" s="4">
        <v>2502.14</v>
      </c>
      <c r="F10" s="7">
        <f t="shared" si="0"/>
        <v>157313.80794869998</v>
      </c>
    </row>
    <row r="11" spans="1:7" ht="63.75">
      <c r="A11" s="19" t="s">
        <v>85</v>
      </c>
      <c r="B11" s="5" t="s">
        <v>43</v>
      </c>
      <c r="C11" s="4">
        <v>523.59</v>
      </c>
      <c r="D11" s="4" t="s">
        <v>44</v>
      </c>
      <c r="E11" s="4">
        <v>116.91</v>
      </c>
      <c r="F11" s="7">
        <f t="shared" si="0"/>
        <v>61212.906900000002</v>
      </c>
    </row>
    <row r="12" spans="1:7" ht="102">
      <c r="A12" s="19" t="s">
        <v>86</v>
      </c>
      <c r="B12" s="5" t="s">
        <v>87</v>
      </c>
      <c r="C12" s="6">
        <v>23.33004</v>
      </c>
      <c r="D12" s="4" t="s">
        <v>16</v>
      </c>
      <c r="E12" s="4">
        <v>5489.66</v>
      </c>
      <c r="F12" s="6">
        <f t="shared" si="0"/>
        <v>128073.9873864</v>
      </c>
    </row>
    <row r="13" spans="1:7" ht="89.25">
      <c r="A13" s="19" t="s">
        <v>88</v>
      </c>
      <c r="B13" s="5" t="s">
        <v>48</v>
      </c>
      <c r="C13" s="6">
        <v>2.177</v>
      </c>
      <c r="D13" s="4" t="s">
        <v>49</v>
      </c>
      <c r="E13" s="4">
        <v>65841.84</v>
      </c>
      <c r="F13" s="6">
        <f t="shared" si="0"/>
        <v>143337.68568</v>
      </c>
    </row>
    <row r="14" spans="1:7" ht="18.75">
      <c r="A14" s="23">
        <v>10</v>
      </c>
      <c r="B14" s="10" t="s">
        <v>21</v>
      </c>
      <c r="C14" s="6"/>
      <c r="D14" s="4"/>
      <c r="E14" s="4"/>
      <c r="F14" s="6"/>
    </row>
    <row r="15" spans="1:7" ht="15.75" customHeight="1">
      <c r="A15" s="23">
        <v>11</v>
      </c>
      <c r="B15" s="5" t="s">
        <v>22</v>
      </c>
      <c r="C15" s="6">
        <v>17.25</v>
      </c>
      <c r="D15" s="4" t="s">
        <v>13</v>
      </c>
      <c r="E15" s="4">
        <v>450.47</v>
      </c>
      <c r="F15" s="6">
        <f t="shared" si="0"/>
        <v>7770.6075000000001</v>
      </c>
    </row>
    <row r="16" spans="1:7" ht="15.75" customHeight="1">
      <c r="A16" s="23">
        <v>12</v>
      </c>
      <c r="B16" s="5" t="s">
        <v>23</v>
      </c>
      <c r="C16" s="6">
        <v>53.85</v>
      </c>
      <c r="D16" s="4" t="s">
        <v>13</v>
      </c>
      <c r="E16" s="4">
        <v>880.61</v>
      </c>
      <c r="F16" s="6">
        <f t="shared" si="0"/>
        <v>47420.8485</v>
      </c>
    </row>
    <row r="17" spans="1:6" ht="15.75" customHeight="1">
      <c r="A17" s="23">
        <v>13</v>
      </c>
      <c r="B17" s="5" t="s">
        <v>68</v>
      </c>
      <c r="C17" s="6">
        <v>91.612267000000003</v>
      </c>
      <c r="D17" s="4" t="s">
        <v>13</v>
      </c>
      <c r="E17" s="4">
        <v>831.81</v>
      </c>
      <c r="F17" s="6">
        <f>E17*C17</f>
        <v>76203.999813269998</v>
      </c>
    </row>
    <row r="18" spans="1:6">
      <c r="A18" s="23">
        <v>14</v>
      </c>
      <c r="B18" s="5" t="s">
        <v>25</v>
      </c>
      <c r="C18" s="6">
        <v>41.8459</v>
      </c>
      <c r="D18" s="4" t="s">
        <v>13</v>
      </c>
      <c r="E18" s="4">
        <v>513.86</v>
      </c>
      <c r="F18" s="6">
        <f t="shared" si="0"/>
        <v>21502.934174000002</v>
      </c>
    </row>
    <row r="19" spans="1:6">
      <c r="A19" s="23">
        <v>15</v>
      </c>
      <c r="B19" s="5" t="s">
        <v>69</v>
      </c>
      <c r="C19" s="6">
        <v>184.01</v>
      </c>
      <c r="D19" s="4" t="s">
        <v>13</v>
      </c>
      <c r="E19" s="4">
        <v>177.16</v>
      </c>
      <c r="F19" s="6">
        <f t="shared" si="0"/>
        <v>32599.211599999999</v>
      </c>
    </row>
    <row r="20" spans="1:6">
      <c r="A20" s="11"/>
      <c r="B20" s="83"/>
      <c r="C20" s="83"/>
      <c r="D20" s="83"/>
      <c r="E20" s="83"/>
      <c r="F20" s="12">
        <f>SUM(F5:F19)</f>
        <v>865433.47775590001</v>
      </c>
    </row>
    <row r="21" spans="1:6">
      <c r="A21" s="13"/>
      <c r="B21" s="14"/>
      <c r="C21" s="14"/>
      <c r="D21" s="14"/>
      <c r="E21" s="14"/>
      <c r="F21" s="15"/>
    </row>
    <row r="22" spans="1:6" ht="50.25" customHeight="1">
      <c r="B22" s="84" t="s">
        <v>268</v>
      </c>
      <c r="C22" s="84"/>
      <c r="D22" s="84"/>
      <c r="E22" s="84"/>
      <c r="F22" s="84"/>
    </row>
  </sheetData>
  <mergeCells count="5">
    <mergeCell ref="A1:F1"/>
    <mergeCell ref="A2:F2"/>
    <mergeCell ref="A3:F3"/>
    <mergeCell ref="B20:E20"/>
    <mergeCell ref="B22:F22"/>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6.25" customHeight="1">
      <c r="A3" s="82" t="s">
        <v>382</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9.06</v>
      </c>
      <c r="D5" s="4">
        <v>19.739999999999998</v>
      </c>
      <c r="E5" s="6">
        <v>73.540000000000006</v>
      </c>
      <c r="F5" s="4" t="s">
        <v>13</v>
      </c>
      <c r="G5" s="4">
        <v>120.53</v>
      </c>
      <c r="H5" s="6">
        <f t="shared" ref="H5:H14" si="0">G5*E5</f>
        <v>8863.7762000000002</v>
      </c>
    </row>
    <row r="6" spans="1:9" ht="89.25">
      <c r="A6" s="8" t="s">
        <v>31</v>
      </c>
      <c r="B6" s="9" t="s">
        <v>257</v>
      </c>
      <c r="C6" s="6">
        <v>0.56999999999999995</v>
      </c>
      <c r="D6" s="4">
        <v>7.82</v>
      </c>
      <c r="E6" s="6">
        <v>25.71</v>
      </c>
      <c r="F6" s="4" t="s">
        <v>16</v>
      </c>
      <c r="G6" s="4">
        <v>223.35</v>
      </c>
      <c r="H6" s="6">
        <f t="shared" si="0"/>
        <v>5742.3284999999996</v>
      </c>
    </row>
    <row r="7" spans="1:9" ht="63.75">
      <c r="A7" s="8" t="s">
        <v>32</v>
      </c>
      <c r="B7" s="5" t="s">
        <v>18</v>
      </c>
      <c r="C7" s="6">
        <v>0.95</v>
      </c>
      <c r="D7" s="4">
        <v>13.14</v>
      </c>
      <c r="E7" s="6">
        <v>32.14</v>
      </c>
      <c r="F7" s="4" t="s">
        <v>16</v>
      </c>
      <c r="G7" s="4">
        <v>1149.1199999999999</v>
      </c>
      <c r="H7" s="6">
        <f t="shared" si="0"/>
        <v>36932.716799999995</v>
      </c>
    </row>
    <row r="8" spans="1:9" ht="102">
      <c r="A8" s="8" t="s">
        <v>33</v>
      </c>
      <c r="B8" s="5" t="s">
        <v>34</v>
      </c>
      <c r="C8" s="6">
        <v>3.18</v>
      </c>
      <c r="D8" s="4"/>
      <c r="E8" s="6">
        <v>33.18</v>
      </c>
      <c r="F8" s="4" t="s">
        <v>16</v>
      </c>
      <c r="G8" s="4">
        <v>5829</v>
      </c>
      <c r="H8" s="6">
        <f t="shared" si="0"/>
        <v>193406.22</v>
      </c>
    </row>
    <row r="9" spans="1:9" ht="18.75">
      <c r="A9" s="8">
        <v>5</v>
      </c>
      <c r="B9" s="10" t="s">
        <v>21</v>
      </c>
      <c r="C9" s="6"/>
      <c r="D9" s="28"/>
      <c r="E9" s="6"/>
      <c r="F9" s="4"/>
      <c r="G9" s="4"/>
      <c r="H9" s="6"/>
    </row>
    <row r="10" spans="1:9" ht="15.75">
      <c r="A10" s="8">
        <v>6</v>
      </c>
      <c r="B10" s="5" t="s">
        <v>356</v>
      </c>
      <c r="C10" s="6">
        <v>0.56999999999999995</v>
      </c>
      <c r="D10" s="4">
        <v>7.82</v>
      </c>
      <c r="E10" s="6">
        <v>25.71</v>
      </c>
      <c r="F10" s="4" t="s">
        <v>16</v>
      </c>
      <c r="G10" s="4">
        <v>403.07</v>
      </c>
      <c r="H10" s="6">
        <f t="shared" si="0"/>
        <v>10362.929700000001</v>
      </c>
    </row>
    <row r="11" spans="1:9" ht="15.75">
      <c r="A11" s="8">
        <v>7</v>
      </c>
      <c r="B11" s="5" t="s">
        <v>60</v>
      </c>
      <c r="C11" s="6">
        <v>3.7</v>
      </c>
      <c r="D11" s="4">
        <v>5.18</v>
      </c>
      <c r="E11" s="6">
        <v>14.27</v>
      </c>
      <c r="F11" s="4" t="s">
        <v>16</v>
      </c>
      <c r="G11" s="4">
        <v>907.32</v>
      </c>
      <c r="H11" s="6">
        <f t="shared" si="0"/>
        <v>12947.456400000001</v>
      </c>
    </row>
    <row r="12" spans="1:9" ht="15.75">
      <c r="A12" s="8">
        <v>8</v>
      </c>
      <c r="B12" s="5" t="s">
        <v>261</v>
      </c>
      <c r="C12" s="6">
        <v>4.2</v>
      </c>
      <c r="D12" s="4">
        <v>10.35</v>
      </c>
      <c r="E12" s="6">
        <v>28.53</v>
      </c>
      <c r="F12" s="4" t="s">
        <v>16</v>
      </c>
      <c r="G12" s="4">
        <v>541.66999999999996</v>
      </c>
      <c r="H12" s="6">
        <f>G12*E12</f>
        <v>15453.845099999999</v>
      </c>
    </row>
    <row r="13" spans="1:9" ht="15.75">
      <c r="A13" s="8">
        <v>9</v>
      </c>
      <c r="B13" s="5" t="s">
        <v>61</v>
      </c>
      <c r="C13" s="6">
        <v>4.3499999999999996</v>
      </c>
      <c r="D13" s="4">
        <v>13.14</v>
      </c>
      <c r="E13" s="6">
        <v>32.14</v>
      </c>
      <c r="F13" s="4" t="s">
        <v>16</v>
      </c>
      <c r="G13" s="4">
        <v>863.24</v>
      </c>
      <c r="H13" s="6">
        <f t="shared" si="0"/>
        <v>27744.533600000002</v>
      </c>
    </row>
    <row r="14" spans="1:9" ht="15.75">
      <c r="A14" s="8">
        <v>10</v>
      </c>
      <c r="B14" s="5" t="s">
        <v>26</v>
      </c>
      <c r="C14" s="6">
        <v>9.06</v>
      </c>
      <c r="D14" s="4">
        <v>19.739999999999998</v>
      </c>
      <c r="E14" s="6">
        <v>73.540000000000006</v>
      </c>
      <c r="F14" s="4" t="s">
        <v>16</v>
      </c>
      <c r="G14" s="4">
        <v>177.17</v>
      </c>
      <c r="H14" s="6">
        <f t="shared" si="0"/>
        <v>13029.0818</v>
      </c>
    </row>
    <row r="15" spans="1:9">
      <c r="A15" s="11"/>
      <c r="B15" s="83"/>
      <c r="C15" s="83"/>
      <c r="D15" s="83"/>
      <c r="E15" s="83"/>
      <c r="F15" s="83"/>
      <c r="G15" s="83"/>
      <c r="H15" s="12">
        <f>SUM(H5:H14)</f>
        <v>324482.88809999998</v>
      </c>
    </row>
    <row r="16" spans="1:9">
      <c r="A16" s="13"/>
      <c r="B16" s="14"/>
      <c r="C16" s="14"/>
      <c r="D16" s="14"/>
      <c r="E16" s="14"/>
      <c r="F16" s="14"/>
      <c r="G16" s="14"/>
      <c r="H16" s="15"/>
    </row>
    <row r="17" spans="1:8">
      <c r="A17" s="13"/>
      <c r="B17" s="14"/>
      <c r="C17" s="14"/>
      <c r="D17" s="14"/>
      <c r="E17" s="14"/>
      <c r="F17" s="14"/>
      <c r="G17" s="14"/>
      <c r="H17" s="15"/>
    </row>
    <row r="18" spans="1:8" ht="41.25" customHeight="1">
      <c r="B18" s="84" t="s">
        <v>89</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90.xml><?xml version="1.0" encoding="utf-8"?>
<worksheet xmlns="http://schemas.openxmlformats.org/spreadsheetml/2006/main" xmlns:r="http://schemas.openxmlformats.org/officeDocument/2006/relationships">
  <dimension ref="A1:G17"/>
  <sheetViews>
    <sheetView workbookViewId="0">
      <selection activeCell="F15" sqref="F15: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352</v>
      </c>
      <c r="B3" s="82"/>
      <c r="C3" s="82"/>
      <c r="D3" s="82"/>
      <c r="E3" s="82"/>
      <c r="F3" s="82"/>
      <c r="G3" s="2"/>
    </row>
    <row r="4" spans="1:7">
      <c r="A4" s="3" t="s">
        <v>3</v>
      </c>
      <c r="B4" s="3" t="s">
        <v>4</v>
      </c>
      <c r="C4" s="3" t="s">
        <v>5</v>
      </c>
      <c r="D4" s="3" t="s">
        <v>6</v>
      </c>
      <c r="E4" s="3" t="s">
        <v>7</v>
      </c>
      <c r="F4" s="3" t="s">
        <v>8</v>
      </c>
    </row>
    <row r="5" spans="1:7" ht="114.75">
      <c r="A5" s="8" t="s">
        <v>30</v>
      </c>
      <c r="B5" s="5" t="s">
        <v>12</v>
      </c>
      <c r="C5" s="6">
        <v>115.65</v>
      </c>
      <c r="D5" s="4" t="s">
        <v>13</v>
      </c>
      <c r="E5" s="4">
        <v>120.53</v>
      </c>
      <c r="F5" s="6">
        <f t="shared" ref="F5:F14" si="0">E5*C5</f>
        <v>13939.2945</v>
      </c>
    </row>
    <row r="6" spans="1:7" ht="89.25">
      <c r="A6" s="8" t="s">
        <v>31</v>
      </c>
      <c r="B6" s="9" t="s">
        <v>15</v>
      </c>
      <c r="C6" s="6">
        <v>46.03</v>
      </c>
      <c r="D6" s="4" t="s">
        <v>16</v>
      </c>
      <c r="E6" s="4">
        <v>223.55</v>
      </c>
      <c r="F6" s="6">
        <f t="shared" si="0"/>
        <v>10290.006500000001</v>
      </c>
    </row>
    <row r="7" spans="1:7" ht="63.75">
      <c r="A7" s="8" t="s">
        <v>32</v>
      </c>
      <c r="B7" s="5" t="s">
        <v>18</v>
      </c>
      <c r="C7" s="6">
        <v>76.709999999999994</v>
      </c>
      <c r="D7" s="4" t="s">
        <v>16</v>
      </c>
      <c r="E7" s="4">
        <v>1149.1199999999999</v>
      </c>
      <c r="F7" s="6">
        <f t="shared" si="0"/>
        <v>88148.99519999999</v>
      </c>
    </row>
    <row r="8" spans="1:7" ht="102">
      <c r="A8" s="8" t="s">
        <v>33</v>
      </c>
      <c r="B8" s="5" t="s">
        <v>34</v>
      </c>
      <c r="C8" s="6">
        <v>70.81</v>
      </c>
      <c r="D8" s="4" t="s">
        <v>16</v>
      </c>
      <c r="E8" s="4">
        <v>5829</v>
      </c>
      <c r="F8" s="6">
        <f t="shared" si="0"/>
        <v>412751.49</v>
      </c>
    </row>
    <row r="9" spans="1:7" ht="18.75">
      <c r="A9" s="8">
        <v>5</v>
      </c>
      <c r="B9" s="10" t="s">
        <v>21</v>
      </c>
      <c r="C9" s="6"/>
      <c r="D9" s="4"/>
      <c r="E9" s="4"/>
      <c r="F9" s="6">
        <f t="shared" si="0"/>
        <v>0</v>
      </c>
    </row>
    <row r="10" spans="1:7" ht="15.75">
      <c r="A10" s="8">
        <v>6</v>
      </c>
      <c r="B10" s="5" t="s">
        <v>247</v>
      </c>
      <c r="C10" s="6">
        <v>30.39</v>
      </c>
      <c r="D10" s="4" t="s">
        <v>16</v>
      </c>
      <c r="E10" s="4">
        <v>880.61</v>
      </c>
      <c r="F10" s="6">
        <f t="shared" si="0"/>
        <v>26761.7379</v>
      </c>
    </row>
    <row r="11" spans="1:7" ht="15.75">
      <c r="A11" s="8">
        <v>7</v>
      </c>
      <c r="B11" s="5" t="s">
        <v>266</v>
      </c>
      <c r="C11" s="6">
        <v>46.03</v>
      </c>
      <c r="D11" s="4" t="s">
        <v>16</v>
      </c>
      <c r="E11" s="4">
        <v>450.47</v>
      </c>
      <c r="F11" s="6">
        <f t="shared" si="0"/>
        <v>20735.134100000003</v>
      </c>
    </row>
    <row r="12" spans="1:7" ht="15.75">
      <c r="A12" s="8">
        <v>8</v>
      </c>
      <c r="B12" s="5" t="s">
        <v>61</v>
      </c>
      <c r="C12" s="6">
        <v>76.709999999999994</v>
      </c>
      <c r="D12" s="4" t="s">
        <v>16</v>
      </c>
      <c r="E12" s="4">
        <v>831.81</v>
      </c>
      <c r="F12" s="6">
        <f t="shared" si="0"/>
        <v>63808.145099999987</v>
      </c>
    </row>
    <row r="13" spans="1:7" ht="15.75">
      <c r="A13" s="8">
        <v>9</v>
      </c>
      <c r="B13" s="5" t="s">
        <v>62</v>
      </c>
      <c r="C13" s="6">
        <v>60.78</v>
      </c>
      <c r="D13" s="4" t="s">
        <v>16</v>
      </c>
      <c r="E13" s="4">
        <v>513.67999999999995</v>
      </c>
      <c r="F13" s="6">
        <f t="shared" si="0"/>
        <v>31221.470399999998</v>
      </c>
    </row>
    <row r="14" spans="1:7" ht="15.75">
      <c r="A14" s="8">
        <v>10</v>
      </c>
      <c r="B14" s="5" t="s">
        <v>26</v>
      </c>
      <c r="C14" s="6">
        <v>115.65</v>
      </c>
      <c r="D14" s="4" t="s">
        <v>16</v>
      </c>
      <c r="E14" s="4">
        <v>177.16</v>
      </c>
      <c r="F14" s="6">
        <f t="shared" si="0"/>
        <v>20488.554</v>
      </c>
    </row>
    <row r="15" spans="1:7">
      <c r="A15" s="51"/>
      <c r="B15" s="42"/>
      <c r="C15" s="89" t="s">
        <v>347</v>
      </c>
      <c r="D15" s="90"/>
      <c r="E15" s="91"/>
      <c r="F15" s="12">
        <f>SUM(F5:F14)</f>
        <v>688144.82769999991</v>
      </c>
    </row>
    <row r="16" spans="1:7">
      <c r="A16" s="13"/>
      <c r="B16" s="14"/>
      <c r="C16" s="14"/>
      <c r="D16" s="14"/>
      <c r="E16" s="14"/>
      <c r="F16" s="15"/>
    </row>
    <row r="17" spans="2:6" ht="50.25" customHeight="1">
      <c r="B17" s="84" t="s">
        <v>133</v>
      </c>
      <c r="C17" s="84"/>
      <c r="D17" s="84"/>
      <c r="E17" s="84"/>
      <c r="F17" s="84"/>
    </row>
  </sheetData>
  <mergeCells count="5">
    <mergeCell ref="A1:F1"/>
    <mergeCell ref="A2:F2"/>
    <mergeCell ref="A3:F3"/>
    <mergeCell ref="C15:E15"/>
    <mergeCell ref="B17:F17"/>
  </mergeCells>
  <pageMargins left="0.7" right="0.7" top="0.75" bottom="0.75" header="0.3" footer="0.3"/>
</worksheet>
</file>

<file path=xl/worksheets/sheet91.xml><?xml version="1.0" encoding="utf-8"?>
<worksheet xmlns="http://schemas.openxmlformats.org/spreadsheetml/2006/main" xmlns:r="http://schemas.openxmlformats.org/officeDocument/2006/relationships">
  <dimension ref="A1:G17"/>
  <sheetViews>
    <sheetView workbookViewId="0">
      <selection activeCell="H6" sqref="H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0" customHeight="1">
      <c r="A3" s="82" t="s">
        <v>465</v>
      </c>
      <c r="B3" s="82"/>
      <c r="C3" s="82"/>
      <c r="D3" s="82"/>
      <c r="E3" s="82"/>
      <c r="F3" s="82"/>
      <c r="G3" s="2"/>
    </row>
    <row r="4" spans="1:7">
      <c r="A4" s="3" t="s">
        <v>3</v>
      </c>
      <c r="B4" s="3" t="s">
        <v>4</v>
      </c>
      <c r="C4" s="3" t="s">
        <v>5</v>
      </c>
      <c r="D4" s="3" t="s">
        <v>6</v>
      </c>
      <c r="E4" s="3" t="s">
        <v>7</v>
      </c>
      <c r="F4" s="3" t="s">
        <v>8</v>
      </c>
    </row>
    <row r="5" spans="1:7" ht="114.75">
      <c r="A5" s="8" t="s">
        <v>30</v>
      </c>
      <c r="B5" s="5" t="s">
        <v>12</v>
      </c>
      <c r="C5" s="6">
        <v>215.59</v>
      </c>
      <c r="D5" s="4" t="s">
        <v>13</v>
      </c>
      <c r="E5" s="4">
        <v>120.53</v>
      </c>
      <c r="F5" s="6">
        <f t="shared" ref="F5:F14" si="0">E5*C5</f>
        <v>25985.062700000002</v>
      </c>
    </row>
    <row r="6" spans="1:7" ht="89.25">
      <c r="A6" s="8" t="s">
        <v>31</v>
      </c>
      <c r="B6" s="9" t="s">
        <v>15</v>
      </c>
      <c r="C6" s="6">
        <v>43.12</v>
      </c>
      <c r="D6" s="4" t="s">
        <v>16</v>
      </c>
      <c r="E6" s="4">
        <v>223.55</v>
      </c>
      <c r="F6" s="6">
        <f t="shared" si="0"/>
        <v>9639.4760000000006</v>
      </c>
    </row>
    <row r="7" spans="1:7" ht="63.75">
      <c r="A7" s="8" t="s">
        <v>32</v>
      </c>
      <c r="B7" s="5" t="s">
        <v>18</v>
      </c>
      <c r="C7" s="6">
        <v>71.86</v>
      </c>
      <c r="D7" s="4" t="s">
        <v>16</v>
      </c>
      <c r="E7" s="4">
        <v>1149.1199999999999</v>
      </c>
      <c r="F7" s="6">
        <f t="shared" si="0"/>
        <v>82575.763199999987</v>
      </c>
    </row>
    <row r="8" spans="1:7" ht="102">
      <c r="A8" s="8" t="s">
        <v>33</v>
      </c>
      <c r="B8" s="5" t="s">
        <v>34</v>
      </c>
      <c r="C8" s="6">
        <v>61.6</v>
      </c>
      <c r="D8" s="4" t="s">
        <v>16</v>
      </c>
      <c r="E8" s="4">
        <v>5829</v>
      </c>
      <c r="F8" s="6">
        <f t="shared" si="0"/>
        <v>359066.4</v>
      </c>
    </row>
    <row r="9" spans="1:7" ht="18.75">
      <c r="A9" s="8">
        <v>5</v>
      </c>
      <c r="B9" s="10" t="s">
        <v>21</v>
      </c>
      <c r="C9" s="6"/>
      <c r="D9" s="4"/>
      <c r="E9" s="4"/>
      <c r="F9" s="6">
        <f t="shared" si="0"/>
        <v>0</v>
      </c>
    </row>
    <row r="10" spans="1:7" ht="15.75">
      <c r="A10" s="8">
        <v>6</v>
      </c>
      <c r="B10" s="5" t="s">
        <v>22</v>
      </c>
      <c r="C10" s="6">
        <v>43.12</v>
      </c>
      <c r="D10" s="4" t="s">
        <v>16</v>
      </c>
      <c r="E10" s="4">
        <v>461.12</v>
      </c>
      <c r="F10" s="6">
        <f t="shared" si="0"/>
        <v>19883.4944</v>
      </c>
    </row>
    <row r="11" spans="1:7" ht="15.75">
      <c r="A11" s="8">
        <v>7</v>
      </c>
      <c r="B11" s="5" t="s">
        <v>23</v>
      </c>
      <c r="C11" s="6">
        <v>26.49</v>
      </c>
      <c r="D11" s="4" t="s">
        <v>16</v>
      </c>
      <c r="E11" s="4">
        <v>778.47</v>
      </c>
      <c r="F11" s="6">
        <f t="shared" si="0"/>
        <v>20621.670299999998</v>
      </c>
    </row>
    <row r="12" spans="1:7" ht="15.75">
      <c r="A12" s="8">
        <v>8</v>
      </c>
      <c r="B12" s="5" t="s">
        <v>24</v>
      </c>
      <c r="C12" s="6">
        <v>71.86</v>
      </c>
      <c r="D12" s="4" t="s">
        <v>16</v>
      </c>
      <c r="E12" s="4">
        <v>637.20000000000005</v>
      </c>
      <c r="F12" s="6">
        <f t="shared" si="0"/>
        <v>45789.192000000003</v>
      </c>
    </row>
    <row r="13" spans="1:7" ht="15.75">
      <c r="A13" s="8">
        <v>9</v>
      </c>
      <c r="B13" s="5" t="s">
        <v>25</v>
      </c>
      <c r="C13" s="6">
        <v>52.97</v>
      </c>
      <c r="D13" s="4" t="s">
        <v>16</v>
      </c>
      <c r="E13" s="4">
        <v>415.77</v>
      </c>
      <c r="F13" s="6">
        <f t="shared" si="0"/>
        <v>22023.336899999998</v>
      </c>
    </row>
    <row r="14" spans="1:7" ht="15.75">
      <c r="A14" s="8">
        <v>10</v>
      </c>
      <c r="B14" s="5" t="s">
        <v>26</v>
      </c>
      <c r="C14" s="6">
        <v>215.59</v>
      </c>
      <c r="D14" s="4" t="s">
        <v>16</v>
      </c>
      <c r="E14" s="4">
        <v>169.46</v>
      </c>
      <c r="F14" s="6">
        <f t="shared" si="0"/>
        <v>36533.881400000006</v>
      </c>
    </row>
    <row r="15" spans="1:7">
      <c r="A15" s="51"/>
      <c r="B15" s="42"/>
      <c r="C15" s="89" t="s">
        <v>347</v>
      </c>
      <c r="D15" s="90"/>
      <c r="E15" s="91"/>
      <c r="F15" s="12">
        <f>SUM(F5:F14)</f>
        <v>622118.27689999994</v>
      </c>
    </row>
    <row r="16" spans="1:7">
      <c r="A16" s="13"/>
      <c r="B16" s="14"/>
      <c r="C16" s="14"/>
      <c r="D16" s="14"/>
      <c r="E16" s="14"/>
      <c r="F16" s="15"/>
    </row>
    <row r="17" spans="2:6" ht="50.25" customHeight="1">
      <c r="B17" s="84" t="s">
        <v>133</v>
      </c>
      <c r="C17" s="84"/>
      <c r="D17" s="84"/>
      <c r="E17" s="84"/>
      <c r="F17" s="84"/>
    </row>
  </sheetData>
  <mergeCells count="5">
    <mergeCell ref="A1:F1"/>
    <mergeCell ref="A2:F2"/>
    <mergeCell ref="A3:F3"/>
    <mergeCell ref="C15:E15"/>
    <mergeCell ref="B17:F17"/>
  </mergeCells>
  <pageMargins left="0.7" right="0.7" top="0.75" bottom="0.75" header="0.3" footer="0.3"/>
</worksheet>
</file>

<file path=xl/worksheets/sheet92.xml><?xml version="1.0" encoding="utf-8"?>
<worksheet xmlns="http://schemas.openxmlformats.org/spreadsheetml/2006/main" xmlns:r="http://schemas.openxmlformats.org/officeDocument/2006/relationships">
  <dimension ref="A1:I23"/>
  <sheetViews>
    <sheetView topLeftCell="A13" workbookViewId="0">
      <selection activeCell="H20" sqref="H20"/>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3.75" customHeight="1">
      <c r="A3" s="82" t="s">
        <v>426</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23.13</v>
      </c>
      <c r="D5" s="8">
        <v>5.0999999999999996</v>
      </c>
      <c r="E5" s="17">
        <f>D5+C5</f>
        <v>28.229999999999997</v>
      </c>
      <c r="F5" s="4" t="s">
        <v>13</v>
      </c>
      <c r="G5" s="4">
        <v>120.53</v>
      </c>
      <c r="H5" s="6">
        <f>G5*E5</f>
        <v>3402.5618999999997</v>
      </c>
    </row>
    <row r="6" spans="1:9" ht="89.25">
      <c r="A6" s="8" t="s">
        <v>31</v>
      </c>
      <c r="B6" s="9" t="s">
        <v>15</v>
      </c>
      <c r="C6" s="6">
        <v>9.2100000000000009</v>
      </c>
      <c r="D6" s="8">
        <v>0.43</v>
      </c>
      <c r="E6" s="17">
        <f t="shared" ref="E6:E19" si="0">D6+C6</f>
        <v>9.64</v>
      </c>
      <c r="F6" s="4" t="s">
        <v>16</v>
      </c>
      <c r="G6" s="4">
        <v>223.35</v>
      </c>
      <c r="H6" s="6">
        <f t="shared" ref="H6:H19" si="1">G6*E6</f>
        <v>2153.0940000000001</v>
      </c>
    </row>
    <row r="7" spans="1:9" ht="63.75">
      <c r="A7" s="8" t="s">
        <v>32</v>
      </c>
      <c r="B7" s="5" t="s">
        <v>18</v>
      </c>
      <c r="C7" s="6">
        <v>15.35</v>
      </c>
      <c r="D7" s="8">
        <v>0.71</v>
      </c>
      <c r="E7" s="17">
        <f t="shared" si="0"/>
        <v>16.059999999999999</v>
      </c>
      <c r="F7" s="4" t="s">
        <v>16</v>
      </c>
      <c r="G7" s="4">
        <v>1149.1199999999999</v>
      </c>
      <c r="H7" s="6">
        <f t="shared" si="1"/>
        <v>18454.867199999997</v>
      </c>
    </row>
    <row r="8" spans="1:9" ht="102">
      <c r="A8" s="8" t="s">
        <v>33</v>
      </c>
      <c r="B8" s="5" t="s">
        <v>34</v>
      </c>
      <c r="C8" s="6">
        <v>14.17</v>
      </c>
      <c r="D8" s="8"/>
      <c r="E8" s="17">
        <f t="shared" si="0"/>
        <v>14.17</v>
      </c>
      <c r="F8" s="4" t="s">
        <v>16</v>
      </c>
      <c r="G8" s="4">
        <v>5829</v>
      </c>
      <c r="H8" s="6">
        <f t="shared" si="1"/>
        <v>82596.929999999993</v>
      </c>
    </row>
    <row r="9" spans="1:9" ht="102">
      <c r="A9" s="8" t="s">
        <v>19</v>
      </c>
      <c r="B9" s="5" t="s">
        <v>39</v>
      </c>
      <c r="C9" s="6"/>
      <c r="D9" s="8">
        <v>0.61002100000000004</v>
      </c>
      <c r="E9" s="17">
        <f t="shared" si="0"/>
        <v>0.61002100000000004</v>
      </c>
      <c r="F9" s="4" t="s">
        <v>16</v>
      </c>
      <c r="G9" s="4">
        <v>5358.83</v>
      </c>
      <c r="H9" s="6">
        <f t="shared" si="1"/>
        <v>3268.9988354300003</v>
      </c>
    </row>
    <row r="10" spans="1:9" ht="89.25">
      <c r="A10" s="8" t="s">
        <v>84</v>
      </c>
      <c r="B10" s="5" t="s">
        <v>41</v>
      </c>
      <c r="C10" s="6"/>
      <c r="D10" s="8">
        <v>1.9470000000000001</v>
      </c>
      <c r="E10" s="17">
        <f t="shared" si="0"/>
        <v>1.9470000000000001</v>
      </c>
      <c r="F10" s="4" t="s">
        <v>16</v>
      </c>
      <c r="G10" s="4">
        <v>2502.14</v>
      </c>
      <c r="H10" s="6">
        <f t="shared" si="1"/>
        <v>4871.6665800000001</v>
      </c>
    </row>
    <row r="11" spans="1:9" ht="63.75">
      <c r="A11" s="19" t="s">
        <v>85</v>
      </c>
      <c r="B11" s="5" t="s">
        <v>43</v>
      </c>
      <c r="C11" s="6"/>
      <c r="D11" s="8">
        <v>8.6</v>
      </c>
      <c r="E11" s="17">
        <f t="shared" si="0"/>
        <v>8.6</v>
      </c>
      <c r="F11" s="4" t="s">
        <v>44</v>
      </c>
      <c r="G11" s="4">
        <v>116.91</v>
      </c>
      <c r="H11" s="6">
        <f t="shared" si="1"/>
        <v>1005.4259999999999</v>
      </c>
    </row>
    <row r="12" spans="1:9" ht="102">
      <c r="A12" s="8" t="s">
        <v>86</v>
      </c>
      <c r="B12" s="5" t="s">
        <v>46</v>
      </c>
      <c r="C12" s="6"/>
      <c r="D12" s="8">
        <v>1.20991</v>
      </c>
      <c r="E12" s="17">
        <f t="shared" si="0"/>
        <v>1.20991</v>
      </c>
      <c r="F12" s="4" t="s">
        <v>16</v>
      </c>
      <c r="G12" s="4">
        <v>5489.66</v>
      </c>
      <c r="H12" s="6">
        <f t="shared" si="1"/>
        <v>6641.9945306</v>
      </c>
    </row>
    <row r="13" spans="1:9" ht="89.25">
      <c r="A13" s="19" t="s">
        <v>88</v>
      </c>
      <c r="B13" s="5" t="s">
        <v>48</v>
      </c>
      <c r="C13" s="20"/>
      <c r="D13" s="8">
        <v>0.116992</v>
      </c>
      <c r="E13" s="17">
        <f t="shared" si="0"/>
        <v>0.116992</v>
      </c>
      <c r="F13" s="4" t="s">
        <v>49</v>
      </c>
      <c r="G13" s="4">
        <v>65841.84</v>
      </c>
      <c r="H13" s="6">
        <f t="shared" si="1"/>
        <v>7702.9685452799995</v>
      </c>
    </row>
    <row r="14" spans="1:9" ht="18.75">
      <c r="A14" s="8">
        <v>10</v>
      </c>
      <c r="B14" s="10" t="s">
        <v>21</v>
      </c>
      <c r="C14" s="6"/>
      <c r="D14" s="8"/>
      <c r="E14" s="17"/>
      <c r="F14" s="4"/>
      <c r="G14" s="4"/>
      <c r="H14" s="6"/>
    </row>
    <row r="15" spans="1:9" ht="15.75">
      <c r="A15" s="8">
        <v>11</v>
      </c>
      <c r="B15" s="5" t="s">
        <v>22</v>
      </c>
      <c r="C15" s="6">
        <v>9.2100000000000009</v>
      </c>
      <c r="D15" s="8">
        <v>0.43</v>
      </c>
      <c r="E15" s="17">
        <f t="shared" si="0"/>
        <v>9.64</v>
      </c>
      <c r="F15" s="4" t="s">
        <v>16</v>
      </c>
      <c r="G15" s="4">
        <v>450.47</v>
      </c>
      <c r="H15" s="6">
        <f t="shared" si="1"/>
        <v>4342.5308000000005</v>
      </c>
    </row>
    <row r="16" spans="1:9" ht="15.75">
      <c r="A16" s="8">
        <v>12</v>
      </c>
      <c r="B16" s="5" t="s">
        <v>23</v>
      </c>
      <c r="C16" s="6">
        <v>6.09</v>
      </c>
      <c r="D16" s="8">
        <v>1.76</v>
      </c>
      <c r="E16" s="17">
        <f t="shared" si="0"/>
        <v>7.85</v>
      </c>
      <c r="F16" s="4" t="s">
        <v>16</v>
      </c>
      <c r="G16" s="4">
        <v>880.61</v>
      </c>
      <c r="H16" s="6">
        <f t="shared" si="1"/>
        <v>6912.7884999999997</v>
      </c>
    </row>
    <row r="17" spans="1:8" ht="15.75">
      <c r="A17" s="8">
        <v>13</v>
      </c>
      <c r="B17" s="5" t="s">
        <v>24</v>
      </c>
      <c r="C17" s="6">
        <v>15.35</v>
      </c>
      <c r="D17" s="8">
        <v>2.6568000000000001</v>
      </c>
      <c r="E17" s="17">
        <f t="shared" si="0"/>
        <v>18.006799999999998</v>
      </c>
      <c r="F17" s="4" t="s">
        <v>16</v>
      </c>
      <c r="G17" s="4">
        <v>831.81</v>
      </c>
      <c r="H17" s="6">
        <f t="shared" si="1"/>
        <v>14978.236307999998</v>
      </c>
    </row>
    <row r="18" spans="1:8" ht="15.75">
      <c r="A18" s="8">
        <v>14</v>
      </c>
      <c r="B18" s="5" t="s">
        <v>25</v>
      </c>
      <c r="C18" s="6">
        <v>12.18</v>
      </c>
      <c r="D18" s="8">
        <v>1.6</v>
      </c>
      <c r="E18" s="17">
        <f t="shared" si="0"/>
        <v>13.78</v>
      </c>
      <c r="F18" s="4" t="s">
        <v>16</v>
      </c>
      <c r="G18" s="4">
        <v>513.67999999999995</v>
      </c>
      <c r="H18" s="6">
        <f t="shared" si="1"/>
        <v>7078.5103999999992</v>
      </c>
    </row>
    <row r="19" spans="1:8" ht="15.75">
      <c r="A19" s="8">
        <v>15</v>
      </c>
      <c r="B19" s="5" t="s">
        <v>26</v>
      </c>
      <c r="C19" s="6">
        <v>23.13</v>
      </c>
      <c r="D19" s="8">
        <v>5.0999999999999996</v>
      </c>
      <c r="E19" s="17">
        <f t="shared" si="0"/>
        <v>28.229999999999997</v>
      </c>
      <c r="F19" s="4" t="s">
        <v>16</v>
      </c>
      <c r="G19" s="4">
        <v>177.16</v>
      </c>
      <c r="H19" s="6">
        <f t="shared" si="1"/>
        <v>5001.2267999999995</v>
      </c>
    </row>
    <row r="20" spans="1:8">
      <c r="A20" s="11"/>
      <c r="B20" s="83"/>
      <c r="C20" s="83"/>
      <c r="D20" s="83"/>
      <c r="E20" s="83"/>
      <c r="F20" s="83"/>
      <c r="G20" s="83"/>
      <c r="H20" s="12">
        <f>SUM(H5:H19)</f>
        <v>168411.80039930998</v>
      </c>
    </row>
    <row r="21" spans="1:8">
      <c r="A21" s="13"/>
      <c r="B21" s="14"/>
      <c r="C21" s="14"/>
      <c r="D21" s="14"/>
      <c r="E21" s="14"/>
      <c r="F21" s="14"/>
      <c r="G21" s="14"/>
      <c r="H21" s="15"/>
    </row>
    <row r="22" spans="1:8">
      <c r="A22" s="13"/>
      <c r="B22" s="14"/>
      <c r="C22" s="14"/>
      <c r="D22" s="14"/>
      <c r="E22" s="14"/>
      <c r="F22" s="14"/>
      <c r="G22" s="14"/>
      <c r="H22" s="15"/>
    </row>
    <row r="23" spans="1:8" ht="63.75" customHeight="1">
      <c r="B23" s="84" t="s">
        <v>50</v>
      </c>
      <c r="C23" s="84"/>
      <c r="D23" s="84"/>
      <c r="E23" s="84"/>
      <c r="F23" s="84"/>
      <c r="G23" s="84"/>
      <c r="H23" s="84"/>
    </row>
  </sheetData>
  <mergeCells count="5">
    <mergeCell ref="A1:H1"/>
    <mergeCell ref="A2:H2"/>
    <mergeCell ref="A3:H3"/>
    <mergeCell ref="B20:G20"/>
    <mergeCell ref="B23:H23"/>
  </mergeCells>
  <pageMargins left="0.7" right="0.7" top="0.75" bottom="0.75" header="0.3" footer="0.3"/>
</worksheet>
</file>

<file path=xl/worksheets/sheet93.xml><?xml version="1.0" encoding="utf-8"?>
<worksheet xmlns="http://schemas.openxmlformats.org/spreadsheetml/2006/main" xmlns:r="http://schemas.openxmlformats.org/officeDocument/2006/relationships">
  <dimension ref="A1:I17"/>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118" t="s">
        <v>196</v>
      </c>
      <c r="B3" s="119"/>
      <c r="C3" s="119"/>
      <c r="D3" s="119"/>
      <c r="E3" s="119"/>
      <c r="F3" s="119"/>
      <c r="G3" s="119"/>
      <c r="H3" s="120"/>
      <c r="I3" s="2"/>
    </row>
    <row r="4" spans="1:9">
      <c r="A4" s="3" t="s">
        <v>3</v>
      </c>
      <c r="B4" s="3" t="s">
        <v>4</v>
      </c>
      <c r="C4" s="3">
        <v>1</v>
      </c>
      <c r="D4" s="3">
        <v>2</v>
      </c>
      <c r="E4" s="3" t="s">
        <v>5</v>
      </c>
      <c r="F4" s="3" t="s">
        <v>6</v>
      </c>
      <c r="G4" s="3" t="s">
        <v>7</v>
      </c>
      <c r="H4" s="3" t="s">
        <v>8</v>
      </c>
    </row>
    <row r="5" spans="1:9" ht="114.75">
      <c r="A5" s="8" t="s">
        <v>30</v>
      </c>
      <c r="B5" s="5" t="s">
        <v>12</v>
      </c>
      <c r="C5" s="6">
        <v>29.73</v>
      </c>
      <c r="D5" s="8">
        <v>5.25</v>
      </c>
      <c r="E5" s="8">
        <v>70.290000000000006</v>
      </c>
      <c r="F5" s="4" t="s">
        <v>13</v>
      </c>
      <c r="G5" s="4">
        <v>120.53</v>
      </c>
      <c r="H5" s="6">
        <f t="shared" ref="H5:H14" si="0">G5*E5</f>
        <v>8472.0537000000004</v>
      </c>
    </row>
    <row r="6" spans="1:9" ht="89.25">
      <c r="A6" s="8" t="s">
        <v>31</v>
      </c>
      <c r="B6" s="9" t="s">
        <v>15</v>
      </c>
      <c r="C6" s="6">
        <v>2.48</v>
      </c>
      <c r="D6" s="8">
        <v>5.25</v>
      </c>
      <c r="E6" s="8">
        <v>27.26</v>
      </c>
      <c r="F6" s="4" t="s">
        <v>16</v>
      </c>
      <c r="G6" s="4">
        <v>223.35</v>
      </c>
      <c r="H6" s="6">
        <f t="shared" si="0"/>
        <v>6088.5210000000006</v>
      </c>
    </row>
    <row r="7" spans="1:9" ht="63.75">
      <c r="A7" s="8" t="s">
        <v>32</v>
      </c>
      <c r="B7" s="5" t="s">
        <v>18</v>
      </c>
      <c r="C7" s="6">
        <v>4.13</v>
      </c>
      <c r="D7" s="8">
        <v>5.25</v>
      </c>
      <c r="E7" s="8">
        <v>45.44</v>
      </c>
      <c r="F7" s="4" t="s">
        <v>16</v>
      </c>
      <c r="G7" s="4">
        <v>1149.1199999999999</v>
      </c>
      <c r="H7" s="6">
        <f t="shared" si="0"/>
        <v>52216.01279999999</v>
      </c>
    </row>
    <row r="8" spans="1:9" ht="102">
      <c r="A8" s="8" t="s">
        <v>33</v>
      </c>
      <c r="B8" s="5" t="s">
        <v>34</v>
      </c>
      <c r="C8" s="6">
        <v>3.26</v>
      </c>
      <c r="D8" s="8">
        <v>5.25</v>
      </c>
      <c r="E8" s="8">
        <v>47.3</v>
      </c>
      <c r="F8" s="4" t="s">
        <v>16</v>
      </c>
      <c r="G8" s="4">
        <v>5829</v>
      </c>
      <c r="H8" s="6">
        <f t="shared" si="0"/>
        <v>275711.7</v>
      </c>
    </row>
    <row r="9" spans="1:9" ht="18.75">
      <c r="A9" s="8">
        <v>5</v>
      </c>
      <c r="B9" s="10" t="s">
        <v>21</v>
      </c>
      <c r="C9" s="6"/>
      <c r="D9" s="8"/>
      <c r="E9" s="8"/>
      <c r="F9" s="4"/>
      <c r="G9" s="4"/>
      <c r="H9" s="6"/>
    </row>
    <row r="10" spans="1:9" ht="15.75">
      <c r="A10" s="8">
        <v>6</v>
      </c>
      <c r="B10" s="5" t="s">
        <v>59</v>
      </c>
      <c r="C10" s="6">
        <v>2.48</v>
      </c>
      <c r="D10" s="8">
        <v>5.25</v>
      </c>
      <c r="E10" s="8">
        <v>27.26</v>
      </c>
      <c r="F10" s="4" t="s">
        <v>16</v>
      </c>
      <c r="G10" s="4">
        <v>450.47</v>
      </c>
      <c r="H10" s="6">
        <f t="shared" si="0"/>
        <v>12279.812200000002</v>
      </c>
    </row>
    <row r="11" spans="1:9" ht="15.75">
      <c r="A11" s="8">
        <v>7</v>
      </c>
      <c r="B11" s="5" t="s">
        <v>60</v>
      </c>
      <c r="C11" s="6">
        <v>7.16</v>
      </c>
      <c r="D11" s="8">
        <v>5.25</v>
      </c>
      <c r="E11" s="8">
        <v>20.3</v>
      </c>
      <c r="F11" s="4" t="s">
        <v>16</v>
      </c>
      <c r="G11" s="4">
        <v>880.61</v>
      </c>
      <c r="H11" s="6">
        <f t="shared" si="0"/>
        <v>17876.383000000002</v>
      </c>
    </row>
    <row r="12" spans="1:9" ht="15.75">
      <c r="A12" s="8">
        <v>8</v>
      </c>
      <c r="B12" s="5" t="s">
        <v>61</v>
      </c>
      <c r="C12" s="6">
        <v>12.78</v>
      </c>
      <c r="D12" s="8">
        <v>5.25</v>
      </c>
      <c r="E12" s="8">
        <v>45.44</v>
      </c>
      <c r="F12" s="4" t="s">
        <v>16</v>
      </c>
      <c r="G12" s="4">
        <v>831.81</v>
      </c>
      <c r="H12" s="6">
        <f t="shared" si="0"/>
        <v>37797.446399999993</v>
      </c>
    </row>
    <row r="13" spans="1:9" ht="15.75">
      <c r="A13" s="8">
        <v>9</v>
      </c>
      <c r="B13" s="5" t="s">
        <v>62</v>
      </c>
      <c r="C13" s="6">
        <v>3.61</v>
      </c>
      <c r="D13" s="8">
        <v>5.25</v>
      </c>
      <c r="E13" s="8">
        <v>40.6</v>
      </c>
      <c r="F13" s="4" t="s">
        <v>16</v>
      </c>
      <c r="G13" s="4">
        <v>513.67999999999995</v>
      </c>
      <c r="H13" s="6">
        <f t="shared" si="0"/>
        <v>20855.407999999999</v>
      </c>
    </row>
    <row r="14" spans="1:9" ht="15.75">
      <c r="A14" s="8">
        <v>10</v>
      </c>
      <c r="B14" s="5" t="s">
        <v>26</v>
      </c>
      <c r="C14" s="6">
        <v>29.73</v>
      </c>
      <c r="D14" s="8">
        <v>5.25</v>
      </c>
      <c r="E14" s="8">
        <v>70.290000000000006</v>
      </c>
      <c r="F14" s="4" t="s">
        <v>16</v>
      </c>
      <c r="G14" s="4">
        <v>177.16</v>
      </c>
      <c r="H14" s="6">
        <f t="shared" si="0"/>
        <v>12452.576400000002</v>
      </c>
    </row>
    <row r="15" spans="1:9">
      <c r="A15" s="11"/>
      <c r="B15" s="115"/>
      <c r="C15" s="116"/>
      <c r="D15" s="116"/>
      <c r="E15" s="116"/>
      <c r="F15" s="116"/>
      <c r="G15" s="117"/>
      <c r="H15" s="12">
        <f>SUM(H5:H14)</f>
        <v>443749.91349999997</v>
      </c>
    </row>
    <row r="16" spans="1:9">
      <c r="A16" s="13"/>
      <c r="B16" s="14"/>
      <c r="C16" s="14"/>
      <c r="D16" s="14"/>
      <c r="E16" s="14"/>
      <c r="F16" s="14"/>
      <c r="G16" s="14"/>
      <c r="H16" s="15"/>
    </row>
    <row r="17" spans="2:8" ht="63.75" customHeight="1">
      <c r="B17" s="84" t="s">
        <v>133</v>
      </c>
      <c r="C17" s="84"/>
      <c r="D17" s="84"/>
      <c r="E17" s="84"/>
      <c r="F17" s="84"/>
      <c r="G17" s="84"/>
      <c r="H17" s="84"/>
    </row>
  </sheetData>
  <mergeCells count="5">
    <mergeCell ref="A1:H1"/>
    <mergeCell ref="A2:H2"/>
    <mergeCell ref="A3:H3"/>
    <mergeCell ref="B15:G15"/>
    <mergeCell ref="B17:H17"/>
  </mergeCells>
  <pageMargins left="0.7" right="0.7" top="0.75" bottom="0.75" header="0.3" footer="0.3"/>
</worksheet>
</file>

<file path=xl/worksheets/sheet94.xml><?xml version="1.0" encoding="utf-8"?>
<worksheet xmlns="http://schemas.openxmlformats.org/spreadsheetml/2006/main" xmlns:r="http://schemas.openxmlformats.org/officeDocument/2006/relationships">
  <dimension ref="A1:I21"/>
  <sheetViews>
    <sheetView topLeftCell="A16" workbookViewId="0">
      <selection activeCell="H19" sqref="H19"/>
    </sheetView>
  </sheetViews>
  <sheetFormatPr defaultRowHeight="15"/>
  <cols>
    <col min="1" max="1" width="8.7109375" customWidth="1"/>
    <col min="2" max="2" width="48.140625" customWidth="1"/>
    <col min="3" max="4" width="12.5703125" hidden="1" customWidth="1"/>
    <col min="5" max="5" width="7.425781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23.25" customHeight="1">
      <c r="A3" s="82" t="s">
        <v>37</v>
      </c>
      <c r="B3" s="82"/>
      <c r="C3" s="82"/>
      <c r="D3" s="82"/>
      <c r="E3" s="82"/>
      <c r="F3" s="82"/>
      <c r="G3" s="82"/>
      <c r="H3" s="82"/>
      <c r="I3" s="2"/>
    </row>
    <row r="4" spans="1:9">
      <c r="A4" s="3" t="s">
        <v>3</v>
      </c>
      <c r="B4" s="3" t="s">
        <v>4</v>
      </c>
      <c r="C4" s="3">
        <v>1</v>
      </c>
      <c r="D4" s="3">
        <v>2</v>
      </c>
      <c r="E4" s="3" t="s">
        <v>5</v>
      </c>
      <c r="F4" s="3" t="s">
        <v>6</v>
      </c>
      <c r="G4" s="3" t="s">
        <v>7</v>
      </c>
      <c r="H4" s="3" t="s">
        <v>8</v>
      </c>
    </row>
    <row r="5" spans="1:9" ht="79.5" customHeight="1">
      <c r="A5" s="8" t="s">
        <v>30</v>
      </c>
      <c r="B5" s="16" t="s">
        <v>12</v>
      </c>
      <c r="C5" s="6">
        <v>23.13</v>
      </c>
      <c r="D5" s="8">
        <v>5.0999999999999996</v>
      </c>
      <c r="E5" s="17">
        <v>58.38</v>
      </c>
      <c r="F5" s="4" t="s">
        <v>13</v>
      </c>
      <c r="G5" s="4">
        <v>120.53</v>
      </c>
      <c r="H5" s="6">
        <f>G5*E5</f>
        <v>7036.5414000000001</v>
      </c>
    </row>
    <row r="6" spans="1:9" ht="67.5" customHeight="1">
      <c r="A6" s="8" t="s">
        <v>31</v>
      </c>
      <c r="B6" s="18" t="s">
        <v>15</v>
      </c>
      <c r="C6" s="6">
        <v>9.2100000000000009</v>
      </c>
      <c r="D6" s="8">
        <v>0.43</v>
      </c>
      <c r="E6" s="17">
        <v>5.49</v>
      </c>
      <c r="F6" s="4" t="s">
        <v>16</v>
      </c>
      <c r="G6" s="4">
        <v>223.35</v>
      </c>
      <c r="H6" s="6">
        <f t="shared" ref="H6:H18" si="0">G6*E6</f>
        <v>1226.1914999999999</v>
      </c>
    </row>
    <row r="7" spans="1:9" ht="43.5" customHeight="1">
      <c r="A7" s="8" t="s">
        <v>32</v>
      </c>
      <c r="B7" s="16" t="s">
        <v>18</v>
      </c>
      <c r="C7" s="6">
        <v>15.35</v>
      </c>
      <c r="D7" s="8">
        <v>0.71</v>
      </c>
      <c r="E7" s="17">
        <v>9.15</v>
      </c>
      <c r="F7" s="4" t="s">
        <v>16</v>
      </c>
      <c r="G7" s="4">
        <v>1149.1199999999999</v>
      </c>
      <c r="H7" s="6">
        <f t="shared" si="0"/>
        <v>10514.447999999999</v>
      </c>
    </row>
    <row r="8" spans="1:9" ht="75" customHeight="1">
      <c r="A8" s="8" t="s">
        <v>38</v>
      </c>
      <c r="B8" s="16" t="s">
        <v>39</v>
      </c>
      <c r="C8" s="6"/>
      <c r="D8" s="8">
        <v>0.61002100000000004</v>
      </c>
      <c r="E8" s="17">
        <v>7.6898999999999997</v>
      </c>
      <c r="F8" s="4" t="s">
        <v>16</v>
      </c>
      <c r="G8" s="4">
        <v>5358.83</v>
      </c>
      <c r="H8" s="6">
        <f t="shared" si="0"/>
        <v>41208.866816999995</v>
      </c>
    </row>
    <row r="9" spans="1:9" ht="70.5" customHeight="1">
      <c r="A9" s="8" t="s">
        <v>40</v>
      </c>
      <c r="B9" s="16" t="s">
        <v>41</v>
      </c>
      <c r="C9" s="6"/>
      <c r="D9" s="8">
        <v>1.9470000000000001</v>
      </c>
      <c r="E9" s="17">
        <v>19.753609999999998</v>
      </c>
      <c r="F9" s="4" t="s">
        <v>16</v>
      </c>
      <c r="G9" s="4">
        <v>2502.14</v>
      </c>
      <c r="H9" s="6">
        <f t="shared" si="0"/>
        <v>49426.297725399992</v>
      </c>
    </row>
    <row r="10" spans="1:9" ht="52.5">
      <c r="A10" s="19" t="s">
        <v>42</v>
      </c>
      <c r="B10" s="16" t="s">
        <v>43</v>
      </c>
      <c r="C10" s="6"/>
      <c r="D10" s="8">
        <v>8.6</v>
      </c>
      <c r="E10" s="17">
        <v>168.0523</v>
      </c>
      <c r="F10" s="4" t="s">
        <v>44</v>
      </c>
      <c r="G10" s="4">
        <v>116.91</v>
      </c>
      <c r="H10" s="6">
        <f t="shared" si="0"/>
        <v>19646.994393000001</v>
      </c>
    </row>
    <row r="11" spans="1:9" ht="81.75" customHeight="1">
      <c r="A11" s="8" t="s">
        <v>45</v>
      </c>
      <c r="B11" s="16" t="s">
        <v>46</v>
      </c>
      <c r="C11" s="6"/>
      <c r="D11" s="8">
        <v>1.20991</v>
      </c>
      <c r="E11" s="17">
        <v>7.3199399999999999</v>
      </c>
      <c r="F11" s="4" t="s">
        <v>16</v>
      </c>
      <c r="G11" s="4">
        <v>5489.66</v>
      </c>
      <c r="H11" s="6">
        <f>G11*E11</f>
        <v>40183.981820399997</v>
      </c>
    </row>
    <row r="12" spans="1:9" ht="67.5" customHeight="1">
      <c r="A12" s="19" t="s">
        <v>47</v>
      </c>
      <c r="B12" s="16" t="s">
        <v>48</v>
      </c>
      <c r="C12" s="20"/>
      <c r="D12" s="8">
        <v>0.116992</v>
      </c>
      <c r="E12" s="17">
        <v>0.64600000000000002</v>
      </c>
      <c r="F12" s="4" t="s">
        <v>49</v>
      </c>
      <c r="G12" s="4">
        <v>65841.84</v>
      </c>
      <c r="H12" s="6">
        <f t="shared" si="0"/>
        <v>42533.82864</v>
      </c>
    </row>
    <row r="13" spans="1:9" ht="18.75">
      <c r="A13" s="8">
        <v>9</v>
      </c>
      <c r="B13" s="10" t="s">
        <v>21</v>
      </c>
      <c r="C13" s="6"/>
      <c r="D13" s="8"/>
      <c r="E13" s="17"/>
      <c r="F13" s="4"/>
      <c r="G13" s="4"/>
      <c r="H13" s="6"/>
    </row>
    <row r="14" spans="1:9" ht="15.75">
      <c r="A14" s="8">
        <v>10</v>
      </c>
      <c r="B14" s="5" t="s">
        <v>22</v>
      </c>
      <c r="C14" s="6">
        <v>9.2100000000000009</v>
      </c>
      <c r="D14" s="8">
        <v>0.43</v>
      </c>
      <c r="E14" s="17">
        <v>5.49</v>
      </c>
      <c r="F14" s="4" t="s">
        <v>16</v>
      </c>
      <c r="G14" s="4">
        <v>450.47</v>
      </c>
      <c r="H14" s="6">
        <f t="shared" si="0"/>
        <v>2473.0803000000001</v>
      </c>
    </row>
    <row r="15" spans="1:9" ht="15.75">
      <c r="A15" s="8">
        <v>11</v>
      </c>
      <c r="B15" s="5" t="s">
        <v>23</v>
      </c>
      <c r="C15" s="6">
        <v>6.09</v>
      </c>
      <c r="D15" s="8">
        <v>1.76</v>
      </c>
      <c r="E15" s="17">
        <v>17.07</v>
      </c>
      <c r="F15" s="4" t="s">
        <v>16</v>
      </c>
      <c r="G15" s="4">
        <v>880.61</v>
      </c>
      <c r="H15" s="6">
        <f t="shared" si="0"/>
        <v>15032.012700000001</v>
      </c>
    </row>
    <row r="16" spans="1:9" ht="15.75">
      <c r="A16" s="8">
        <v>12</v>
      </c>
      <c r="B16" s="5" t="s">
        <v>24</v>
      </c>
      <c r="C16" s="6">
        <v>15.35</v>
      </c>
      <c r="D16" s="8">
        <v>2.6568000000000001</v>
      </c>
      <c r="E16" s="17">
        <v>28.902999999999999</v>
      </c>
      <c r="F16" s="4" t="s">
        <v>16</v>
      </c>
      <c r="G16" s="4">
        <v>831.81</v>
      </c>
      <c r="H16" s="6">
        <f t="shared" si="0"/>
        <v>24041.804429999997</v>
      </c>
    </row>
    <row r="17" spans="1:8" ht="15.75">
      <c r="A17" s="8">
        <v>13</v>
      </c>
      <c r="B17" s="5" t="s">
        <v>25</v>
      </c>
      <c r="C17" s="6">
        <v>12.18</v>
      </c>
      <c r="D17" s="8">
        <v>1.6</v>
      </c>
      <c r="E17" s="17">
        <v>13.26</v>
      </c>
      <c r="F17" s="4" t="s">
        <v>16</v>
      </c>
      <c r="G17" s="4">
        <v>513.67999999999995</v>
      </c>
      <c r="H17" s="6">
        <f t="shared" si="0"/>
        <v>6811.3967999999995</v>
      </c>
    </row>
    <row r="18" spans="1:8" ht="15.75">
      <c r="A18" s="8">
        <v>14</v>
      </c>
      <c r="B18" s="5" t="s">
        <v>26</v>
      </c>
      <c r="C18" s="6">
        <v>23.13</v>
      </c>
      <c r="D18" s="8">
        <v>5.0999999999999996</v>
      </c>
      <c r="E18" s="17">
        <v>58.38</v>
      </c>
      <c r="F18" s="4" t="s">
        <v>16</v>
      </c>
      <c r="G18" s="4">
        <v>177.16</v>
      </c>
      <c r="H18" s="6">
        <f t="shared" si="0"/>
        <v>10342.6008</v>
      </c>
    </row>
    <row r="19" spans="1:8">
      <c r="A19" s="11"/>
      <c r="B19" s="83"/>
      <c r="C19" s="83"/>
      <c r="D19" s="83"/>
      <c r="E19" s="83"/>
      <c r="F19" s="83"/>
      <c r="G19" s="83"/>
      <c r="H19" s="12">
        <f>SUM(H5:H18)</f>
        <v>270478.04532579996</v>
      </c>
    </row>
    <row r="20" spans="1:8">
      <c r="A20" s="13"/>
      <c r="B20" s="14"/>
      <c r="C20" s="14"/>
      <c r="D20" s="14"/>
      <c r="E20" s="14"/>
      <c r="F20" s="14"/>
      <c r="G20" s="14"/>
      <c r="H20" s="15"/>
    </row>
    <row r="21" spans="1:8" ht="63.75" customHeight="1">
      <c r="B21" s="84" t="s">
        <v>50</v>
      </c>
      <c r="C21" s="84"/>
      <c r="D21" s="84"/>
      <c r="E21" s="84"/>
      <c r="F21" s="84"/>
      <c r="G21" s="84"/>
      <c r="H21" s="84"/>
    </row>
  </sheetData>
  <mergeCells count="5">
    <mergeCell ref="B21:H21"/>
    <mergeCell ref="A1:H1"/>
    <mergeCell ref="A2:H2"/>
    <mergeCell ref="A3:H3"/>
    <mergeCell ref="B19:G19"/>
  </mergeCells>
  <pageMargins left="0.7" right="0.7" top="0.75" bottom="0.75" header="0.3" footer="0.3"/>
</worksheet>
</file>

<file path=xl/worksheets/sheet95.xml><?xml version="1.0" encoding="utf-8"?>
<worksheet xmlns="http://schemas.openxmlformats.org/spreadsheetml/2006/main" xmlns:r="http://schemas.openxmlformats.org/officeDocument/2006/relationships">
  <dimension ref="A1:I17"/>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327</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75.53</v>
      </c>
      <c r="F5" s="4" t="s">
        <v>13</v>
      </c>
      <c r="G5" s="4">
        <v>120.53</v>
      </c>
      <c r="H5" s="6">
        <f t="shared" ref="H5:H14" si="0">G5*E5</f>
        <v>9103.6309000000001</v>
      </c>
    </row>
    <row r="6" spans="1:9" ht="89.25">
      <c r="A6" s="8" t="s">
        <v>31</v>
      </c>
      <c r="B6" s="9" t="s">
        <v>15</v>
      </c>
      <c r="C6" s="6">
        <v>2.48</v>
      </c>
      <c r="D6" s="8">
        <v>5.25</v>
      </c>
      <c r="E6" s="8">
        <v>28.33</v>
      </c>
      <c r="F6" s="4" t="s">
        <v>16</v>
      </c>
      <c r="G6" s="4">
        <v>223.35</v>
      </c>
      <c r="H6" s="6">
        <f t="shared" si="0"/>
        <v>6327.5054999999993</v>
      </c>
    </row>
    <row r="7" spans="1:9" ht="63.75">
      <c r="A7" s="8" t="s">
        <v>32</v>
      </c>
      <c r="B7" s="5" t="s">
        <v>18</v>
      </c>
      <c r="C7" s="6">
        <v>4.13</v>
      </c>
      <c r="D7" s="8">
        <v>5.25</v>
      </c>
      <c r="E7" s="8">
        <v>47.21</v>
      </c>
      <c r="F7" s="4" t="s">
        <v>16</v>
      </c>
      <c r="G7" s="4">
        <v>1149.1199999999999</v>
      </c>
      <c r="H7" s="6">
        <f t="shared" si="0"/>
        <v>54249.955199999997</v>
      </c>
    </row>
    <row r="8" spans="1:9" ht="102">
      <c r="A8" s="8" t="s">
        <v>33</v>
      </c>
      <c r="B8" s="5" t="s">
        <v>34</v>
      </c>
      <c r="C8" s="6">
        <v>3.26</v>
      </c>
      <c r="D8" s="8">
        <v>5.25</v>
      </c>
      <c r="E8" s="8">
        <v>80.44</v>
      </c>
      <c r="F8" s="4" t="s">
        <v>16</v>
      </c>
      <c r="G8" s="4">
        <v>5829</v>
      </c>
      <c r="H8" s="6">
        <f t="shared" si="0"/>
        <v>468884.76</v>
      </c>
    </row>
    <row r="9" spans="1:9" ht="18.75">
      <c r="A9" s="8">
        <v>5</v>
      </c>
      <c r="B9" s="10" t="s">
        <v>21</v>
      </c>
      <c r="C9" s="6"/>
      <c r="D9" s="8"/>
      <c r="E9" s="8"/>
      <c r="F9" s="4"/>
      <c r="G9" s="4"/>
      <c r="H9" s="6"/>
    </row>
    <row r="10" spans="1:9" ht="15.75">
      <c r="A10" s="8">
        <v>6</v>
      </c>
      <c r="B10" s="5" t="s">
        <v>59</v>
      </c>
      <c r="C10" s="6">
        <v>2.48</v>
      </c>
      <c r="D10" s="8">
        <v>5.25</v>
      </c>
      <c r="E10" s="8">
        <v>28.33</v>
      </c>
      <c r="F10" s="4" t="s">
        <v>16</v>
      </c>
      <c r="G10" s="4">
        <v>450.47</v>
      </c>
      <c r="H10" s="6">
        <f t="shared" si="0"/>
        <v>12761.8151</v>
      </c>
    </row>
    <row r="11" spans="1:9" ht="15.75">
      <c r="A11" s="8">
        <v>7</v>
      </c>
      <c r="B11" s="5" t="s">
        <v>60</v>
      </c>
      <c r="C11" s="6">
        <v>7.16</v>
      </c>
      <c r="D11" s="8">
        <v>5.25</v>
      </c>
      <c r="E11" s="8">
        <v>34.520000000000003</v>
      </c>
      <c r="F11" s="4" t="s">
        <v>16</v>
      </c>
      <c r="G11" s="4">
        <v>880.61</v>
      </c>
      <c r="H11" s="6">
        <f t="shared" si="0"/>
        <v>30398.657200000001</v>
      </c>
    </row>
    <row r="12" spans="1:9" ht="15.75">
      <c r="A12" s="8">
        <v>8</v>
      </c>
      <c r="B12" s="5" t="s">
        <v>61</v>
      </c>
      <c r="C12" s="6">
        <v>12.78</v>
      </c>
      <c r="D12" s="8">
        <v>5.25</v>
      </c>
      <c r="E12" s="8">
        <v>47.21</v>
      </c>
      <c r="F12" s="4" t="s">
        <v>16</v>
      </c>
      <c r="G12" s="4">
        <v>831.81</v>
      </c>
      <c r="H12" s="6">
        <f t="shared" si="0"/>
        <v>39269.750099999997</v>
      </c>
    </row>
    <row r="13" spans="1:9" ht="15.75">
      <c r="A13" s="8">
        <v>9</v>
      </c>
      <c r="B13" s="5" t="s">
        <v>62</v>
      </c>
      <c r="C13" s="6">
        <v>3.61</v>
      </c>
      <c r="D13" s="8">
        <v>5.25</v>
      </c>
      <c r="E13" s="8">
        <v>69.040000000000006</v>
      </c>
      <c r="F13" s="4" t="s">
        <v>16</v>
      </c>
      <c r="G13" s="4">
        <v>513.67999999999995</v>
      </c>
      <c r="H13" s="6">
        <f t="shared" si="0"/>
        <v>35464.467199999999</v>
      </c>
    </row>
    <row r="14" spans="1:9" ht="15.75">
      <c r="A14" s="8">
        <v>10</v>
      </c>
      <c r="B14" s="5" t="s">
        <v>26</v>
      </c>
      <c r="C14" s="6">
        <v>29.73</v>
      </c>
      <c r="D14" s="8">
        <v>5.25</v>
      </c>
      <c r="E14" s="8">
        <v>75.53</v>
      </c>
      <c r="F14" s="4" t="s">
        <v>16</v>
      </c>
      <c r="G14" s="4">
        <v>177.16</v>
      </c>
      <c r="H14" s="6">
        <f t="shared" si="0"/>
        <v>13380.8948</v>
      </c>
    </row>
    <row r="15" spans="1:9">
      <c r="A15" s="11"/>
      <c r="B15" s="83"/>
      <c r="C15" s="83"/>
      <c r="D15" s="83"/>
      <c r="E15" s="83"/>
      <c r="F15" s="83"/>
      <c r="G15" s="83"/>
      <c r="H15" s="12">
        <f>SUM(H5:H14)</f>
        <v>669841.43599999999</v>
      </c>
    </row>
    <row r="16" spans="1:9">
      <c r="A16" s="13"/>
      <c r="B16" s="14"/>
      <c r="C16" s="14"/>
      <c r="D16" s="14"/>
      <c r="E16" s="14"/>
      <c r="F16" s="14"/>
      <c r="G16" s="14"/>
      <c r="H16" s="15"/>
    </row>
    <row r="17" spans="2:8" ht="63.75" customHeight="1">
      <c r="B17" s="84" t="s">
        <v>328</v>
      </c>
      <c r="C17" s="84"/>
      <c r="D17" s="84"/>
      <c r="E17" s="84"/>
      <c r="F17" s="84"/>
      <c r="G17" s="84"/>
      <c r="H17" s="84"/>
    </row>
  </sheetData>
  <mergeCells count="5">
    <mergeCell ref="A1:H1"/>
    <mergeCell ref="A2:H2"/>
    <mergeCell ref="A3:H3"/>
    <mergeCell ref="B15:G15"/>
    <mergeCell ref="B17:H17"/>
  </mergeCells>
  <pageMargins left="0.7" right="0.7" top="0.75" bottom="0.75" header="0.3" footer="0.3"/>
</worksheet>
</file>

<file path=xl/worksheets/sheet96.xml><?xml version="1.0" encoding="utf-8"?>
<worksheet xmlns="http://schemas.openxmlformats.org/spreadsheetml/2006/main" xmlns:r="http://schemas.openxmlformats.org/officeDocument/2006/relationships">
  <dimension ref="A1:G17"/>
  <sheetViews>
    <sheetView workbookViewId="0">
      <selection activeCell="A3" sqref="A3:F3"/>
    </sheetView>
  </sheetViews>
  <sheetFormatPr defaultRowHeight="15"/>
  <cols>
    <col min="1" max="1" width="7.28515625" customWidth="1"/>
    <col min="2" max="2" width="51.7109375" customWidth="1"/>
    <col min="3" max="3" width="10.28515625" customWidth="1"/>
    <col min="4" max="4" width="7" customWidth="1"/>
    <col min="5"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4.5" customHeight="1">
      <c r="A3" s="82" t="s">
        <v>274</v>
      </c>
      <c r="B3" s="82"/>
      <c r="C3" s="82"/>
      <c r="D3" s="82"/>
      <c r="E3" s="82"/>
      <c r="F3" s="82"/>
      <c r="G3" s="2"/>
    </row>
    <row r="4" spans="1:7">
      <c r="A4" s="3" t="s">
        <v>3</v>
      </c>
      <c r="B4" s="3" t="s">
        <v>4</v>
      </c>
      <c r="C4" s="3" t="s">
        <v>5</v>
      </c>
      <c r="D4" s="3" t="s">
        <v>6</v>
      </c>
      <c r="E4" s="3" t="s">
        <v>7</v>
      </c>
      <c r="F4" s="3" t="s">
        <v>8</v>
      </c>
    </row>
    <row r="5" spans="1:7" ht="66.75" customHeight="1">
      <c r="A5" s="8" t="s">
        <v>30</v>
      </c>
      <c r="B5" s="16" t="s">
        <v>275</v>
      </c>
      <c r="C5" s="17">
        <v>161.9</v>
      </c>
      <c r="D5" s="4" t="s">
        <v>13</v>
      </c>
      <c r="E5" s="4">
        <v>120.53</v>
      </c>
      <c r="F5" s="6">
        <f>C5*E5</f>
        <v>19513.807000000001</v>
      </c>
    </row>
    <row r="6" spans="1:7" ht="58.5" customHeight="1">
      <c r="A6" s="8" t="s">
        <v>31</v>
      </c>
      <c r="B6" s="16" t="s">
        <v>15</v>
      </c>
      <c r="C6" s="17">
        <v>64.430000000000007</v>
      </c>
      <c r="D6" s="4" t="s">
        <v>16</v>
      </c>
      <c r="E6" s="4">
        <v>223.35</v>
      </c>
      <c r="F6" s="6">
        <f t="shared" ref="F6:F14" si="0">C6*E6</f>
        <v>14390.440500000001</v>
      </c>
    </row>
    <row r="7" spans="1:7" ht="48" customHeight="1">
      <c r="A7" s="8" t="s">
        <v>32</v>
      </c>
      <c r="B7" s="16" t="s">
        <v>18</v>
      </c>
      <c r="C7" s="17">
        <v>107.39</v>
      </c>
      <c r="D7" s="4" t="s">
        <v>16</v>
      </c>
      <c r="E7" s="4">
        <v>1149.1199999999999</v>
      </c>
      <c r="F7" s="6">
        <f t="shared" si="0"/>
        <v>123403.99679999999</v>
      </c>
    </row>
    <row r="8" spans="1:7" ht="72.75" customHeight="1">
      <c r="A8" s="8" t="s">
        <v>33</v>
      </c>
      <c r="B8" s="16" t="s">
        <v>276</v>
      </c>
      <c r="C8" s="17">
        <v>99.13</v>
      </c>
      <c r="D8" s="4" t="s">
        <v>16</v>
      </c>
      <c r="E8" s="4">
        <v>5829</v>
      </c>
      <c r="F8" s="6">
        <f t="shared" si="0"/>
        <v>577828.77</v>
      </c>
    </row>
    <row r="9" spans="1:7">
      <c r="A9" s="8">
        <v>6</v>
      </c>
      <c r="B9" s="47" t="s">
        <v>21</v>
      </c>
      <c r="C9" s="17"/>
      <c r="D9" s="4"/>
      <c r="E9" s="4"/>
      <c r="F9" s="6"/>
    </row>
    <row r="10" spans="1:7" ht="15.75">
      <c r="A10" s="8">
        <v>7</v>
      </c>
      <c r="B10" s="47" t="s">
        <v>247</v>
      </c>
      <c r="C10" s="17">
        <v>42.54</v>
      </c>
      <c r="D10" s="4" t="s">
        <v>16</v>
      </c>
      <c r="E10" s="7">
        <v>880.61</v>
      </c>
      <c r="F10" s="6">
        <f t="shared" si="0"/>
        <v>37461.149400000002</v>
      </c>
    </row>
    <row r="11" spans="1:7" ht="15.75">
      <c r="A11" s="8">
        <v>8</v>
      </c>
      <c r="B11" s="47" t="s">
        <v>266</v>
      </c>
      <c r="C11" s="17">
        <v>64.430000000000007</v>
      </c>
      <c r="D11" s="4" t="s">
        <v>16</v>
      </c>
      <c r="E11" s="4">
        <v>450.47</v>
      </c>
      <c r="F11" s="6">
        <f t="shared" si="0"/>
        <v>29023.782100000004</v>
      </c>
    </row>
    <row r="12" spans="1:7" ht="15.75">
      <c r="A12" s="8">
        <v>9</v>
      </c>
      <c r="B12" s="47" t="s">
        <v>61</v>
      </c>
      <c r="C12" s="17">
        <v>107.39</v>
      </c>
      <c r="D12" s="4" t="s">
        <v>16</v>
      </c>
      <c r="E12" s="4">
        <v>831.81</v>
      </c>
      <c r="F12" s="6">
        <f t="shared" si="0"/>
        <v>89328.075899999996</v>
      </c>
    </row>
    <row r="13" spans="1:7" ht="15.75">
      <c r="A13" s="8">
        <v>10</v>
      </c>
      <c r="B13" s="47" t="s">
        <v>62</v>
      </c>
      <c r="C13" s="17">
        <v>85.08</v>
      </c>
      <c r="D13" s="4" t="s">
        <v>16</v>
      </c>
      <c r="E13" s="4">
        <v>513.67999999999995</v>
      </c>
      <c r="F13" s="6">
        <f t="shared" si="0"/>
        <v>43703.894399999997</v>
      </c>
    </row>
    <row r="14" spans="1:7" ht="15.75">
      <c r="A14" s="8">
        <v>11</v>
      </c>
      <c r="B14" s="47" t="s">
        <v>26</v>
      </c>
      <c r="C14" s="17">
        <v>161.9</v>
      </c>
      <c r="D14" s="4" t="s">
        <v>16</v>
      </c>
      <c r="E14" s="4">
        <v>177.16</v>
      </c>
      <c r="F14" s="6">
        <f t="shared" si="0"/>
        <v>28682.204000000002</v>
      </c>
    </row>
    <row r="15" spans="1:7">
      <c r="A15" s="11"/>
      <c r="B15" s="89" t="s">
        <v>277</v>
      </c>
      <c r="C15" s="90"/>
      <c r="D15" s="90"/>
      <c r="E15" s="91"/>
      <c r="F15" s="12">
        <f>SUM(F5:F14)</f>
        <v>963336.12009999994</v>
      </c>
    </row>
    <row r="16" spans="1:7">
      <c r="A16" s="13"/>
      <c r="B16" s="14"/>
      <c r="C16" s="14"/>
      <c r="D16" s="14"/>
      <c r="E16" s="14"/>
      <c r="F16" s="15"/>
    </row>
    <row r="17" spans="2:6" ht="63.75" customHeight="1">
      <c r="B17" s="84" t="s">
        <v>74</v>
      </c>
      <c r="C17" s="84"/>
      <c r="D17" s="84"/>
      <c r="E17" s="84"/>
      <c r="F17" s="84"/>
    </row>
  </sheetData>
  <mergeCells count="5">
    <mergeCell ref="A1:F1"/>
    <mergeCell ref="A2:F2"/>
    <mergeCell ref="A3:F3"/>
    <mergeCell ref="B15:E15"/>
    <mergeCell ref="B17:F17"/>
  </mergeCells>
  <pageMargins left="0.7" right="0.7" top="0.75" bottom="0.75" header="0.3" footer="0.3"/>
</worksheet>
</file>

<file path=xl/worksheets/sheet97.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325</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56.65</v>
      </c>
      <c r="F5" s="4" t="s">
        <v>13</v>
      </c>
      <c r="G5" s="4">
        <v>120.53</v>
      </c>
      <c r="H5" s="6">
        <f t="shared" ref="H5:H14" si="0">G5*E5</f>
        <v>6828.0244999999995</v>
      </c>
    </row>
    <row r="6" spans="1:9" ht="89.25">
      <c r="A6" s="8" t="s">
        <v>31</v>
      </c>
      <c r="B6" s="9" t="s">
        <v>15</v>
      </c>
      <c r="C6" s="6">
        <v>2.48</v>
      </c>
      <c r="D6" s="8">
        <v>5.25</v>
      </c>
      <c r="E6" s="8">
        <v>27.62</v>
      </c>
      <c r="F6" s="4" t="s">
        <v>16</v>
      </c>
      <c r="G6" s="4">
        <v>223.35</v>
      </c>
      <c r="H6" s="6">
        <f t="shared" si="0"/>
        <v>6168.9269999999997</v>
      </c>
    </row>
    <row r="7" spans="1:9" ht="63.75">
      <c r="A7" s="8" t="s">
        <v>32</v>
      </c>
      <c r="B7" s="5" t="s">
        <v>18</v>
      </c>
      <c r="C7" s="6">
        <v>4.13</v>
      </c>
      <c r="D7" s="8">
        <v>5.25</v>
      </c>
      <c r="E7" s="8">
        <v>46.03</v>
      </c>
      <c r="F7" s="4" t="s">
        <v>16</v>
      </c>
      <c r="G7" s="4">
        <v>1149.1199999999999</v>
      </c>
      <c r="H7" s="6">
        <f t="shared" si="0"/>
        <v>52893.993599999994</v>
      </c>
    </row>
    <row r="8" spans="1:9" ht="102">
      <c r="A8" s="8" t="s">
        <v>33</v>
      </c>
      <c r="B8" s="5" t="s">
        <v>34</v>
      </c>
      <c r="C8" s="6">
        <v>3.26</v>
      </c>
      <c r="D8" s="8">
        <v>5.25</v>
      </c>
      <c r="E8" s="8">
        <v>42.49</v>
      </c>
      <c r="F8" s="4" t="s">
        <v>16</v>
      </c>
      <c r="G8" s="4">
        <v>5829</v>
      </c>
      <c r="H8" s="6">
        <f t="shared" si="0"/>
        <v>247674.21000000002</v>
      </c>
    </row>
    <row r="9" spans="1:9" ht="18.75">
      <c r="A9" s="8">
        <v>5</v>
      </c>
      <c r="B9" s="10" t="s">
        <v>21</v>
      </c>
      <c r="C9" s="6"/>
      <c r="D9" s="8"/>
      <c r="E9" s="8"/>
      <c r="F9" s="4"/>
      <c r="G9" s="4"/>
      <c r="H9" s="6"/>
    </row>
    <row r="10" spans="1:9" ht="15.75">
      <c r="A10" s="8">
        <v>6</v>
      </c>
      <c r="B10" s="5" t="s">
        <v>59</v>
      </c>
      <c r="C10" s="6">
        <v>2.48</v>
      </c>
      <c r="D10" s="8">
        <v>5.25</v>
      </c>
      <c r="E10" s="8">
        <v>27.62</v>
      </c>
      <c r="F10" s="4" t="s">
        <v>16</v>
      </c>
      <c r="G10" s="4">
        <v>482.08</v>
      </c>
      <c r="H10" s="6">
        <f t="shared" si="0"/>
        <v>13315.0496</v>
      </c>
    </row>
    <row r="11" spans="1:9" ht="15.75">
      <c r="A11" s="8">
        <v>7</v>
      </c>
      <c r="B11" s="5" t="s">
        <v>60</v>
      </c>
      <c r="C11" s="6">
        <v>7.16</v>
      </c>
      <c r="D11" s="8">
        <v>5.25</v>
      </c>
      <c r="E11" s="8">
        <v>18.239999999999998</v>
      </c>
      <c r="F11" s="4" t="s">
        <v>16</v>
      </c>
      <c r="G11" s="4">
        <v>752.51</v>
      </c>
      <c r="H11" s="6">
        <f t="shared" si="0"/>
        <v>13725.782399999998</v>
      </c>
    </row>
    <row r="12" spans="1:9" ht="15.75">
      <c r="A12" s="8">
        <v>8</v>
      </c>
      <c r="B12" s="5" t="s">
        <v>61</v>
      </c>
      <c r="C12" s="6">
        <v>12.78</v>
      </c>
      <c r="D12" s="8">
        <v>5.25</v>
      </c>
      <c r="E12" s="8">
        <v>46.03</v>
      </c>
      <c r="F12" s="4" t="s">
        <v>16</v>
      </c>
      <c r="G12" s="4">
        <v>752.51</v>
      </c>
      <c r="H12" s="6">
        <f t="shared" si="0"/>
        <v>34638.035300000003</v>
      </c>
    </row>
    <row r="13" spans="1:9" ht="15.75">
      <c r="A13" s="8">
        <v>9</v>
      </c>
      <c r="B13" s="5" t="s">
        <v>62</v>
      </c>
      <c r="C13" s="6">
        <v>3.61</v>
      </c>
      <c r="D13" s="8">
        <v>5.25</v>
      </c>
      <c r="E13" s="8">
        <v>36.479999999999997</v>
      </c>
      <c r="F13" s="4" t="s">
        <v>16</v>
      </c>
      <c r="G13" s="4">
        <v>434.67</v>
      </c>
      <c r="H13" s="6">
        <f t="shared" si="0"/>
        <v>15856.7616</v>
      </c>
    </row>
    <row r="14" spans="1:9" ht="15.75">
      <c r="A14" s="8">
        <v>10</v>
      </c>
      <c r="B14" s="5" t="s">
        <v>26</v>
      </c>
      <c r="C14" s="6">
        <v>29.73</v>
      </c>
      <c r="D14" s="8">
        <v>5.25</v>
      </c>
      <c r="E14" s="8">
        <v>56.65</v>
      </c>
      <c r="F14" s="4" t="s">
        <v>16</v>
      </c>
      <c r="G14" s="4">
        <v>177.16</v>
      </c>
      <c r="H14" s="6">
        <f t="shared" si="0"/>
        <v>10036.114</v>
      </c>
    </row>
    <row r="15" spans="1:9">
      <c r="A15" s="11"/>
      <c r="B15" s="83"/>
      <c r="C15" s="83"/>
      <c r="D15" s="83"/>
      <c r="E15" s="83"/>
      <c r="F15" s="83"/>
      <c r="G15" s="83"/>
      <c r="H15" s="12">
        <f>SUM(H5:H14)</f>
        <v>401136.8980000001</v>
      </c>
    </row>
    <row r="16" spans="1:9">
      <c r="A16" s="13"/>
      <c r="B16" s="14"/>
      <c r="C16" s="14"/>
      <c r="D16" s="14"/>
      <c r="E16" s="14"/>
      <c r="F16" s="14"/>
      <c r="G16" s="14"/>
      <c r="H16" s="15"/>
    </row>
    <row r="17" spans="1:8">
      <c r="A17" s="13"/>
      <c r="B17" s="14"/>
      <c r="C17" s="14"/>
      <c r="D17" s="14"/>
      <c r="E17" s="14"/>
      <c r="F17" s="14"/>
      <c r="G17" s="14"/>
      <c r="H17" s="15"/>
    </row>
    <row r="18" spans="1:8" ht="63.75" customHeight="1">
      <c r="B18" s="84" t="s">
        <v>50</v>
      </c>
      <c r="C18" s="84"/>
      <c r="D18" s="84"/>
      <c r="E18" s="84"/>
      <c r="F18" s="84"/>
      <c r="G18" s="84"/>
      <c r="H18" s="84"/>
    </row>
  </sheetData>
  <mergeCells count="5">
    <mergeCell ref="A1:H1"/>
    <mergeCell ref="A2:H2"/>
    <mergeCell ref="A3:H3"/>
    <mergeCell ref="B15:G15"/>
    <mergeCell ref="B18:H18"/>
  </mergeCells>
  <pageMargins left="0.7" right="0.7" top="0.75" bottom="0.75" header="0.3" footer="0.3"/>
</worksheet>
</file>

<file path=xl/worksheets/sheet98.xml><?xml version="1.0" encoding="utf-8"?>
<worksheet xmlns="http://schemas.openxmlformats.org/spreadsheetml/2006/main" xmlns:r="http://schemas.openxmlformats.org/officeDocument/2006/relationships">
  <dimension ref="A1:I17"/>
  <sheetViews>
    <sheetView workbookViewId="0">
      <selection activeCell="H15" sqref="H15"/>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405</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84.97</v>
      </c>
      <c r="F5" s="4" t="s">
        <v>13</v>
      </c>
      <c r="G5" s="4">
        <v>120.53</v>
      </c>
      <c r="H5" s="6">
        <f t="shared" ref="H5:H14" si="0">G5*E5</f>
        <v>10241.4341</v>
      </c>
    </row>
    <row r="6" spans="1:9" ht="89.25">
      <c r="A6" s="8" t="s">
        <v>31</v>
      </c>
      <c r="B6" s="9" t="s">
        <v>15</v>
      </c>
      <c r="C6" s="6">
        <v>2.48</v>
      </c>
      <c r="D6" s="8">
        <v>5.25</v>
      </c>
      <c r="E6" s="8">
        <v>41.42</v>
      </c>
      <c r="F6" s="4" t="s">
        <v>16</v>
      </c>
      <c r="G6" s="4">
        <v>223.35</v>
      </c>
      <c r="H6" s="6">
        <f t="shared" si="0"/>
        <v>9251.1569999999992</v>
      </c>
    </row>
    <row r="7" spans="1:9" ht="63.75">
      <c r="A7" s="8" t="s">
        <v>32</v>
      </c>
      <c r="B7" s="5" t="s">
        <v>18</v>
      </c>
      <c r="C7" s="6">
        <v>4.13</v>
      </c>
      <c r="D7" s="8">
        <v>5.25</v>
      </c>
      <c r="E7" s="8">
        <v>69.040000000000006</v>
      </c>
      <c r="F7" s="4" t="s">
        <v>16</v>
      </c>
      <c r="G7" s="4">
        <v>1149.1199999999999</v>
      </c>
      <c r="H7" s="6">
        <f t="shared" si="0"/>
        <v>79335.2448</v>
      </c>
    </row>
    <row r="8" spans="1:9" ht="102">
      <c r="A8" s="8" t="s">
        <v>33</v>
      </c>
      <c r="B8" s="5" t="s">
        <v>34</v>
      </c>
      <c r="C8" s="6">
        <v>3.26</v>
      </c>
      <c r="D8" s="8">
        <v>5.25</v>
      </c>
      <c r="E8" s="8">
        <v>63.73</v>
      </c>
      <c r="F8" s="4" t="s">
        <v>16</v>
      </c>
      <c r="G8" s="4">
        <v>5829</v>
      </c>
      <c r="H8" s="6">
        <f t="shared" si="0"/>
        <v>371482.17</v>
      </c>
    </row>
    <row r="9" spans="1:9" ht="18.75">
      <c r="A9" s="8">
        <v>5</v>
      </c>
      <c r="B9" s="10" t="s">
        <v>21</v>
      </c>
      <c r="C9" s="6"/>
      <c r="D9" s="8"/>
      <c r="E9" s="8"/>
      <c r="F9" s="4"/>
      <c r="G9" s="4"/>
      <c r="H9" s="6"/>
    </row>
    <row r="10" spans="1:9" ht="15.75">
      <c r="A10" s="8">
        <v>6</v>
      </c>
      <c r="B10" s="5" t="s">
        <v>59</v>
      </c>
      <c r="C10" s="6">
        <v>2.48</v>
      </c>
      <c r="D10" s="8">
        <v>5.25</v>
      </c>
      <c r="E10" s="8">
        <v>41.42</v>
      </c>
      <c r="F10" s="4" t="s">
        <v>16</v>
      </c>
      <c r="G10" s="4">
        <v>482.08</v>
      </c>
      <c r="H10" s="6">
        <f t="shared" si="0"/>
        <v>19967.7536</v>
      </c>
    </row>
    <row r="11" spans="1:9" ht="15.75">
      <c r="A11" s="8">
        <v>7</v>
      </c>
      <c r="B11" s="5" t="s">
        <v>60</v>
      </c>
      <c r="C11" s="6">
        <v>7.16</v>
      </c>
      <c r="D11" s="8">
        <v>5.25</v>
      </c>
      <c r="E11" s="8">
        <v>27.35</v>
      </c>
      <c r="F11" s="4" t="s">
        <v>16</v>
      </c>
      <c r="G11" s="4">
        <v>752.51</v>
      </c>
      <c r="H11" s="6">
        <f t="shared" si="0"/>
        <v>20581.148499999999</v>
      </c>
    </row>
    <row r="12" spans="1:9" ht="15.75">
      <c r="A12" s="8">
        <v>8</v>
      </c>
      <c r="B12" s="5" t="s">
        <v>61</v>
      </c>
      <c r="C12" s="6">
        <v>12.78</v>
      </c>
      <c r="D12" s="8">
        <v>5.25</v>
      </c>
      <c r="E12" s="8">
        <v>69.040000000000006</v>
      </c>
      <c r="F12" s="4" t="s">
        <v>16</v>
      </c>
      <c r="G12" s="4">
        <v>752.51</v>
      </c>
      <c r="H12" s="6">
        <f t="shared" si="0"/>
        <v>51953.290400000005</v>
      </c>
    </row>
    <row r="13" spans="1:9" ht="15.75">
      <c r="A13" s="8">
        <v>9</v>
      </c>
      <c r="B13" s="5" t="s">
        <v>62</v>
      </c>
      <c r="C13" s="6">
        <v>3.61</v>
      </c>
      <c r="D13" s="8">
        <v>5.25</v>
      </c>
      <c r="E13" s="8">
        <v>54.7</v>
      </c>
      <c r="F13" s="4" t="s">
        <v>16</v>
      </c>
      <c r="G13" s="4">
        <v>434.67</v>
      </c>
      <c r="H13" s="6">
        <f t="shared" si="0"/>
        <v>23776.449000000001</v>
      </c>
    </row>
    <row r="14" spans="1:9" ht="15.75">
      <c r="A14" s="8">
        <v>10</v>
      </c>
      <c r="B14" s="5" t="s">
        <v>26</v>
      </c>
      <c r="C14" s="6">
        <v>29.73</v>
      </c>
      <c r="D14" s="8">
        <v>5.25</v>
      </c>
      <c r="E14" s="8">
        <v>84.97</v>
      </c>
      <c r="F14" s="4" t="s">
        <v>16</v>
      </c>
      <c r="G14" s="4">
        <v>177.16</v>
      </c>
      <c r="H14" s="6">
        <f t="shared" si="0"/>
        <v>15053.2852</v>
      </c>
    </row>
    <row r="15" spans="1:9">
      <c r="A15" s="11"/>
      <c r="B15" s="83"/>
      <c r="C15" s="83"/>
      <c r="D15" s="83"/>
      <c r="E15" s="83"/>
      <c r="F15" s="83"/>
      <c r="G15" s="83"/>
      <c r="H15" s="12">
        <f>SUM(H5:H14)</f>
        <v>601641.93260000006</v>
      </c>
    </row>
    <row r="16" spans="1:9">
      <c r="A16" s="13"/>
      <c r="B16" s="14"/>
      <c r="C16" s="14"/>
      <c r="D16" s="14"/>
      <c r="E16" s="14"/>
      <c r="F16" s="14"/>
      <c r="G16" s="14"/>
      <c r="H16" s="15"/>
    </row>
    <row r="17" spans="2:8" ht="63.75" customHeight="1">
      <c r="B17" s="84" t="s">
        <v>74</v>
      </c>
      <c r="C17" s="84"/>
      <c r="D17" s="84"/>
      <c r="E17" s="84"/>
      <c r="F17" s="84"/>
      <c r="G17" s="84"/>
      <c r="H17" s="84"/>
    </row>
  </sheetData>
  <mergeCells count="5">
    <mergeCell ref="A1:H1"/>
    <mergeCell ref="A2:H2"/>
    <mergeCell ref="A3:H3"/>
    <mergeCell ref="B15:G15"/>
    <mergeCell ref="B17:H17"/>
  </mergeCells>
  <pageMargins left="0.7" right="0.7" top="0.75" bottom="0.75" header="0.3" footer="0.3"/>
</worksheet>
</file>

<file path=xl/worksheets/sheet99.xml><?xml version="1.0" encoding="utf-8"?>
<worksheet xmlns="http://schemas.openxmlformats.org/spreadsheetml/2006/main" xmlns:r="http://schemas.openxmlformats.org/officeDocument/2006/relationships">
  <dimension ref="A1:I17"/>
  <sheetViews>
    <sheetView topLeftCell="A13"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78" t="s">
        <v>0</v>
      </c>
      <c r="B1" s="79"/>
      <c r="C1" s="79"/>
      <c r="D1" s="79"/>
      <c r="E1" s="79"/>
      <c r="F1" s="79"/>
      <c r="G1" s="79"/>
      <c r="H1" s="79"/>
      <c r="I1" s="1"/>
    </row>
    <row r="2" spans="1:9" ht="18.75">
      <c r="A2" s="80" t="s">
        <v>1</v>
      </c>
      <c r="B2" s="81"/>
      <c r="C2" s="81"/>
      <c r="D2" s="81"/>
      <c r="E2" s="81"/>
      <c r="F2" s="81"/>
      <c r="G2" s="81"/>
      <c r="H2" s="81"/>
      <c r="I2" s="1"/>
    </row>
    <row r="3" spans="1:9" ht="31.5" customHeight="1">
      <c r="A3" s="82" t="s">
        <v>173</v>
      </c>
      <c r="B3" s="82"/>
      <c r="C3" s="82"/>
      <c r="D3" s="82"/>
      <c r="E3" s="82"/>
      <c r="F3" s="82"/>
      <c r="G3" s="82"/>
      <c r="H3" s="82"/>
      <c r="I3" s="2"/>
    </row>
    <row r="4" spans="1:9">
      <c r="A4" s="3" t="s">
        <v>3</v>
      </c>
      <c r="B4" s="3" t="s">
        <v>4</v>
      </c>
      <c r="C4" s="3">
        <v>1</v>
      </c>
      <c r="D4" s="3">
        <v>2</v>
      </c>
      <c r="E4" s="3" t="s">
        <v>5</v>
      </c>
      <c r="F4" s="3" t="s">
        <v>6</v>
      </c>
      <c r="G4" s="3" t="s">
        <v>7</v>
      </c>
      <c r="H4" s="3" t="s">
        <v>8</v>
      </c>
    </row>
    <row r="5" spans="1:9" ht="114.75">
      <c r="A5" s="8" t="s">
        <v>30</v>
      </c>
      <c r="B5" s="5" t="s">
        <v>12</v>
      </c>
      <c r="C5" s="6">
        <v>29.73</v>
      </c>
      <c r="D5" s="8">
        <v>5.25</v>
      </c>
      <c r="E5" s="8">
        <v>94.41</v>
      </c>
      <c r="F5" s="4" t="s">
        <v>13</v>
      </c>
      <c r="G5" s="4">
        <v>120.53</v>
      </c>
      <c r="H5" s="6">
        <f t="shared" ref="H5:H14" si="0">G5*E5</f>
        <v>11379.237299999999</v>
      </c>
    </row>
    <row r="6" spans="1:9" ht="89.25">
      <c r="A6" s="8" t="s">
        <v>31</v>
      </c>
      <c r="B6" s="9" t="s">
        <v>15</v>
      </c>
      <c r="C6" s="6">
        <v>2.48</v>
      </c>
      <c r="D6" s="8">
        <v>5.25</v>
      </c>
      <c r="E6" s="8">
        <v>46.03</v>
      </c>
      <c r="F6" s="4" t="s">
        <v>16</v>
      </c>
      <c r="G6" s="4">
        <v>223.35</v>
      </c>
      <c r="H6" s="6">
        <f t="shared" si="0"/>
        <v>10280.800499999999</v>
      </c>
    </row>
    <row r="7" spans="1:9" ht="63.75">
      <c r="A7" s="8" t="s">
        <v>32</v>
      </c>
      <c r="B7" s="5" t="s">
        <v>18</v>
      </c>
      <c r="C7" s="6">
        <v>4.13</v>
      </c>
      <c r="D7" s="8">
        <v>5.25</v>
      </c>
      <c r="E7" s="8">
        <v>76.709999999999994</v>
      </c>
      <c r="F7" s="4" t="s">
        <v>16</v>
      </c>
      <c r="G7" s="4">
        <v>1149.1199999999999</v>
      </c>
      <c r="H7" s="6">
        <f t="shared" si="0"/>
        <v>88148.99519999999</v>
      </c>
    </row>
    <row r="8" spans="1:9" ht="102">
      <c r="A8" s="8" t="s">
        <v>33</v>
      </c>
      <c r="B8" s="5" t="s">
        <v>34</v>
      </c>
      <c r="C8" s="6">
        <v>3.26</v>
      </c>
      <c r="D8" s="8">
        <v>5.25</v>
      </c>
      <c r="E8" s="8">
        <v>70.81</v>
      </c>
      <c r="F8" s="4" t="s">
        <v>16</v>
      </c>
      <c r="G8" s="4">
        <v>5829</v>
      </c>
      <c r="H8" s="6">
        <f t="shared" si="0"/>
        <v>412751.49</v>
      </c>
    </row>
    <row r="9" spans="1:9" ht="18.75">
      <c r="A9" s="8">
        <v>5</v>
      </c>
      <c r="B9" s="10" t="s">
        <v>21</v>
      </c>
      <c r="C9" s="6"/>
      <c r="D9" s="8"/>
      <c r="E9" s="8"/>
      <c r="F9" s="4"/>
      <c r="G9" s="4"/>
      <c r="H9" s="6"/>
    </row>
    <row r="10" spans="1:9" ht="15.75">
      <c r="A10" s="8">
        <v>6</v>
      </c>
      <c r="B10" s="5" t="s">
        <v>59</v>
      </c>
      <c r="C10" s="6">
        <v>2.48</v>
      </c>
      <c r="D10" s="8">
        <v>5.25</v>
      </c>
      <c r="E10" s="8">
        <v>46.03</v>
      </c>
      <c r="F10" s="4" t="s">
        <v>16</v>
      </c>
      <c r="G10" s="4">
        <v>482.08</v>
      </c>
      <c r="H10" s="6">
        <f t="shared" si="0"/>
        <v>22190.142400000001</v>
      </c>
    </row>
    <row r="11" spans="1:9" ht="15.75">
      <c r="A11" s="8">
        <v>7</v>
      </c>
      <c r="B11" s="5" t="s">
        <v>60</v>
      </c>
      <c r="C11" s="6">
        <v>7.16</v>
      </c>
      <c r="D11" s="8">
        <v>5.25</v>
      </c>
      <c r="E11" s="8">
        <v>30.39</v>
      </c>
      <c r="F11" s="4" t="s">
        <v>16</v>
      </c>
      <c r="G11" s="4">
        <v>752.51</v>
      </c>
      <c r="H11" s="6">
        <f t="shared" si="0"/>
        <v>22868.778900000001</v>
      </c>
    </row>
    <row r="12" spans="1:9" ht="15.75">
      <c r="A12" s="8">
        <v>8</v>
      </c>
      <c r="B12" s="5" t="s">
        <v>61</v>
      </c>
      <c r="C12" s="6">
        <v>12.78</v>
      </c>
      <c r="D12" s="8">
        <v>5.25</v>
      </c>
      <c r="E12" s="8">
        <v>76.709999999999994</v>
      </c>
      <c r="F12" s="4" t="s">
        <v>16</v>
      </c>
      <c r="G12" s="4">
        <v>752.51</v>
      </c>
      <c r="H12" s="6">
        <f t="shared" si="0"/>
        <v>57725.042099999991</v>
      </c>
    </row>
    <row r="13" spans="1:9" ht="15.75">
      <c r="A13" s="8">
        <v>9</v>
      </c>
      <c r="B13" s="5" t="s">
        <v>62</v>
      </c>
      <c r="C13" s="6">
        <v>3.61</v>
      </c>
      <c r="D13" s="8">
        <v>5.25</v>
      </c>
      <c r="E13" s="8">
        <v>60.78</v>
      </c>
      <c r="F13" s="4" t="s">
        <v>16</v>
      </c>
      <c r="G13" s="4">
        <v>434.67</v>
      </c>
      <c r="H13" s="6">
        <f t="shared" si="0"/>
        <v>26419.242600000001</v>
      </c>
    </row>
    <row r="14" spans="1:9" ht="15.75">
      <c r="A14" s="8">
        <v>10</v>
      </c>
      <c r="B14" s="5" t="s">
        <v>26</v>
      </c>
      <c r="C14" s="6">
        <v>29.73</v>
      </c>
      <c r="D14" s="8">
        <v>5.25</v>
      </c>
      <c r="E14" s="8">
        <v>94.41</v>
      </c>
      <c r="F14" s="4" t="s">
        <v>16</v>
      </c>
      <c r="G14" s="4">
        <v>177.16</v>
      </c>
      <c r="H14" s="6">
        <f t="shared" si="0"/>
        <v>16725.675599999999</v>
      </c>
    </row>
    <row r="15" spans="1:9">
      <c r="A15" s="11"/>
      <c r="B15" s="83"/>
      <c r="C15" s="83"/>
      <c r="D15" s="83"/>
      <c r="E15" s="83"/>
      <c r="F15" s="83"/>
      <c r="G15" s="83"/>
      <c r="H15" s="12">
        <f>SUM(H5:H14)</f>
        <v>668489.40459999989</v>
      </c>
    </row>
    <row r="16" spans="1:9">
      <c r="A16" s="13"/>
      <c r="B16" s="14"/>
      <c r="C16" s="14"/>
      <c r="D16" s="14"/>
      <c r="E16" s="14"/>
      <c r="F16" s="14"/>
      <c r="G16" s="14"/>
      <c r="H16" s="15"/>
    </row>
    <row r="17" spans="2:8" ht="63.75" customHeight="1">
      <c r="B17" s="84" t="s">
        <v>174</v>
      </c>
      <c r="C17" s="84"/>
      <c r="D17" s="84"/>
      <c r="E17" s="84"/>
      <c r="F17" s="84"/>
      <c r="G17" s="84"/>
      <c r="H17" s="84"/>
    </row>
  </sheetData>
  <mergeCells count="5">
    <mergeCell ref="A1:H1"/>
    <mergeCell ref="A2:H2"/>
    <mergeCell ref="A3:H3"/>
    <mergeCell ref="B15:G15"/>
    <mergeCell ref="B17:H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171</vt:i4>
      </vt:variant>
    </vt:vector>
  </HeadingPairs>
  <TitlesOfParts>
    <vt:vector size="171"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lpstr>Sheet38</vt:lpstr>
      <vt:lpstr>Sheet39</vt:lpstr>
      <vt:lpstr>Sheet40</vt:lpstr>
      <vt:lpstr>Sheet41</vt:lpstr>
      <vt:lpstr>Sheet42</vt:lpstr>
      <vt:lpstr>Sheet43</vt:lpstr>
      <vt:lpstr>Sheet44</vt:lpstr>
      <vt:lpstr>Sheet45</vt:lpstr>
      <vt:lpstr>Sheet46</vt:lpstr>
      <vt:lpstr>Sheet47</vt:lpstr>
      <vt:lpstr>Sheet48</vt:lpstr>
      <vt:lpstr>Sheet49</vt:lpstr>
      <vt:lpstr>Sheet50</vt:lpstr>
      <vt:lpstr>Sheet51</vt:lpstr>
      <vt:lpstr>Sheet52</vt:lpstr>
      <vt:lpstr>Sheet53</vt:lpstr>
      <vt:lpstr>Sheet54</vt:lpstr>
      <vt:lpstr>Sheet55</vt:lpstr>
      <vt:lpstr>Sheet56</vt:lpstr>
      <vt:lpstr>Sheet57</vt:lpstr>
      <vt:lpstr>Sheet58</vt:lpstr>
      <vt:lpstr>Sheet59</vt:lpstr>
      <vt:lpstr>Sheet60</vt:lpstr>
      <vt:lpstr>Sheet61</vt:lpstr>
      <vt:lpstr>Sheet62</vt:lpstr>
      <vt:lpstr>Sheet63</vt:lpstr>
      <vt:lpstr>Sheet64</vt:lpstr>
      <vt:lpstr>Sheet65</vt:lpstr>
      <vt:lpstr>Sheet66</vt:lpstr>
      <vt:lpstr>Sheet67</vt:lpstr>
      <vt:lpstr>Sheet68</vt:lpstr>
      <vt:lpstr>Sheet69</vt:lpstr>
      <vt:lpstr>Sheet70</vt:lpstr>
      <vt:lpstr>Sheet71</vt:lpstr>
      <vt:lpstr>Sheet72</vt:lpstr>
      <vt:lpstr>Sheet73</vt:lpstr>
      <vt:lpstr>Sheet74</vt:lpstr>
      <vt:lpstr>Sheet75</vt:lpstr>
      <vt:lpstr>Sheet76</vt:lpstr>
      <vt:lpstr>Sheet77</vt:lpstr>
      <vt:lpstr>Sheet78</vt:lpstr>
      <vt:lpstr>Sheet79</vt:lpstr>
      <vt:lpstr>Sheet80</vt:lpstr>
      <vt:lpstr>Sheet81</vt:lpstr>
      <vt:lpstr>Sheet82</vt:lpstr>
      <vt:lpstr>Sheet83</vt:lpstr>
      <vt:lpstr>Sheet84</vt:lpstr>
      <vt:lpstr>Sheet85</vt:lpstr>
      <vt:lpstr>Sheet86</vt:lpstr>
      <vt:lpstr>Sheet87</vt:lpstr>
      <vt:lpstr>Sheet88</vt:lpstr>
      <vt:lpstr>Sheet89</vt:lpstr>
      <vt:lpstr>Sheet90</vt:lpstr>
      <vt:lpstr>Sheet91</vt:lpstr>
      <vt:lpstr>Sheet92</vt:lpstr>
      <vt:lpstr>Sheet93</vt:lpstr>
      <vt:lpstr>Sheet94</vt:lpstr>
      <vt:lpstr>Sheet95</vt:lpstr>
      <vt:lpstr>Sheet96</vt:lpstr>
      <vt:lpstr>Sheet97</vt:lpstr>
      <vt:lpstr>Sheet98</vt:lpstr>
      <vt:lpstr>Sheet99</vt:lpstr>
      <vt:lpstr>Sheet100</vt:lpstr>
      <vt:lpstr>Sheet101</vt:lpstr>
      <vt:lpstr>Sheet102</vt:lpstr>
      <vt:lpstr>Sheet103</vt:lpstr>
      <vt:lpstr>Sheet104</vt:lpstr>
      <vt:lpstr>Sheet105</vt:lpstr>
      <vt:lpstr>Sheet106</vt:lpstr>
      <vt:lpstr>Sheet107</vt:lpstr>
      <vt:lpstr>Sheet108</vt:lpstr>
      <vt:lpstr>Sheet109</vt:lpstr>
      <vt:lpstr>Sheet110</vt:lpstr>
      <vt:lpstr>Sheet111</vt:lpstr>
      <vt:lpstr>Sheet112</vt:lpstr>
      <vt:lpstr>Sheet113</vt:lpstr>
      <vt:lpstr>Sheet114</vt:lpstr>
      <vt:lpstr>Sheet115</vt:lpstr>
      <vt:lpstr>Sheet116</vt:lpstr>
      <vt:lpstr>Sheet117</vt:lpstr>
      <vt:lpstr>Sheet118</vt:lpstr>
      <vt:lpstr>Sheet119</vt:lpstr>
      <vt:lpstr>Sheet120</vt:lpstr>
      <vt:lpstr>Sheet121</vt:lpstr>
      <vt:lpstr>Sheet122</vt:lpstr>
      <vt:lpstr>Sheet123</vt:lpstr>
      <vt:lpstr>Sheet124</vt:lpstr>
      <vt:lpstr>Sheet125</vt:lpstr>
      <vt:lpstr>Sheet126</vt:lpstr>
      <vt:lpstr>Sheet127</vt:lpstr>
      <vt:lpstr>Sheet128</vt:lpstr>
      <vt:lpstr>Sheet129</vt:lpstr>
      <vt:lpstr>Sheet130</vt:lpstr>
      <vt:lpstr>Sheet131</vt:lpstr>
      <vt:lpstr>Sheet132</vt:lpstr>
      <vt:lpstr>Sheet133</vt:lpstr>
      <vt:lpstr>Sheet134</vt:lpstr>
      <vt:lpstr>Sheet135</vt:lpstr>
      <vt:lpstr>Sheet136</vt:lpstr>
      <vt:lpstr>Sheet137</vt:lpstr>
      <vt:lpstr>Sheet138</vt:lpstr>
      <vt:lpstr>Sheet139</vt:lpstr>
      <vt:lpstr>Sheet140</vt:lpstr>
      <vt:lpstr>Sheet141</vt:lpstr>
      <vt:lpstr>Sheet142</vt:lpstr>
      <vt:lpstr>Sheet143</vt:lpstr>
      <vt:lpstr>Sheet144</vt:lpstr>
      <vt:lpstr>Sheet145</vt:lpstr>
      <vt:lpstr>Sheet146</vt:lpstr>
      <vt:lpstr>Sheet147</vt:lpstr>
      <vt:lpstr>Sheet148</vt:lpstr>
      <vt:lpstr>Sheet149</vt:lpstr>
      <vt:lpstr>Sheet150</vt:lpstr>
      <vt:lpstr>Sheet151</vt:lpstr>
      <vt:lpstr>Sheet152</vt:lpstr>
      <vt:lpstr>Sheet153</vt:lpstr>
      <vt:lpstr>Sheet154</vt:lpstr>
      <vt:lpstr>Sheet155</vt:lpstr>
      <vt:lpstr>Sheet156</vt:lpstr>
      <vt:lpstr>Sheet157</vt:lpstr>
      <vt:lpstr>Sheet158</vt:lpstr>
      <vt:lpstr>Sheet159</vt:lpstr>
      <vt:lpstr>Sheet160</vt:lpstr>
      <vt:lpstr>Sheet161</vt:lpstr>
      <vt:lpstr>Sheet162</vt:lpstr>
      <vt:lpstr>Sheet163</vt:lpstr>
      <vt:lpstr>Sheet164</vt:lpstr>
      <vt:lpstr>Sheet165</vt:lpstr>
      <vt:lpstr>Sheet166</vt:lpstr>
      <vt:lpstr>Sheet167</vt:lpstr>
      <vt:lpstr>Sheet168</vt:lpstr>
      <vt:lpstr>Sheet169</vt:lpstr>
      <vt:lpstr>Sheet170</vt:lpstr>
      <vt:lpstr>Sheet171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dcterms:created xsi:type="dcterms:W3CDTF">2019-02-10T06:42:18Z</dcterms:created>
  <dcterms:modified xsi:type="dcterms:W3CDTF">2019-02-14T10:47:11Z</dcterms:modified>
</cp:coreProperties>
</file>