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360" windowWidth="15015" windowHeight="7650" firstSheet="14" activeTab="17"/>
  </bookViews>
  <sheets>
    <sheet name="Scheme 01" sheetId="1" r:id="rId1"/>
    <sheet name="Scheme NO-02" sheetId="2" r:id="rId2"/>
    <sheet name="Scheme No-03" sheetId="3" r:id="rId3"/>
    <sheet name="Scheme NO-04" sheetId="4" r:id="rId4"/>
    <sheet name="Scheme No-05" sheetId="5" r:id="rId5"/>
    <sheet name="Scheme No-06" sheetId="6" r:id="rId6"/>
    <sheet name="Scheme NO-07" sheetId="7" r:id="rId7"/>
    <sheet name="Scheme NO-08" sheetId="8" r:id="rId8"/>
    <sheet name="Scheme No-09" sheetId="9" r:id="rId9"/>
    <sheet name="Scheme No-10" sheetId="10" r:id="rId10"/>
    <sheet name="Scheme NO-11" sheetId="11" r:id="rId11"/>
    <sheet name="Scheme No-12" sheetId="12" r:id="rId12"/>
    <sheet name="Scheme NO-13" sheetId="13" r:id="rId13"/>
    <sheet name="Scheme No-14" sheetId="14" r:id="rId14"/>
    <sheet name="Scheme No-15" sheetId="15" r:id="rId15"/>
    <sheet name="Scheme No-16" sheetId="16" r:id="rId16"/>
    <sheet name="Scheme No-17" sheetId="17" r:id="rId17"/>
    <sheet name="Scheme No-18" sheetId="18" r:id="rId18"/>
  </sheets>
  <calcPr calcId="124519"/>
</workbook>
</file>

<file path=xl/calcChain.xml><?xml version="1.0" encoding="utf-8"?>
<calcChain xmlns="http://schemas.openxmlformats.org/spreadsheetml/2006/main">
  <c r="F14" i="10"/>
  <c r="F13"/>
  <c r="F12"/>
  <c r="F11"/>
  <c r="F10"/>
  <c r="F8"/>
  <c r="F7"/>
  <c r="F6"/>
  <c r="F5"/>
  <c r="F9" i="15"/>
  <c r="F8"/>
  <c r="F6"/>
  <c r="F5"/>
  <c r="F10" s="1"/>
  <c r="F15" i="10" l="1"/>
  <c r="F17" i="14"/>
  <c r="C16"/>
  <c r="F16" s="1"/>
  <c r="F15"/>
  <c r="F14"/>
  <c r="F12"/>
  <c r="F11"/>
  <c r="F10"/>
  <c r="F9"/>
  <c r="C9"/>
  <c r="F8"/>
  <c r="F7"/>
  <c r="F6"/>
  <c r="F5"/>
  <c r="F18" i="13"/>
  <c r="F17"/>
  <c r="C17"/>
  <c r="F16"/>
  <c r="F15"/>
  <c r="F14"/>
  <c r="F13"/>
  <c r="F12"/>
  <c r="F11"/>
  <c r="F10"/>
  <c r="F9"/>
  <c r="F8"/>
  <c r="F7"/>
  <c r="F6"/>
  <c r="F5"/>
  <c r="F19" s="1"/>
  <c r="F18" i="14" l="1"/>
  <c r="F11" i="16" l="1"/>
  <c r="F10"/>
  <c r="F8"/>
  <c r="F7"/>
  <c r="F12" s="1"/>
  <c r="F6"/>
  <c r="F5"/>
  <c r="H21" i="17"/>
  <c r="E21"/>
  <c r="E20"/>
  <c r="H20" s="1"/>
  <c r="H19"/>
  <c r="E19"/>
  <c r="E18"/>
  <c r="H18" s="1"/>
  <c r="H17"/>
  <c r="E17"/>
  <c r="E15"/>
  <c r="H15" s="1"/>
  <c r="H14"/>
  <c r="E14"/>
  <c r="E13"/>
  <c r="H13" s="1"/>
  <c r="H12"/>
  <c r="E12"/>
  <c r="E11"/>
  <c r="H11" s="1"/>
  <c r="H10"/>
  <c r="E10"/>
  <c r="E9"/>
  <c r="H9" s="1"/>
  <c r="H8"/>
  <c r="E8"/>
  <c r="E7"/>
  <c r="H7" s="1"/>
  <c r="H6"/>
  <c r="E6"/>
  <c r="E5"/>
  <c r="H5" s="1"/>
  <c r="H22" s="1"/>
  <c r="H20" i="1" l="1"/>
  <c r="H19"/>
  <c r="H18"/>
  <c r="H17"/>
  <c r="H16"/>
  <c r="H14"/>
  <c r="H13"/>
  <c r="H12"/>
  <c r="H11"/>
  <c r="H10"/>
  <c r="H9"/>
  <c r="H8"/>
  <c r="H7"/>
  <c r="H6"/>
  <c r="H5"/>
  <c r="H21" s="1"/>
  <c r="H19" i="2"/>
  <c r="H18"/>
  <c r="H17"/>
  <c r="H16"/>
  <c r="H15"/>
  <c r="H13"/>
  <c r="H12"/>
  <c r="H11"/>
  <c r="H10"/>
  <c r="H9"/>
  <c r="H8"/>
  <c r="H7"/>
  <c r="H6"/>
  <c r="H5"/>
  <c r="H20" s="1"/>
  <c r="H19" i="3"/>
  <c r="H18"/>
  <c r="H17"/>
  <c r="H16"/>
  <c r="H15"/>
  <c r="H13"/>
  <c r="H12"/>
  <c r="H11"/>
  <c r="H10"/>
  <c r="H9"/>
  <c r="H8"/>
  <c r="H7"/>
  <c r="H6"/>
  <c r="H5"/>
  <c r="H20" s="1"/>
  <c r="H19" i="4"/>
  <c r="H18"/>
  <c r="H17"/>
  <c r="H16"/>
  <c r="H15"/>
  <c r="H13"/>
  <c r="H12"/>
  <c r="H11"/>
  <c r="H10"/>
  <c r="H9"/>
  <c r="H8"/>
  <c r="H7"/>
  <c r="H6"/>
  <c r="H20" s="1"/>
  <c r="H5"/>
  <c r="F16" i="5" l="1"/>
  <c r="F15"/>
  <c r="F14"/>
  <c r="F13"/>
  <c r="F12"/>
  <c r="F10"/>
  <c r="F9"/>
  <c r="F8"/>
  <c r="F7"/>
  <c r="F6"/>
  <c r="F5"/>
  <c r="F17" s="1"/>
  <c r="F9" i="6"/>
  <c r="F8"/>
  <c r="F6"/>
  <c r="F5"/>
  <c r="F10" s="1"/>
  <c r="F9" i="9"/>
  <c r="F8"/>
  <c r="F6"/>
  <c r="F5"/>
  <c r="F10" s="1"/>
  <c r="F16" i="7"/>
  <c r="F15"/>
  <c r="F14"/>
  <c r="F13"/>
  <c r="F12"/>
  <c r="F10"/>
  <c r="F9"/>
  <c r="F8"/>
  <c r="F7"/>
  <c r="F6"/>
  <c r="F5"/>
  <c r="F17" s="1"/>
  <c r="F10" i="8"/>
  <c r="F9"/>
  <c r="F8"/>
  <c r="F6"/>
  <c r="F5"/>
  <c r="F20" i="11" l="1"/>
  <c r="F19"/>
  <c r="F18"/>
  <c r="F17"/>
  <c r="F16"/>
  <c r="F14"/>
  <c r="F13"/>
  <c r="F12"/>
  <c r="F11"/>
  <c r="F10"/>
  <c r="F9"/>
  <c r="F8"/>
  <c r="F21" s="1"/>
  <c r="F7"/>
  <c r="F6"/>
  <c r="F5"/>
  <c r="F14" i="12"/>
  <c r="F13"/>
  <c r="F12"/>
  <c r="F10"/>
  <c r="F9"/>
  <c r="F8"/>
  <c r="F7"/>
  <c r="F6"/>
  <c r="F5"/>
  <c r="F19" i="18"/>
  <c r="F18"/>
  <c r="F17"/>
  <c r="F16"/>
  <c r="F15"/>
  <c r="F13"/>
  <c r="F12"/>
  <c r="F11"/>
  <c r="F10"/>
  <c r="F9"/>
  <c r="F8"/>
  <c r="F7"/>
  <c r="F6"/>
  <c r="F5"/>
  <c r="F20" l="1"/>
  <c r="F15" i="12"/>
</calcChain>
</file>

<file path=xl/sharedStrings.xml><?xml version="1.0" encoding="utf-8"?>
<sst xmlns="http://schemas.openxmlformats.org/spreadsheetml/2006/main" count="738" uniqueCount="146">
  <si>
    <t>RANCHI MUNICIPAL CORPORATION, RANCHI</t>
  </si>
  <si>
    <t xml:space="preserve">BILL OF QUANTITY </t>
  </si>
  <si>
    <r>
      <rPr>
        <b/>
        <sz val="11"/>
        <color theme="1"/>
        <rFont val="Times New Roman"/>
        <family val="1"/>
      </rPr>
      <t xml:space="preserve">Name of Work :- Construction of Drain from the house of Adil hussain in Risaldar nagar Under 
                           ward no-50
</t>
    </r>
    <r>
      <rPr>
        <b/>
        <sz val="11"/>
        <color theme="1"/>
        <rFont val="Kruti Dev 010"/>
      </rPr>
      <t xml:space="preserve">
</t>
    </r>
  </si>
  <si>
    <t>SL.NO.</t>
  </si>
  <si>
    <t>ITEMS OF WORK</t>
  </si>
  <si>
    <t>Qty</t>
  </si>
  <si>
    <t>UNIT</t>
  </si>
  <si>
    <t>RATE</t>
  </si>
  <si>
    <t>AMOUNT</t>
  </si>
  <si>
    <t>Dismantling pcc road including as per specification and direction of E/I</t>
  </si>
  <si>
    <t>Cum</t>
  </si>
  <si>
    <t>2
5.1.1
+
5.1.2</t>
  </si>
  <si>
    <t xml:space="preserve"> Earth work in Excavation in foundation trenches in  ordinary soil (vide classification of soil item A ) and disposal of excavated earth as obtained to a distance up to 50 mm including all lifts, leveling, ramming the foundation trenches removing roots of trees, all complete as per approved design , building as per specification &amp; direction of E/I.
     Extra for earth work in hard soil as per specification and direction of E/I. </t>
  </si>
  <si>
    <r>
      <t>Per M</t>
    </r>
    <r>
      <rPr>
        <b/>
        <vertAlign val="superscript"/>
        <sz val="10"/>
        <rFont val="Times New Roman"/>
        <family val="1"/>
      </rPr>
      <t>3</t>
    </r>
  </si>
  <si>
    <t>3
5.1.10</t>
  </si>
  <si>
    <t>Providing coarse clean sand in filling in foundation trenches or in plinth including ramming and watering in layers not exceeding 150mm thick with all leads and lifts including cost of all materials, labour,  royalty  and taxes all complete as per building specification &amp; direction of E/I.( Mode of measurement compacted volume).</t>
  </si>
  <si>
    <t>4
8.6.8</t>
  </si>
  <si>
    <t>Supplying and laying (properly as per design and drawing) rip-rap with good quality of Boulders duly packed including the cost of materials, royalty all taxes etc. but excluding the cost of carriage all complete as per specification and direction of E/I.</t>
  </si>
  <si>
    <t>5
5.3.2</t>
  </si>
  <si>
    <t>Providing PCC M 150  with nominal mix of (1:2:4)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</si>
  <si>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6
5.2.34</t>
  </si>
  <si>
    <t>Providing random rubble stone  masonry in C.M (1:4)  in foundation and  plinth  with hammer  dressed stone of less than 0.03 m3 in volume nad clean  coarse sand of F.M. 2 to 2.5 including  cost of screenign raking out joints to 20mm depth curing taxes  and royalty  all complete as per building  specification and direction of E/I.</t>
  </si>
  <si>
    <t>7
5.7.11
+
5.7.12</t>
  </si>
  <si>
    <t>Providing 2.5 mm thick cement plaster (1:4) with clean Course sand of F.M 1.5 and 1.5mm cement punning including Screening curing with all leads and lifts of water, scoffing taxes as per royalty all complete as per specification and direction of E/I</t>
  </si>
  <si>
    <t>Sqm</t>
  </si>
  <si>
    <t>8
5.3.30.1</t>
  </si>
  <si>
    <t>Providing Precast R.C.C. M-200 in nominal mix (1:1.5:3) in slab with approved quality of stone metal grade III (50mm to 25mm size) and clean coarse sand to F.M 2.5 to 3 including screening, shuttering, mixing cement concrete in mixer and placing in position, vibrating, striking, curing, taxes and royalty all complete as per building specification and direction of E/I</t>
  </si>
  <si>
    <t>9
5.5.5</t>
  </si>
  <si>
    <t>Providing Tor steel reinforcement of 10mm, 12mm &amp; 16mm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</si>
  <si>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MT</t>
  </si>
  <si>
    <t>Carriage of Materials</t>
  </si>
  <si>
    <t>A</t>
  </si>
  <si>
    <t>Local sand 18 KM</t>
  </si>
  <si>
    <t>A(i)</t>
  </si>
  <si>
    <t xml:space="preserve"> sand 42 KM</t>
  </si>
  <si>
    <t>B</t>
  </si>
  <si>
    <t>Stone Boulder 29 Km</t>
  </si>
  <si>
    <t>C</t>
  </si>
  <si>
    <t>Stone Chips  (Lead 15  KM)</t>
  </si>
  <si>
    <t>E</t>
  </si>
  <si>
    <t>Earth ( Lead upto 1 K.M )</t>
  </si>
  <si>
    <t xml:space="preserve">                                                                                                        Assistent Engineer 
                                                                                                         Ranchi Municipal Corporation
                                                                                                         Ranchi</t>
  </si>
  <si>
    <t>Name of Work :- Improvement of PCC road in Patel nagar near parvati apartment Under ward no-29</t>
  </si>
  <si>
    <t>Unit</t>
  </si>
  <si>
    <t>Rate</t>
  </si>
  <si>
    <t>Amount</t>
  </si>
  <si>
    <t>1
5.1.1
+
5.1.2</t>
  </si>
  <si>
    <t>CUM</t>
  </si>
  <si>
    <t>2
5.3.2.1</t>
  </si>
  <si>
    <t>Providing PCC M 200  with nominal mix of (1:1.5:3)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</si>
  <si>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3
5.3.2</t>
  </si>
  <si>
    <t>4
5.7.11
+
5.7.12</t>
  </si>
  <si>
    <t>Providing 25 mm thick cement plaster (1:4) with clean Course sand of F.M 1.5 and 1.5mm cement punning including Screening curing with all leads and lifts of water, scoffing taxes as per royalty all complete as per specification and direction of E/I</t>
  </si>
  <si>
    <t>5
5.3.30.1</t>
  </si>
  <si>
    <t>Providing Precast R.C.C. M-200 with nominal mix of (1:1.5:3) in precast  cover slab over drain with approved quality  of stone chips and clean coarse sand of F.M. 2.5 to 3 including curing, shuttering carrying the slab manually to site and laying in position all complete (but excluding the cost of reinforcement) taxes and royalty, all complete as per building specification and direction of E/I.</t>
  </si>
  <si>
    <t>6
5.5.5
(b)</t>
  </si>
  <si>
    <t xml:space="preserve">Carriage of Materials </t>
  </si>
  <si>
    <t xml:space="preserve">Sand 47 KM </t>
  </si>
  <si>
    <t>Stone Chips  (lead 20KM)</t>
  </si>
  <si>
    <t>Earth lead 1 KM</t>
  </si>
  <si>
    <t xml:space="preserve">                                                                                                        Assistant Engineer 
                                                                                                         Ranchi Municipal Corporation
                                                                                                         Ranchi</t>
  </si>
  <si>
    <t>Name of Work :-  Improvement of Drain from the Manoranjan Dey House to Devnath soni house
                             at Dhela toli under ward  no-29</t>
  </si>
  <si>
    <t>labour for cleaning the work site before and after work etc</t>
  </si>
  <si>
    <t>Each</t>
  </si>
  <si>
    <t>2
5.10.3</t>
  </si>
  <si>
    <t>Dismentaling RCC work ……….. Do………… all complete asper specification and direction of E/I</t>
  </si>
  <si>
    <t>3
5.1.1
+
5.1.2</t>
  </si>
  <si>
    <t>4
5.1.10</t>
  </si>
  <si>
    <t>5
8.6.8</t>
  </si>
  <si>
    <t>6
5.3.2</t>
  </si>
  <si>
    <t>7
5.2.34</t>
  </si>
  <si>
    <t>Providing rough dressed  course  stone masonry in cement mortar (1:6)  in foundation and  plinth  with hammer  dressed stone of less than 0.03 m3 in volume nad clean  coarse sand of F.M. 2 to 2.5 including  cost of screenign raking out joints to 20mm depth curing taxes  and royalty  all complete as per building  specification and direction of E/I.</t>
  </si>
  <si>
    <t>8
5.7.11
+
5.7.12</t>
  </si>
  <si>
    <t>9
5.3.30.1</t>
  </si>
  <si>
    <t>10
5.5.5
(b)</t>
  </si>
  <si>
    <t xml:space="preserve"> Local Sand 16 KM </t>
  </si>
  <si>
    <t>Stone Boulder 34 KM</t>
  </si>
  <si>
    <t xml:space="preserve">Name of Work :- CONSTRUCTION FOR RENOVATION OF STREET AT NEW NAGRA TOLI
                           FROM THE HOUSE OF MADHU TRIPATHI THE HOUSE OF AK SINGH IN 
                          UNDER WARD NO-21 </t>
  </si>
  <si>
    <t>Labour for cleaning the surface to make it free from mud garbage dust and other harmful materials packed in the patches.</t>
  </si>
  <si>
    <t>Providing RCC M 200  with nominal mix of (1:1.5:3)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</si>
  <si>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 xml:space="preserve">Sand 49 KM </t>
  </si>
  <si>
    <t>Stone Chips  (lead 22 KM)</t>
  </si>
  <si>
    <t xml:space="preserve">Name of Work :- Construction of RCC DRAIN AT NAGRA TOLI IN DURGA STEEL LANE 
                            UNDER WARD NO-21 </t>
  </si>
  <si>
    <t>2
5.1.10</t>
  </si>
  <si>
    <t>3
5.6.3</t>
  </si>
  <si>
    <t>Providing designation 75B one brick flat soling ………..do………. All complete as per specification and direction of E/I</t>
  </si>
  <si>
    <t>4
5.3.5.1</t>
  </si>
  <si>
    <t xml:space="preserve"> Local Sand 13 KM </t>
  </si>
  <si>
    <t>BRICKS 08 KM</t>
  </si>
  <si>
    <t>NOS/1000</t>
  </si>
  <si>
    <t>D</t>
  </si>
  <si>
    <t xml:space="preserve">Name of Work :- Construction of Precast RCC slab for the covering the open drain at lower karam toli
                             UNDER WARD NO-21 </t>
  </si>
  <si>
    <t>1
5.3.30.1</t>
  </si>
  <si>
    <t>2
5.5.5
(b)</t>
  </si>
  <si>
    <t xml:space="preserve">Name of Work :- Renovation of street at Pahan kocha near house of biju under  WARD NO-21 </t>
  </si>
  <si>
    <t xml:space="preserve">Name of Work :- Construction of RCC culvert cross drainage work in sanmarg kalyan street at karam 
                            toli UNDER WARD NO-21 </t>
  </si>
  <si>
    <t>4
5.3.2</t>
  </si>
  <si>
    <r>
      <t>Name of Work :- Construction of Drain from Mustaqim baksa shop to Amir Medical at Maulana Azad
                            Colony Main road Under ward no-11</t>
    </r>
    <r>
      <rPr>
        <b/>
        <sz val="11"/>
        <color theme="1"/>
        <rFont val="Kruti Dev 010"/>
      </rPr>
      <t xml:space="preserve">
</t>
    </r>
    <r>
      <rPr>
        <b/>
        <sz val="11"/>
        <color theme="1"/>
        <rFont val="Times New Roman"/>
        <family val="1"/>
      </rPr>
      <t/>
    </r>
  </si>
  <si>
    <t>QTY</t>
  </si>
  <si>
    <t xml:space="preserve">Providing man days for site clearence, unskilled labour </t>
  </si>
  <si>
    <t>9
5.5.5
(b)</t>
  </si>
  <si>
    <t xml:space="preserve"> Local Sand 14 KM </t>
  </si>
  <si>
    <t>Stone Boulder364 km</t>
  </si>
  <si>
    <r>
      <t>Name of Work :- Construction of Drain from Mahtab alam house at Mannan chowk to Tanvir house at
                            Maulana Azad Colony, Under ward no-11</t>
    </r>
    <r>
      <rPr>
        <b/>
        <sz val="11"/>
        <color theme="1"/>
        <rFont val="Kruti Dev 010"/>
      </rPr>
      <t xml:space="preserve">
</t>
    </r>
    <r>
      <rPr>
        <b/>
        <sz val="11"/>
        <color theme="1"/>
        <rFont val="Times New Roman"/>
        <family val="1"/>
      </rPr>
      <t/>
    </r>
  </si>
  <si>
    <r>
      <t>Name of Work :- Construction of Drain and Culvert from Jafer alam house to Mahtab alam house mannan 
                            chowk at maulana azad colony gali no-15, Under ward no-11</t>
    </r>
    <r>
      <rPr>
        <b/>
        <sz val="11"/>
        <color theme="1"/>
        <rFont val="Kruti Dev 010"/>
      </rPr>
      <t xml:space="preserve">
</t>
    </r>
    <r>
      <rPr>
        <b/>
        <sz val="11"/>
        <color theme="1"/>
        <rFont val="Times New Roman"/>
        <family val="1"/>
      </rPr>
      <t/>
    </r>
  </si>
  <si>
    <r>
      <t>Name of Work :- Construction of Culvert near Amir Medical at Maulana azad colony main road
                            Under ward no-11</t>
    </r>
    <r>
      <rPr>
        <b/>
        <sz val="11"/>
        <color theme="1"/>
        <rFont val="Kruti Dev 010"/>
      </rPr>
      <t xml:space="preserve">
</t>
    </r>
    <r>
      <rPr>
        <b/>
        <sz val="11"/>
        <color theme="1"/>
        <rFont val="Times New Roman"/>
        <family val="1"/>
      </rPr>
      <t/>
    </r>
  </si>
  <si>
    <t>Dismantling of RCC work ……. Do ………… all complete as per specification and direction of E/.</t>
  </si>
  <si>
    <t>Name of Work :-Construction of DRAIN &amp; REPAIR OF RCC CULVERT AT SHUKLA  COLONY 
                            MORE IN JEEVAN LOK STREET Uder ward no-45</t>
  </si>
  <si>
    <t>3
8.6.8</t>
  </si>
  <si>
    <t>5
5.2.28</t>
  </si>
  <si>
    <t>providing random rubble stone masonry in C.M (1:4) in foundation and plinth …………do……….. All complete job.</t>
  </si>
  <si>
    <t>6
5.3.5.1</t>
  </si>
  <si>
    <t>Providing RCC M-20 with nominal mix of (1:1.5:3) in foundation and plinth ……………do………….. All complete job as per specification and direction of E/I</t>
  </si>
  <si>
    <t>7
5.3.30.1</t>
  </si>
  <si>
    <t>Providing precast RCC M-200 in nominal mix (1:1.5:3) in slab …….. Do ……… all complete as per specification and direction of E/I</t>
  </si>
  <si>
    <t>8
5.5.5
(b)</t>
  </si>
  <si>
    <t>9
5.7.3
+
5.7.11</t>
  </si>
  <si>
    <t>Providing 12mm thick C.P (1:6) with coat cement punning ……………do………. All complete as per specification and direction of E/I</t>
  </si>
  <si>
    <t>10
6.3.12
WRD</t>
  </si>
  <si>
    <t>Providing and laying PCC or RCC M-200 with nominal mix of (1:1.5:3) in deck slab ………….do……….. All complete job as per specification and direction of E/I</t>
  </si>
  <si>
    <t>Per M3</t>
  </si>
  <si>
    <t>11
7.3.15
WRD</t>
  </si>
  <si>
    <t xml:space="preserve"> Local Sand 18 KM </t>
  </si>
  <si>
    <t xml:space="preserve">Sand 42 KM </t>
  </si>
  <si>
    <t>Stone Boulder 29 km</t>
  </si>
  <si>
    <t>Stone Chips  (lead 15 KM)</t>
  </si>
  <si>
    <t xml:space="preserve">                                                                                                     Assistant Engineer 
                                                                                                         Ranchi Municipal Corporation
                                                                                                         Ranchi</t>
  </si>
  <si>
    <t>Name of Work :-Repair of drain &amp; construction of Cover slab in main road chhedi chowk
                           Under ward no-45</t>
  </si>
  <si>
    <t>1
5.3.2</t>
  </si>
  <si>
    <t>2
5.3.30.1</t>
  </si>
  <si>
    <t>3
5.5.5
(b)</t>
  </si>
  <si>
    <t>4
5.7.3
+
5.7.11</t>
  </si>
  <si>
    <t>Name of Work :- Construction of Masonry drain in sai vihar colony road no-04 from Ajit sharan house
                             to Rajkumar sahu house Under ward no-31</t>
  </si>
  <si>
    <t>Providing man days for site clearence for before and after the work etc.</t>
  </si>
  <si>
    <t>3
P-23
JBCD</t>
  </si>
  <si>
    <t>Providing supplying and spreading of stone dust in fillling in foundation trenches or in plinth inlcluding ramming and watering in layers not exceding 150 mm thick with all leads and lifts including cost of materials, labour royalty and taxes all complete as per specification and direction of E/I.</t>
  </si>
  <si>
    <t>5
5.3.2.1</t>
  </si>
  <si>
    <t>Stone Boulder 36 km</t>
  </si>
  <si>
    <t>Stone Chips &amp; Dust  (lead 22 KM)</t>
  </si>
  <si>
    <t>Name of Work :- Construction of Masonry Culvert in sai vihar colony main road near Tiwariji house
                            Under ward no-31</t>
  </si>
  <si>
    <t>Providing PCC &amp; RCC M 200  with nominal mix of (1:1.5:3)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</si>
  <si>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Name of Work :- Construction of DRAIN SLAB Under RMC</t>
  </si>
  <si>
    <t>SL NO</t>
  </si>
  <si>
    <t>Providing Precast RCC M-200 in nominal mix (1:1.5:3) in slab ……………do……………. All complete as per specification and direction of E/I</t>
  </si>
  <si>
    <t xml:space="preserve">Name of Work :- Construction of RCC Road new Nagar toli from the house of Madhu Tripathi up to huse of mishir Uroan. </t>
  </si>
  <si>
    <t>4
5.3.2.1</t>
  </si>
</sst>
</file>

<file path=xl/styles.xml><?xml version="1.0" encoding="utf-8"?>
<styleSheet xmlns="http://schemas.openxmlformats.org/spreadsheetml/2006/main">
  <numFmts count="2">
    <numFmt numFmtId="164" formatCode="0.00000"/>
    <numFmt numFmtId="165" formatCode="0.000"/>
  </numFmts>
  <fonts count="19">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sz val="11"/>
      <color theme="1"/>
      <name val="Kruti Dev 010"/>
    </font>
    <font>
      <b/>
      <sz val="11"/>
      <color theme="1"/>
      <name val="Times New Roman"/>
      <family val="1"/>
    </font>
    <font>
      <b/>
      <sz val="8.5"/>
      <name val="Times New Roman"/>
      <family val="1"/>
    </font>
    <font>
      <sz val="9"/>
      <color theme="1"/>
      <name val="Times New Roman"/>
      <family val="1"/>
    </font>
    <font>
      <b/>
      <sz val="10"/>
      <name val="Times New Roman"/>
      <family val="1"/>
    </font>
    <font>
      <b/>
      <vertAlign val="superscript"/>
      <sz val="10"/>
      <name val="Times New Roman"/>
      <family val="1"/>
    </font>
    <font>
      <b/>
      <sz val="10"/>
      <color theme="1"/>
      <name val="Times New Roman"/>
      <family val="1"/>
    </font>
    <font>
      <b/>
      <sz val="11"/>
      <name val="Times New Roman"/>
      <family val="1"/>
    </font>
    <font>
      <sz val="11"/>
      <name val="Calibri"/>
      <family val="2"/>
      <scheme val="minor"/>
    </font>
    <font>
      <b/>
      <sz val="10"/>
      <name val="Calibri"/>
      <family val="2"/>
      <scheme val="minor"/>
    </font>
    <font>
      <b/>
      <sz val="11"/>
      <name val="Calibri"/>
      <family val="2"/>
      <scheme val="minor"/>
    </font>
    <font>
      <b/>
      <sz val="8.5"/>
      <color theme="1"/>
      <name val="Times New Roman"/>
      <family val="1"/>
    </font>
    <font>
      <b/>
      <sz val="9"/>
      <name val="Times New Roman"/>
      <family val="1"/>
    </font>
    <font>
      <b/>
      <sz val="14"/>
      <name val="Times New Roman"/>
      <family val="1"/>
    </font>
    <font>
      <b/>
      <sz val="9"/>
      <color theme="1"/>
      <name val="Times New Roman"/>
      <family val="1"/>
    </font>
  </fonts>
  <fills count="4">
    <fill>
      <patternFill patternType="none"/>
    </fill>
    <fill>
      <patternFill patternType="gray125"/>
    </fill>
    <fill>
      <patternFill patternType="solid">
        <fgColor rgb="FFA6A6A6"/>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s>
  <cellStyleXfs count="1">
    <xf numFmtId="0" fontId="0" fillId="0" borderId="0"/>
  </cellStyleXfs>
  <cellXfs count="48">
    <xf numFmtId="0" fontId="0" fillId="0" borderId="0" xfId="0"/>
    <xf numFmtId="0" fontId="3" fillId="0" borderId="0" xfId="0" applyFont="1" applyBorder="1" applyAlignment="1">
      <alignment vertical="top"/>
    </xf>
    <xf numFmtId="0" fontId="2" fillId="0" borderId="0" xfId="0" applyFont="1" applyBorder="1" applyAlignment="1">
      <alignment vertical="top"/>
    </xf>
    <xf numFmtId="0" fontId="1" fillId="0" borderId="0" xfId="0" applyFont="1" applyBorder="1" applyAlignment="1">
      <alignment vertical="top" wrapText="1"/>
    </xf>
    <xf numFmtId="0" fontId="6" fillId="0" borderId="1" xfId="0" applyFont="1" applyBorder="1" applyAlignment="1">
      <alignment horizontal="center" vertical="center" wrapText="1"/>
    </xf>
    <xf numFmtId="0" fontId="7" fillId="2" borderId="1" xfId="0" applyFont="1" applyFill="1" applyBorder="1" applyAlignment="1">
      <alignment horizontal="center" vertical="top" wrapText="1"/>
    </xf>
    <xf numFmtId="0" fontId="7" fillId="2" borderId="1" xfId="0" applyFont="1" applyFill="1" applyBorder="1" applyAlignment="1">
      <alignment horizontal="center" vertical="center" wrapText="1"/>
    </xf>
    <xf numFmtId="0" fontId="8" fillId="0" borderId="1" xfId="0" applyFont="1" applyBorder="1" applyAlignment="1">
      <alignment horizontal="justify" vertical="top" wrapText="1"/>
    </xf>
    <xf numFmtId="0" fontId="8" fillId="0" borderId="1" xfId="0" applyFont="1" applyBorder="1" applyAlignment="1">
      <alignment horizontal="center" vertical="center" wrapText="1"/>
    </xf>
    <xf numFmtId="0" fontId="8" fillId="0" borderId="1" xfId="0" applyFont="1" applyBorder="1" applyAlignment="1">
      <alignment vertical="center" wrapText="1"/>
    </xf>
    <xf numFmtId="2" fontId="10" fillId="3" borderId="1"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11" fillId="0" borderId="1" xfId="0" applyFont="1" applyBorder="1" applyAlignment="1">
      <alignment horizontal="justify" vertical="top" wrapText="1"/>
    </xf>
    <xf numFmtId="0" fontId="12" fillId="0" borderId="1" xfId="0" applyFont="1" applyBorder="1" applyAlignment="1">
      <alignment vertical="center"/>
    </xf>
    <xf numFmtId="0" fontId="13" fillId="0" borderId="1" xfId="0" applyFont="1" applyBorder="1" applyAlignment="1">
      <alignment vertical="center"/>
    </xf>
    <xf numFmtId="2" fontId="13" fillId="0" borderId="1" xfId="0" applyNumberFormat="1" applyFont="1" applyBorder="1" applyAlignment="1">
      <alignment horizontal="center" vertical="center"/>
    </xf>
    <xf numFmtId="0" fontId="0" fillId="0" borderId="0" xfId="0" applyBorder="1"/>
    <xf numFmtId="0" fontId="12" fillId="0" borderId="0" xfId="0" applyFont="1" applyBorder="1" applyAlignment="1">
      <alignment vertical="center"/>
    </xf>
    <xf numFmtId="0" fontId="5" fillId="0" borderId="0" xfId="0" applyFont="1" applyBorder="1" applyAlignment="1">
      <alignment vertical="top" wrapText="1"/>
    </xf>
    <xf numFmtId="0" fontId="15" fillId="0" borderId="1" xfId="0" applyFont="1" applyBorder="1" applyAlignment="1">
      <alignment horizontal="center" vertical="center" wrapText="1"/>
    </xf>
    <xf numFmtId="164" fontId="10" fillId="3" borderId="1" xfId="0" applyNumberFormat="1" applyFont="1" applyFill="1" applyBorder="1" applyAlignment="1">
      <alignment horizontal="center" vertical="center" wrapText="1"/>
    </xf>
    <xf numFmtId="0" fontId="16" fillId="0" borderId="1" xfId="0" applyFont="1" applyBorder="1" applyAlignment="1">
      <alignment horizontal="center" vertical="center" wrapText="1"/>
    </xf>
    <xf numFmtId="0" fontId="17" fillId="0" borderId="1" xfId="0" applyFont="1" applyBorder="1" applyAlignment="1">
      <alignment horizontal="justify" vertical="top" wrapText="1"/>
    </xf>
    <xf numFmtId="0" fontId="0" fillId="0" borderId="1" xfId="0" applyBorder="1" applyAlignment="1">
      <alignment horizontal="center" vertical="center"/>
    </xf>
    <xf numFmtId="2" fontId="1" fillId="0" borderId="1" xfId="0" applyNumberFormat="1" applyFont="1" applyBorder="1" applyAlignment="1">
      <alignment horizontal="center" vertical="center"/>
    </xf>
    <xf numFmtId="0" fontId="1" fillId="0" borderId="0" xfId="0" applyFont="1" applyBorder="1" applyAlignment="1">
      <alignment horizontal="center" vertical="center"/>
    </xf>
    <xf numFmtId="2" fontId="1" fillId="0" borderId="0" xfId="0" applyNumberFormat="1" applyFont="1" applyBorder="1" applyAlignment="1">
      <alignment horizontal="center" vertical="center"/>
    </xf>
    <xf numFmtId="0" fontId="8" fillId="0" borderId="1" xfId="0" applyFont="1" applyBorder="1" applyAlignment="1">
      <alignment horizontal="left" vertical="center" wrapText="1"/>
    </xf>
    <xf numFmtId="165" fontId="10" fillId="3" borderId="1" xfId="0" applyNumberFormat="1" applyFont="1" applyFill="1" applyBorder="1" applyAlignment="1">
      <alignment horizontal="center" vertical="center" wrapText="1"/>
    </xf>
    <xf numFmtId="2" fontId="8" fillId="0" borderId="1" xfId="0" applyNumberFormat="1" applyFont="1" applyBorder="1" applyAlignment="1">
      <alignment horizontal="center" vertical="center" wrapText="1"/>
    </xf>
    <xf numFmtId="2" fontId="6" fillId="0" borderId="1" xfId="0" applyNumberFormat="1" applyFont="1" applyBorder="1" applyAlignment="1">
      <alignment horizontal="center" vertical="center" wrapText="1"/>
    </xf>
    <xf numFmtId="0" fontId="18" fillId="3" borderId="1" xfId="0" applyFont="1" applyFill="1" applyBorder="1" applyAlignment="1">
      <alignment horizontal="center" vertical="center" wrapText="1"/>
    </xf>
    <xf numFmtId="0" fontId="10" fillId="3" borderId="1" xfId="0" applyFont="1" applyFill="1" applyBorder="1" applyAlignment="1">
      <alignment horizontal="justify" vertical="top" wrapText="1"/>
    </xf>
    <xf numFmtId="0" fontId="10" fillId="3" borderId="1" xfId="0" applyFont="1" applyFill="1" applyBorder="1" applyAlignment="1">
      <alignment horizontal="center" vertical="center" wrapText="1"/>
    </xf>
    <xf numFmtId="0" fontId="8" fillId="0" borderId="1" xfId="0" applyFont="1" applyBorder="1" applyAlignment="1">
      <alignment horizontal="left" vertical="top" wrapText="1"/>
    </xf>
    <xf numFmtId="0" fontId="0" fillId="0" borderId="1" xfId="0" applyBorder="1"/>
    <xf numFmtId="0" fontId="1" fillId="0" borderId="1" xfId="0" applyFont="1" applyBorder="1" applyAlignment="1">
      <alignment horizontal="center" vertical="center"/>
    </xf>
    <xf numFmtId="0" fontId="2" fillId="0" borderId="5" xfId="0" applyFont="1" applyBorder="1" applyAlignment="1">
      <alignment horizontal="center" vertical="top"/>
    </xf>
    <xf numFmtId="0" fontId="2" fillId="0" borderId="0" xfId="0" applyFont="1" applyBorder="1" applyAlignment="1">
      <alignment horizontal="center" vertical="top"/>
    </xf>
    <xf numFmtId="0" fontId="2" fillId="0" borderId="6" xfId="0" applyFont="1" applyBorder="1" applyAlignment="1">
      <alignment horizontal="center" vertical="top"/>
    </xf>
    <xf numFmtId="0" fontId="2" fillId="0" borderId="7" xfId="0" applyFont="1" applyBorder="1" applyAlignment="1">
      <alignment horizontal="center" vertical="top"/>
    </xf>
    <xf numFmtId="0" fontId="5" fillId="0" borderId="1" xfId="0" applyFont="1" applyBorder="1" applyAlignment="1">
      <alignment horizontal="left" vertical="top" wrapText="1"/>
    </xf>
    <xf numFmtId="0" fontId="1" fillId="0" borderId="1" xfId="0" applyFont="1" applyBorder="1" applyAlignment="1">
      <alignment horizontal="center" vertical="center"/>
    </xf>
    <xf numFmtId="0" fontId="14" fillId="0" borderId="0" xfId="0" applyFont="1" applyBorder="1" applyAlignment="1">
      <alignment horizontal="center" vertical="center" wrapText="1"/>
    </xf>
    <xf numFmtId="0" fontId="2" fillId="0" borderId="1" xfId="0" applyFont="1" applyBorder="1" applyAlignment="1">
      <alignment horizontal="center" vertical="top"/>
    </xf>
    <xf numFmtId="0" fontId="4" fillId="0" borderId="1" xfId="0" applyFont="1" applyBorder="1" applyAlignment="1">
      <alignment horizontal="left" vertical="top" wrapText="1"/>
    </xf>
    <xf numFmtId="0" fontId="13" fillId="0" borderId="3" xfId="0" applyFont="1" applyBorder="1" applyAlignment="1">
      <alignment horizontal="right" vertical="center"/>
    </xf>
    <xf numFmtId="0" fontId="13" fillId="0" borderId="4" xfId="0" applyFont="1" applyBorder="1" applyAlignment="1">
      <alignment horizontal="right" vertic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24"/>
  <sheetViews>
    <sheetView topLeftCell="A16" workbookViewId="0">
      <selection activeCell="H21" sqref="H21"/>
    </sheetView>
  </sheetViews>
  <sheetFormatPr defaultRowHeight="15"/>
  <cols>
    <col min="1" max="1" width="8.7109375" customWidth="1"/>
    <col min="2" max="2" width="44.140625" customWidth="1"/>
    <col min="3" max="4" width="10.28515625" hidden="1" customWidth="1"/>
    <col min="5" max="5" width="10.28515625" customWidth="1"/>
    <col min="6" max="7" width="11.5703125" customWidth="1"/>
    <col min="8" max="8" width="14" customWidth="1"/>
  </cols>
  <sheetData>
    <row r="1" spans="1:9" ht="18.75">
      <c r="A1" s="37" t="s">
        <v>0</v>
      </c>
      <c r="B1" s="38"/>
      <c r="C1" s="38"/>
      <c r="D1" s="38"/>
      <c r="E1" s="38"/>
      <c r="F1" s="38"/>
      <c r="G1" s="38"/>
      <c r="H1" s="38"/>
      <c r="I1" s="2"/>
    </row>
    <row r="2" spans="1:9" ht="18.75">
      <c r="A2" s="39" t="s">
        <v>1</v>
      </c>
      <c r="B2" s="40"/>
      <c r="C2" s="40"/>
      <c r="D2" s="40"/>
      <c r="E2" s="40"/>
      <c r="F2" s="40"/>
      <c r="G2" s="40"/>
      <c r="H2" s="40"/>
      <c r="I2" s="2"/>
    </row>
    <row r="3" spans="1:9" ht="33" customHeight="1">
      <c r="A3" s="41" t="s">
        <v>105</v>
      </c>
      <c r="B3" s="41"/>
      <c r="C3" s="41"/>
      <c r="D3" s="41"/>
      <c r="E3" s="41"/>
      <c r="F3" s="41"/>
      <c r="G3" s="41"/>
      <c r="H3" s="41"/>
      <c r="I3" s="18"/>
    </row>
    <row r="4" spans="1:9">
      <c r="A4" s="5" t="s">
        <v>3</v>
      </c>
      <c r="B4" s="5" t="s">
        <v>4</v>
      </c>
      <c r="C4" s="5">
        <v>1</v>
      </c>
      <c r="D4" s="5">
        <v>2</v>
      </c>
      <c r="E4" s="5" t="s">
        <v>98</v>
      </c>
      <c r="F4" s="5" t="s">
        <v>43</v>
      </c>
      <c r="G4" s="5" t="s">
        <v>44</v>
      </c>
      <c r="H4" s="5" t="s">
        <v>45</v>
      </c>
    </row>
    <row r="5" spans="1:9" ht="25.5">
      <c r="A5" s="8">
        <v>1</v>
      </c>
      <c r="B5" s="27" t="s">
        <v>99</v>
      </c>
      <c r="C5" s="8">
        <v>2</v>
      </c>
      <c r="D5" s="8">
        <v>2</v>
      </c>
      <c r="E5" s="8">
        <v>2</v>
      </c>
      <c r="F5" s="8" t="s">
        <v>63</v>
      </c>
      <c r="G5" s="8">
        <v>243.77</v>
      </c>
      <c r="H5" s="29">
        <f>G5*E5</f>
        <v>487.54</v>
      </c>
    </row>
    <row r="6" spans="1:9" ht="25.5">
      <c r="A6" s="8">
        <v>2</v>
      </c>
      <c r="B6" s="27" t="s">
        <v>106</v>
      </c>
      <c r="C6" s="8"/>
      <c r="D6" s="8"/>
      <c r="E6" s="8">
        <v>1.07</v>
      </c>
      <c r="F6" s="8" t="s">
        <v>47</v>
      </c>
      <c r="G6" s="8">
        <v>1340.2</v>
      </c>
      <c r="H6" s="29">
        <f>G6*E6</f>
        <v>1434.0140000000001</v>
      </c>
    </row>
    <row r="7" spans="1:9" ht="114.75">
      <c r="A7" s="4" t="s">
        <v>66</v>
      </c>
      <c r="B7" s="7" t="s">
        <v>12</v>
      </c>
      <c r="C7" s="10">
        <v>5.0999999999999996</v>
      </c>
      <c r="D7" s="10">
        <v>12.74</v>
      </c>
      <c r="E7" s="8">
        <v>8.4949999999999992</v>
      </c>
      <c r="F7" s="8" t="s">
        <v>47</v>
      </c>
      <c r="G7" s="8">
        <v>112.53</v>
      </c>
      <c r="H7" s="29">
        <f t="shared" ref="H7:H20" si="0">G7*E7</f>
        <v>955.94234999999992</v>
      </c>
    </row>
    <row r="8" spans="1:9" ht="89.25">
      <c r="A8" s="4" t="s">
        <v>67</v>
      </c>
      <c r="B8" s="9" t="s">
        <v>15</v>
      </c>
      <c r="C8" s="10">
        <v>0.42470000000000002</v>
      </c>
      <c r="D8" s="10">
        <v>1.06</v>
      </c>
      <c r="E8" s="8">
        <v>0.70789999999999997</v>
      </c>
      <c r="F8" s="8" t="s">
        <v>13</v>
      </c>
      <c r="G8" s="8">
        <v>228.47</v>
      </c>
      <c r="H8" s="29">
        <f t="shared" si="0"/>
        <v>161.733913</v>
      </c>
    </row>
    <row r="9" spans="1:9" ht="63.75">
      <c r="A9" s="4" t="s">
        <v>68</v>
      </c>
      <c r="B9" s="7" t="s">
        <v>17</v>
      </c>
      <c r="C9" s="10">
        <v>0.70679999999999998</v>
      </c>
      <c r="D9" s="10">
        <v>1.7668999999999999</v>
      </c>
      <c r="E9" s="8">
        <v>1.1778999999999999</v>
      </c>
      <c r="F9" s="8" t="s">
        <v>13</v>
      </c>
      <c r="G9" s="8">
        <v>1191.77</v>
      </c>
      <c r="H9" s="29">
        <f t="shared" si="0"/>
        <v>1403.785883</v>
      </c>
    </row>
    <row r="10" spans="1:9" ht="102">
      <c r="A10" s="4" t="s">
        <v>69</v>
      </c>
      <c r="B10" s="7" t="s">
        <v>19</v>
      </c>
      <c r="C10" s="10">
        <v>1.2402</v>
      </c>
      <c r="D10" s="10">
        <v>1.5148999999999999</v>
      </c>
      <c r="E10" s="8">
        <v>5.6633690000000003</v>
      </c>
      <c r="F10" s="8" t="s">
        <v>13</v>
      </c>
      <c r="G10" s="8">
        <v>5913.66</v>
      </c>
      <c r="H10" s="29">
        <f t="shared" si="0"/>
        <v>33491.238720540001</v>
      </c>
    </row>
    <row r="11" spans="1:9" ht="89.25">
      <c r="A11" s="4" t="s">
        <v>70</v>
      </c>
      <c r="B11" s="7" t="s">
        <v>71</v>
      </c>
      <c r="C11" s="10">
        <v>1.7839</v>
      </c>
      <c r="D11" s="10">
        <v>3.54</v>
      </c>
      <c r="E11" s="8">
        <v>2.9732690000000002</v>
      </c>
      <c r="F11" s="8" t="s">
        <v>13</v>
      </c>
      <c r="G11" s="8">
        <v>2788.17</v>
      </c>
      <c r="H11" s="29">
        <f t="shared" si="0"/>
        <v>8289.9794277300007</v>
      </c>
    </row>
    <row r="12" spans="1:9" ht="63.75">
      <c r="A12" s="19" t="s">
        <v>72</v>
      </c>
      <c r="B12" s="7" t="s">
        <v>52</v>
      </c>
      <c r="C12" s="10">
        <v>4.4592999999999998</v>
      </c>
      <c r="D12" s="10">
        <v>23.2257</v>
      </c>
      <c r="E12" s="8">
        <v>11.148300000000001</v>
      </c>
      <c r="F12" s="8" t="s">
        <v>24</v>
      </c>
      <c r="G12" s="8">
        <v>259.29000000000002</v>
      </c>
      <c r="H12" s="29">
        <f t="shared" si="0"/>
        <v>2890.6427070000004</v>
      </c>
    </row>
    <row r="13" spans="1:9" ht="102">
      <c r="A13" s="19" t="s">
        <v>73</v>
      </c>
      <c r="B13" s="7" t="s">
        <v>54</v>
      </c>
      <c r="C13" s="10">
        <v>0.84960000000000002</v>
      </c>
      <c r="D13" s="10">
        <v>0.28037000000000001</v>
      </c>
      <c r="E13" s="8">
        <v>1.8974</v>
      </c>
      <c r="F13" s="8" t="s">
        <v>13</v>
      </c>
      <c r="G13" s="8">
        <v>6219.21</v>
      </c>
      <c r="H13" s="29">
        <f t="shared" si="0"/>
        <v>11800.329054</v>
      </c>
    </row>
    <row r="14" spans="1:9" ht="89.25">
      <c r="A14" s="19" t="s">
        <v>74</v>
      </c>
      <c r="B14" s="7" t="s">
        <v>28</v>
      </c>
      <c r="C14" s="10">
        <v>0.09</v>
      </c>
      <c r="D14" s="10">
        <v>2.9700000000000001E-2</v>
      </c>
      <c r="E14" s="8">
        <v>0.23449900000000001</v>
      </c>
      <c r="F14" s="8" t="s">
        <v>29</v>
      </c>
      <c r="G14" s="8">
        <v>53433.91</v>
      </c>
      <c r="H14" s="29">
        <f t="shared" si="0"/>
        <v>12530.198461090002</v>
      </c>
    </row>
    <row r="15" spans="1:9" ht="18.75">
      <c r="A15" s="4">
        <v>11</v>
      </c>
      <c r="B15" s="22" t="s">
        <v>56</v>
      </c>
      <c r="C15" s="10"/>
      <c r="D15" s="10"/>
      <c r="E15" s="8"/>
      <c r="F15" s="8"/>
      <c r="G15" s="8"/>
      <c r="H15" s="29"/>
    </row>
    <row r="16" spans="1:9" ht="15.75">
      <c r="A16" s="4" t="s">
        <v>31</v>
      </c>
      <c r="B16" s="7" t="s">
        <v>101</v>
      </c>
      <c r="C16" s="10">
        <v>0.42470000000000002</v>
      </c>
      <c r="D16" s="10">
        <v>1.06</v>
      </c>
      <c r="E16" s="8">
        <v>0.70789999999999997</v>
      </c>
      <c r="F16" s="8" t="s">
        <v>13</v>
      </c>
      <c r="G16" s="8">
        <v>377.8</v>
      </c>
      <c r="H16" s="29">
        <f t="shared" si="0"/>
        <v>267.44461999999999</v>
      </c>
    </row>
    <row r="17" spans="1:8" ht="15.75">
      <c r="A17" s="4" t="s">
        <v>33</v>
      </c>
      <c r="B17" s="7" t="s">
        <v>80</v>
      </c>
      <c r="C17" s="10">
        <v>1.7726</v>
      </c>
      <c r="D17" s="10">
        <v>2.92</v>
      </c>
      <c r="E17" s="8">
        <v>4.8928339999999997</v>
      </c>
      <c r="F17" s="8" t="s">
        <v>13</v>
      </c>
      <c r="G17" s="8">
        <v>788.13</v>
      </c>
      <c r="H17" s="29">
        <f t="shared" si="0"/>
        <v>3856.1892604199998</v>
      </c>
    </row>
    <row r="18" spans="1:8" ht="15.75">
      <c r="A18" s="4" t="s">
        <v>35</v>
      </c>
      <c r="B18" s="7" t="s">
        <v>102</v>
      </c>
      <c r="C18" s="10">
        <v>2.4900000000000002</v>
      </c>
      <c r="D18" s="10">
        <v>5.3064999999999998</v>
      </c>
      <c r="E18" s="8">
        <v>4.1500000000000004</v>
      </c>
      <c r="F18" s="8" t="s">
        <v>13</v>
      </c>
      <c r="G18" s="8">
        <v>756.83</v>
      </c>
      <c r="H18" s="29">
        <f t="shared" si="0"/>
        <v>3140.8445000000006</v>
      </c>
    </row>
    <row r="19" spans="1:8" ht="15.75">
      <c r="A19" s="4" t="s">
        <v>37</v>
      </c>
      <c r="B19" s="7" t="s">
        <v>81</v>
      </c>
      <c r="C19" s="10">
        <v>1.8469</v>
      </c>
      <c r="D19" s="10">
        <v>1.6045</v>
      </c>
      <c r="E19" s="8">
        <v>6.7288500000000004</v>
      </c>
      <c r="F19" s="8" t="s">
        <v>13</v>
      </c>
      <c r="G19" s="8">
        <v>482.26</v>
      </c>
      <c r="H19" s="29">
        <f t="shared" si="0"/>
        <v>3245.0552010000001</v>
      </c>
    </row>
    <row r="20" spans="1:8" ht="15.75">
      <c r="A20" s="4" t="s">
        <v>90</v>
      </c>
      <c r="B20" s="7" t="s">
        <v>40</v>
      </c>
      <c r="C20" s="10">
        <v>5.0999999999999996</v>
      </c>
      <c r="D20" s="10">
        <v>12.74</v>
      </c>
      <c r="E20" s="8">
        <v>8.4949999999999992</v>
      </c>
      <c r="F20" s="8" t="s">
        <v>13</v>
      </c>
      <c r="G20" s="8">
        <v>167.7</v>
      </c>
      <c r="H20" s="29">
        <f t="shared" si="0"/>
        <v>1424.6114999999998</v>
      </c>
    </row>
    <row r="21" spans="1:8">
      <c r="A21" s="23"/>
      <c r="B21" s="42"/>
      <c r="C21" s="42"/>
      <c r="D21" s="42"/>
      <c r="E21" s="42"/>
      <c r="F21" s="42"/>
      <c r="G21" s="42"/>
      <c r="H21" s="24">
        <f>SUM(H5:H20)</f>
        <v>85379.549597780002</v>
      </c>
    </row>
    <row r="22" spans="1:8">
      <c r="A22" s="16"/>
      <c r="B22" s="25"/>
      <c r="C22" s="25"/>
      <c r="D22" s="25"/>
      <c r="E22" s="25"/>
      <c r="F22" s="25"/>
      <c r="G22" s="25"/>
      <c r="H22" s="26"/>
    </row>
    <row r="23" spans="1:8" ht="9.75" customHeight="1">
      <c r="A23" s="16"/>
      <c r="B23" s="25"/>
      <c r="C23" s="25"/>
      <c r="D23" s="25"/>
      <c r="E23" s="25"/>
      <c r="F23" s="25"/>
      <c r="G23" s="25"/>
      <c r="H23" s="26"/>
    </row>
    <row r="24" spans="1:8" ht="60" customHeight="1">
      <c r="B24" s="43" t="s">
        <v>60</v>
      </c>
      <c r="C24" s="43"/>
      <c r="D24" s="43"/>
      <c r="E24" s="43"/>
      <c r="F24" s="43"/>
      <c r="G24" s="43"/>
      <c r="H24" s="43"/>
    </row>
  </sheetData>
  <mergeCells count="5">
    <mergeCell ref="A1:H1"/>
    <mergeCell ref="A2:H2"/>
    <mergeCell ref="A3:H3"/>
    <mergeCell ref="B21:G21"/>
    <mergeCell ref="B24:H24"/>
  </mergeCells>
  <pageMargins left="0.16" right="0.16" top="0.4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dimension ref="A1:G18"/>
  <sheetViews>
    <sheetView topLeftCell="A8" workbookViewId="0">
      <selection activeCell="F15" sqref="F15"/>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37" t="s">
        <v>0</v>
      </c>
      <c r="B1" s="38"/>
      <c r="C1" s="38"/>
      <c r="D1" s="38"/>
      <c r="E1" s="38"/>
      <c r="F1" s="38"/>
      <c r="G1" s="2"/>
    </row>
    <row r="2" spans="1:7" ht="18.75">
      <c r="A2" s="39" t="s">
        <v>1</v>
      </c>
      <c r="B2" s="40"/>
      <c r="C2" s="40"/>
      <c r="D2" s="40"/>
      <c r="E2" s="40"/>
      <c r="F2" s="40"/>
      <c r="G2" s="2"/>
    </row>
    <row r="3" spans="1:7" ht="34.5" customHeight="1">
      <c r="A3" s="41" t="s">
        <v>144</v>
      </c>
      <c r="B3" s="41"/>
      <c r="C3" s="41"/>
      <c r="D3" s="41"/>
      <c r="E3" s="41"/>
      <c r="F3" s="41"/>
      <c r="G3" s="18"/>
    </row>
    <row r="4" spans="1:7">
      <c r="A4" s="5" t="s">
        <v>3</v>
      </c>
      <c r="B4" s="5" t="s">
        <v>4</v>
      </c>
      <c r="C4" s="5" t="s">
        <v>5</v>
      </c>
      <c r="D4" s="5" t="s">
        <v>43</v>
      </c>
      <c r="E4" s="5" t="s">
        <v>44</v>
      </c>
      <c r="F4" s="5" t="s">
        <v>45</v>
      </c>
    </row>
    <row r="5" spans="1:7" ht="114.75">
      <c r="A5" s="4" t="s">
        <v>46</v>
      </c>
      <c r="B5" s="7" t="s">
        <v>12</v>
      </c>
      <c r="C5" s="10">
        <v>29.73</v>
      </c>
      <c r="D5" s="8" t="s">
        <v>47</v>
      </c>
      <c r="E5" s="8">
        <v>112.53</v>
      </c>
      <c r="F5" s="10">
        <f t="shared" ref="F5:F14" si="0">E5*C5</f>
        <v>3345.5169000000001</v>
      </c>
    </row>
    <row r="6" spans="1:7" ht="89.25">
      <c r="A6" s="4" t="s">
        <v>83</v>
      </c>
      <c r="B6" s="9" t="s">
        <v>15</v>
      </c>
      <c r="C6" s="10">
        <v>7.43</v>
      </c>
      <c r="D6" s="8" t="s">
        <v>13</v>
      </c>
      <c r="E6" s="8">
        <v>228.47</v>
      </c>
      <c r="F6" s="10">
        <f t="shared" si="0"/>
        <v>1697.5320999999999</v>
      </c>
    </row>
    <row r="7" spans="1:7" ht="38.25">
      <c r="A7" s="4" t="s">
        <v>84</v>
      </c>
      <c r="B7" s="7" t="s">
        <v>85</v>
      </c>
      <c r="C7" s="10">
        <v>97.58</v>
      </c>
      <c r="D7" s="8" t="s">
        <v>24</v>
      </c>
      <c r="E7" s="8">
        <v>225.81</v>
      </c>
      <c r="F7" s="10">
        <f>E7*C7</f>
        <v>22034.539799999999</v>
      </c>
    </row>
    <row r="8" spans="1:7" ht="102">
      <c r="A8" s="4" t="s">
        <v>145</v>
      </c>
      <c r="B8" s="7" t="s">
        <v>79</v>
      </c>
      <c r="C8" s="10">
        <v>14.87</v>
      </c>
      <c r="D8" s="8" t="s">
        <v>13</v>
      </c>
      <c r="E8" s="8">
        <v>6543.32</v>
      </c>
      <c r="F8" s="10">
        <f t="shared" si="0"/>
        <v>97299.168399999995</v>
      </c>
    </row>
    <row r="9" spans="1:7" ht="18.75">
      <c r="A9" s="4">
        <v>5</v>
      </c>
      <c r="B9" s="22" t="s">
        <v>56</v>
      </c>
      <c r="C9" s="10"/>
      <c r="D9" s="8"/>
      <c r="E9" s="8"/>
      <c r="F9" s="10"/>
    </row>
    <row r="10" spans="1:7" ht="15.75">
      <c r="A10" s="4" t="s">
        <v>31</v>
      </c>
      <c r="B10" s="7" t="s">
        <v>87</v>
      </c>
      <c r="C10" s="10">
        <v>8.89</v>
      </c>
      <c r="D10" s="8" t="s">
        <v>13</v>
      </c>
      <c r="E10" s="8">
        <v>364.32</v>
      </c>
      <c r="F10" s="10">
        <f t="shared" si="0"/>
        <v>3238.8048000000003</v>
      </c>
    </row>
    <row r="11" spans="1:7" ht="15.75">
      <c r="A11" s="4" t="s">
        <v>33</v>
      </c>
      <c r="B11" s="7" t="s">
        <v>80</v>
      </c>
      <c r="C11" s="10">
        <v>6.39</v>
      </c>
      <c r="D11" s="8" t="s">
        <v>13</v>
      </c>
      <c r="E11" s="8">
        <v>788.13</v>
      </c>
      <c r="F11" s="10">
        <f t="shared" si="0"/>
        <v>5036.1507000000001</v>
      </c>
    </row>
    <row r="12" spans="1:7">
      <c r="A12" s="4" t="s">
        <v>35</v>
      </c>
      <c r="B12" s="7" t="s">
        <v>88</v>
      </c>
      <c r="C12" s="10">
        <v>3172</v>
      </c>
      <c r="D12" s="8" t="s">
        <v>89</v>
      </c>
      <c r="E12" s="8">
        <v>780.21</v>
      </c>
      <c r="F12" s="10">
        <f>E12*C12/1000</f>
        <v>2474.8261200000002</v>
      </c>
    </row>
    <row r="13" spans="1:7" ht="15.75">
      <c r="A13" s="4" t="s">
        <v>37</v>
      </c>
      <c r="B13" s="7" t="s">
        <v>81</v>
      </c>
      <c r="C13" s="10">
        <v>12.79</v>
      </c>
      <c r="D13" s="8" t="s">
        <v>13</v>
      </c>
      <c r="E13" s="8">
        <v>482.26</v>
      </c>
      <c r="F13" s="10">
        <f t="shared" si="0"/>
        <v>6168.1053999999995</v>
      </c>
    </row>
    <row r="14" spans="1:7" ht="15.75">
      <c r="A14" s="4" t="s">
        <v>90</v>
      </c>
      <c r="B14" s="7" t="s">
        <v>40</v>
      </c>
      <c r="C14" s="10">
        <v>29.73</v>
      </c>
      <c r="D14" s="8" t="s">
        <v>13</v>
      </c>
      <c r="E14" s="8">
        <v>167.7</v>
      </c>
      <c r="F14" s="10">
        <f t="shared" si="0"/>
        <v>4985.7209999999995</v>
      </c>
    </row>
    <row r="15" spans="1:7">
      <c r="A15" s="23"/>
      <c r="B15" s="42"/>
      <c r="C15" s="42"/>
      <c r="D15" s="42"/>
      <c r="E15" s="42"/>
      <c r="F15" s="24">
        <f>SUM(F5:F14)</f>
        <v>146280.36522000001</v>
      </c>
    </row>
    <row r="16" spans="1:7">
      <c r="A16" s="16"/>
      <c r="B16" s="25"/>
      <c r="C16" s="25"/>
      <c r="D16" s="25"/>
      <c r="E16" s="25"/>
      <c r="F16" s="26"/>
    </row>
    <row r="17" spans="1:6">
      <c r="A17" s="16"/>
      <c r="B17" s="25"/>
      <c r="C17" s="25"/>
      <c r="D17" s="25"/>
      <c r="E17" s="25"/>
      <c r="F17" s="26"/>
    </row>
    <row r="18" spans="1:6" ht="41.25" customHeight="1">
      <c r="B18" s="43" t="s">
        <v>60</v>
      </c>
      <c r="C18" s="43"/>
      <c r="D18" s="43"/>
      <c r="E18" s="43"/>
      <c r="F18" s="43"/>
    </row>
  </sheetData>
  <mergeCells count="5">
    <mergeCell ref="A1:F1"/>
    <mergeCell ref="A2:F2"/>
    <mergeCell ref="A3:F3"/>
    <mergeCell ref="B15:E15"/>
    <mergeCell ref="B18:F18"/>
  </mergeCell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G24"/>
  <sheetViews>
    <sheetView topLeftCell="A13" workbookViewId="0">
      <selection activeCell="F21" sqref="F21"/>
    </sheetView>
  </sheetViews>
  <sheetFormatPr defaultRowHeight="15"/>
  <cols>
    <col min="1" max="1" width="7.7109375" customWidth="1"/>
    <col min="2" max="2" width="45.140625" customWidth="1"/>
    <col min="3" max="3" width="10.28515625" customWidth="1"/>
    <col min="4" max="5" width="11.5703125" customWidth="1"/>
    <col min="6" max="6" width="12.140625" customWidth="1"/>
  </cols>
  <sheetData>
    <row r="1" spans="1:7" ht="18.75">
      <c r="A1" s="37" t="s">
        <v>0</v>
      </c>
      <c r="B1" s="38"/>
      <c r="C1" s="38"/>
      <c r="D1" s="38"/>
      <c r="E1" s="38"/>
      <c r="F1" s="38"/>
      <c r="G1" s="2"/>
    </row>
    <row r="2" spans="1:7" ht="18.75">
      <c r="A2" s="39" t="s">
        <v>1</v>
      </c>
      <c r="B2" s="40"/>
      <c r="C2" s="40"/>
      <c r="D2" s="40"/>
      <c r="E2" s="40"/>
      <c r="F2" s="40"/>
      <c r="G2" s="2"/>
    </row>
    <row r="3" spans="1:7" ht="30" customHeight="1">
      <c r="A3" s="41" t="s">
        <v>61</v>
      </c>
      <c r="B3" s="41"/>
      <c r="C3" s="41"/>
      <c r="D3" s="41"/>
      <c r="E3" s="41"/>
      <c r="F3" s="41"/>
      <c r="G3" s="18"/>
    </row>
    <row r="4" spans="1:7">
      <c r="A4" s="5" t="s">
        <v>3</v>
      </c>
      <c r="B4" s="5" t="s">
        <v>4</v>
      </c>
      <c r="C4" s="5" t="s">
        <v>5</v>
      </c>
      <c r="D4" s="5" t="s">
        <v>43</v>
      </c>
      <c r="E4" s="5" t="s">
        <v>44</v>
      </c>
      <c r="F4" s="5" t="s">
        <v>45</v>
      </c>
    </row>
    <row r="5" spans="1:7" ht="27.75" customHeight="1">
      <c r="A5" s="8">
        <v>1</v>
      </c>
      <c r="B5" s="27" t="s">
        <v>62</v>
      </c>
      <c r="C5" s="8">
        <v>2</v>
      </c>
      <c r="D5" s="8" t="s">
        <v>63</v>
      </c>
      <c r="E5" s="8">
        <v>243.77</v>
      </c>
      <c r="F5" s="10">
        <f>E5*C5</f>
        <v>487.54</v>
      </c>
    </row>
    <row r="6" spans="1:7" ht="27.75" customHeight="1">
      <c r="A6" s="8" t="s">
        <v>64</v>
      </c>
      <c r="B6" s="27" t="s">
        <v>65</v>
      </c>
      <c r="C6" s="8">
        <v>0.91</v>
      </c>
      <c r="D6" s="8" t="s">
        <v>47</v>
      </c>
      <c r="E6" s="8">
        <v>642.78</v>
      </c>
      <c r="F6" s="10">
        <f>E6*C6</f>
        <v>584.9298</v>
      </c>
    </row>
    <row r="7" spans="1:7" ht="114.75">
      <c r="A7" s="4" t="s">
        <v>66</v>
      </c>
      <c r="B7" s="7" t="s">
        <v>12</v>
      </c>
      <c r="C7" s="10">
        <v>26.06</v>
      </c>
      <c r="D7" s="8" t="s">
        <v>47</v>
      </c>
      <c r="E7" s="8">
        <v>112.53</v>
      </c>
      <c r="F7" s="10">
        <f>E7*C7</f>
        <v>2932.5317999999997</v>
      </c>
    </row>
    <row r="8" spans="1:7" ht="78" customHeight="1">
      <c r="A8" s="4" t="s">
        <v>67</v>
      </c>
      <c r="B8" s="7" t="s">
        <v>15</v>
      </c>
      <c r="C8" s="10">
        <v>3.18</v>
      </c>
      <c r="D8" s="8" t="s">
        <v>47</v>
      </c>
      <c r="E8" s="8">
        <v>228.47</v>
      </c>
      <c r="F8" s="10">
        <f t="shared" ref="F8:F14" si="0">E8*C8</f>
        <v>726.53460000000007</v>
      </c>
    </row>
    <row r="9" spans="1:7" ht="63.75">
      <c r="A9" s="4" t="s">
        <v>68</v>
      </c>
      <c r="B9" s="7" t="s">
        <v>17</v>
      </c>
      <c r="C9" s="10">
        <v>5.29</v>
      </c>
      <c r="D9" s="8" t="s">
        <v>13</v>
      </c>
      <c r="E9" s="8">
        <v>1191.77</v>
      </c>
      <c r="F9" s="10">
        <f t="shared" si="0"/>
        <v>6304.4633000000003</v>
      </c>
    </row>
    <row r="10" spans="1:7" ht="102">
      <c r="A10" s="4" t="s">
        <v>69</v>
      </c>
      <c r="B10" s="7" t="s">
        <v>19</v>
      </c>
      <c r="C10" s="10">
        <v>5.64</v>
      </c>
      <c r="D10" s="8" t="s">
        <v>13</v>
      </c>
      <c r="E10" s="8">
        <v>5913.66</v>
      </c>
      <c r="F10" s="10">
        <f t="shared" si="0"/>
        <v>33353.042399999998</v>
      </c>
    </row>
    <row r="11" spans="1:7" ht="89.25">
      <c r="A11" s="4" t="s">
        <v>70</v>
      </c>
      <c r="B11" s="7" t="s">
        <v>71</v>
      </c>
      <c r="C11" s="10">
        <v>12.485900000000001</v>
      </c>
      <c r="D11" s="8" t="s">
        <v>13</v>
      </c>
      <c r="E11" s="8">
        <v>2788.17</v>
      </c>
      <c r="F11" s="10">
        <f t="shared" si="0"/>
        <v>34812.811803000004</v>
      </c>
    </row>
    <row r="12" spans="1:7" ht="63.75">
      <c r="A12" s="19" t="s">
        <v>72</v>
      </c>
      <c r="B12" s="7" t="s">
        <v>52</v>
      </c>
      <c r="C12" s="10">
        <v>85.62</v>
      </c>
      <c r="D12" s="8" t="s">
        <v>24</v>
      </c>
      <c r="E12" s="8">
        <v>259.29000000000002</v>
      </c>
      <c r="F12" s="10">
        <f t="shared" si="0"/>
        <v>22200.409800000001</v>
      </c>
    </row>
    <row r="13" spans="1:7" ht="102">
      <c r="A13" s="19" t="s">
        <v>73</v>
      </c>
      <c r="B13" s="7" t="s">
        <v>54</v>
      </c>
      <c r="C13" s="10">
        <v>1.28</v>
      </c>
      <c r="D13" s="8" t="s">
        <v>13</v>
      </c>
      <c r="E13" s="8">
        <v>6219.21</v>
      </c>
      <c r="F13" s="10">
        <f t="shared" si="0"/>
        <v>7960.5888000000004</v>
      </c>
    </row>
    <row r="14" spans="1:7" ht="89.25">
      <c r="A14" s="19" t="s">
        <v>74</v>
      </c>
      <c r="B14" s="7" t="s">
        <v>28</v>
      </c>
      <c r="C14" s="10">
        <v>0.14000000000000001</v>
      </c>
      <c r="D14" s="8" t="s">
        <v>29</v>
      </c>
      <c r="E14" s="8">
        <v>53433.91</v>
      </c>
      <c r="F14" s="10">
        <f t="shared" si="0"/>
        <v>7480.7474000000011</v>
      </c>
    </row>
    <row r="15" spans="1:7" ht="18.75">
      <c r="A15" s="21">
        <v>11</v>
      </c>
      <c r="B15" s="22" t="s">
        <v>56</v>
      </c>
      <c r="C15" s="10"/>
      <c r="D15" s="8"/>
      <c r="E15" s="8"/>
      <c r="F15" s="10"/>
    </row>
    <row r="16" spans="1:7" ht="15.75" customHeight="1">
      <c r="A16" s="21">
        <v>12</v>
      </c>
      <c r="B16" s="7" t="s">
        <v>75</v>
      </c>
      <c r="C16" s="10">
        <v>3.18</v>
      </c>
      <c r="D16" s="8" t="s">
        <v>47</v>
      </c>
      <c r="E16" s="8">
        <v>404.77</v>
      </c>
      <c r="F16" s="10">
        <f t="shared" ref="F16:F20" si="1">E16*C16</f>
        <v>1287.1686</v>
      </c>
    </row>
    <row r="17" spans="1:6" ht="15.75" customHeight="1">
      <c r="A17" s="21">
        <v>13</v>
      </c>
      <c r="B17" s="7" t="s">
        <v>57</v>
      </c>
      <c r="C17" s="10">
        <v>9.3800000000000008</v>
      </c>
      <c r="D17" s="8" t="s">
        <v>47</v>
      </c>
      <c r="E17" s="8">
        <v>765.85</v>
      </c>
      <c r="F17" s="10">
        <f t="shared" si="1"/>
        <v>7183.6730000000007</v>
      </c>
    </row>
    <row r="18" spans="1:6" ht="15.75" customHeight="1">
      <c r="A18" s="21">
        <v>14</v>
      </c>
      <c r="B18" s="7" t="s">
        <v>76</v>
      </c>
      <c r="C18" s="10">
        <v>17.8</v>
      </c>
      <c r="D18" s="8" t="s">
        <v>47</v>
      </c>
      <c r="E18" s="8">
        <v>730.6</v>
      </c>
      <c r="F18" s="10">
        <f t="shared" si="1"/>
        <v>13004.68</v>
      </c>
    </row>
    <row r="19" spans="1:6">
      <c r="A19" s="21">
        <v>15</v>
      </c>
      <c r="B19" s="7" t="s">
        <v>58</v>
      </c>
      <c r="C19" s="10">
        <v>6.2</v>
      </c>
      <c r="D19" s="8" t="s">
        <v>47</v>
      </c>
      <c r="E19" s="8">
        <v>458.72</v>
      </c>
      <c r="F19" s="10">
        <f t="shared" si="1"/>
        <v>2844.0640000000003</v>
      </c>
    </row>
    <row r="20" spans="1:6">
      <c r="A20" s="21">
        <v>16</v>
      </c>
      <c r="B20" s="7" t="s">
        <v>59</v>
      </c>
      <c r="C20" s="10">
        <v>26.97</v>
      </c>
      <c r="D20" s="8" t="s">
        <v>47</v>
      </c>
      <c r="E20" s="8">
        <v>167.71</v>
      </c>
      <c r="F20" s="10">
        <f t="shared" si="1"/>
        <v>4523.1387000000004</v>
      </c>
    </row>
    <row r="21" spans="1:6">
      <c r="A21" s="23"/>
      <c r="B21" s="42"/>
      <c r="C21" s="42"/>
      <c r="D21" s="42"/>
      <c r="E21" s="42"/>
      <c r="F21" s="24">
        <f>SUM(F5:F20)</f>
        <v>145686.32400300002</v>
      </c>
    </row>
    <row r="22" spans="1:6">
      <c r="A22" s="16"/>
      <c r="B22" s="25"/>
      <c r="C22" s="25"/>
      <c r="D22" s="25"/>
      <c r="E22" s="25"/>
      <c r="F22" s="26"/>
    </row>
    <row r="23" spans="1:6">
      <c r="A23" s="16"/>
      <c r="B23" s="25"/>
      <c r="C23" s="25"/>
      <c r="D23" s="25"/>
      <c r="E23" s="25"/>
      <c r="F23" s="26"/>
    </row>
    <row r="24" spans="1:6" ht="50.25" customHeight="1">
      <c r="B24" s="43" t="s">
        <v>60</v>
      </c>
      <c r="C24" s="43"/>
      <c r="D24" s="43"/>
      <c r="E24" s="43"/>
      <c r="F24" s="43"/>
    </row>
  </sheetData>
  <mergeCells count="5">
    <mergeCell ref="A1:F1"/>
    <mergeCell ref="A2:F2"/>
    <mergeCell ref="A3:F3"/>
    <mergeCell ref="B21:E21"/>
    <mergeCell ref="B24:F24"/>
  </mergeCells>
  <pageMargins left="0.16" right="0.26" top="0.75" bottom="0.75" header="0.3" footer="0.3"/>
  <pageSetup orientation="portrait" verticalDpi="0" r:id="rId1"/>
</worksheet>
</file>

<file path=xl/worksheets/sheet12.xml><?xml version="1.0" encoding="utf-8"?>
<worksheet xmlns="http://schemas.openxmlformats.org/spreadsheetml/2006/main" xmlns:r="http://schemas.openxmlformats.org/officeDocument/2006/relationships">
  <dimension ref="A1:G16"/>
  <sheetViews>
    <sheetView topLeftCell="A13" workbookViewId="0">
      <selection activeCell="F15" sqref="F15"/>
    </sheetView>
  </sheetViews>
  <sheetFormatPr defaultRowHeight="15"/>
  <cols>
    <col min="1" max="1" width="7.7109375" customWidth="1"/>
    <col min="2" max="2" width="45.140625" customWidth="1"/>
    <col min="3" max="3" width="10.28515625" customWidth="1"/>
    <col min="4" max="5" width="11.5703125" customWidth="1"/>
    <col min="6" max="6" width="12.140625" customWidth="1"/>
  </cols>
  <sheetData>
    <row r="1" spans="1:7" ht="18.75">
      <c r="A1" s="37" t="s">
        <v>0</v>
      </c>
      <c r="B1" s="38"/>
      <c r="C1" s="38"/>
      <c r="D1" s="38"/>
      <c r="E1" s="38"/>
      <c r="F1" s="38"/>
      <c r="G1" s="2"/>
    </row>
    <row r="2" spans="1:7" ht="18.75">
      <c r="A2" s="39" t="s">
        <v>1</v>
      </c>
      <c r="B2" s="40"/>
      <c r="C2" s="40"/>
      <c r="D2" s="40"/>
      <c r="E2" s="40"/>
      <c r="F2" s="40"/>
      <c r="G2" s="2"/>
    </row>
    <row r="3" spans="1:7" ht="30" customHeight="1">
      <c r="A3" s="41" t="s">
        <v>42</v>
      </c>
      <c r="B3" s="41"/>
      <c r="C3" s="41"/>
      <c r="D3" s="41"/>
      <c r="E3" s="41"/>
      <c r="F3" s="41"/>
      <c r="G3" s="18"/>
    </row>
    <row r="4" spans="1:7">
      <c r="A4" s="5" t="s">
        <v>3</v>
      </c>
      <c r="B4" s="5" t="s">
        <v>4</v>
      </c>
      <c r="C4" s="5" t="s">
        <v>5</v>
      </c>
      <c r="D4" s="5" t="s">
        <v>43</v>
      </c>
      <c r="E4" s="5" t="s">
        <v>44</v>
      </c>
      <c r="F4" s="5" t="s">
        <v>45</v>
      </c>
    </row>
    <row r="5" spans="1:7" ht="82.5" customHeight="1">
      <c r="A5" s="4" t="s">
        <v>46</v>
      </c>
      <c r="B5" s="7" t="s">
        <v>12</v>
      </c>
      <c r="C5" s="10">
        <v>3.55</v>
      </c>
      <c r="D5" s="8" t="s">
        <v>47</v>
      </c>
      <c r="E5" s="8">
        <v>112.53</v>
      </c>
      <c r="F5" s="10">
        <f>E5*C5</f>
        <v>399.48149999999998</v>
      </c>
    </row>
    <row r="6" spans="1:7" ht="69" customHeight="1">
      <c r="A6" s="4" t="s">
        <v>48</v>
      </c>
      <c r="B6" s="7" t="s">
        <v>49</v>
      </c>
      <c r="C6" s="10">
        <v>11.33</v>
      </c>
      <c r="D6" s="8" t="s">
        <v>13</v>
      </c>
      <c r="E6" s="8">
        <v>6543.32</v>
      </c>
      <c r="F6" s="10">
        <f t="shared" ref="F6:F10" si="0">E6*C6</f>
        <v>74135.815600000002</v>
      </c>
    </row>
    <row r="7" spans="1:7" ht="99.75" customHeight="1">
      <c r="A7" s="4" t="s">
        <v>50</v>
      </c>
      <c r="B7" s="7" t="s">
        <v>19</v>
      </c>
      <c r="C7" s="10">
        <v>1.42</v>
      </c>
      <c r="D7" s="8" t="s">
        <v>13</v>
      </c>
      <c r="E7" s="8">
        <v>5913.66</v>
      </c>
      <c r="F7" s="10">
        <f t="shared" si="0"/>
        <v>8397.3971999999994</v>
      </c>
    </row>
    <row r="8" spans="1:7" ht="63.75">
      <c r="A8" s="19" t="s">
        <v>51</v>
      </c>
      <c r="B8" s="7" t="s">
        <v>52</v>
      </c>
      <c r="C8" s="10">
        <v>41.82</v>
      </c>
      <c r="D8" s="8" t="s">
        <v>24</v>
      </c>
      <c r="E8" s="8">
        <v>259.29000000000002</v>
      </c>
      <c r="F8" s="10">
        <f t="shared" si="0"/>
        <v>10843.507800000001</v>
      </c>
    </row>
    <row r="9" spans="1:7" ht="102">
      <c r="A9" s="19" t="s">
        <v>53</v>
      </c>
      <c r="B9" s="7" t="s">
        <v>54</v>
      </c>
      <c r="C9" s="10">
        <v>3.78</v>
      </c>
      <c r="D9" s="8" t="s">
        <v>13</v>
      </c>
      <c r="E9" s="8">
        <v>6219.21</v>
      </c>
      <c r="F9" s="10">
        <f t="shared" si="0"/>
        <v>23508.613799999999</v>
      </c>
    </row>
    <row r="10" spans="1:7" ht="89.25">
      <c r="A10" s="19" t="s">
        <v>55</v>
      </c>
      <c r="B10" s="7" t="s">
        <v>28</v>
      </c>
      <c r="C10" s="20">
        <v>0.33</v>
      </c>
      <c r="D10" s="8" t="s">
        <v>29</v>
      </c>
      <c r="E10" s="8">
        <v>53433.91</v>
      </c>
      <c r="F10" s="10">
        <f t="shared" si="0"/>
        <v>17633.190300000002</v>
      </c>
    </row>
    <row r="11" spans="1:7" ht="18.75">
      <c r="A11" s="21">
        <v>7</v>
      </c>
      <c r="B11" s="22" t="s">
        <v>56</v>
      </c>
      <c r="C11" s="10"/>
      <c r="D11" s="8"/>
      <c r="E11" s="8"/>
      <c r="F11" s="10"/>
    </row>
    <row r="12" spans="1:7" ht="15.75" customHeight="1">
      <c r="A12" s="21">
        <v>8</v>
      </c>
      <c r="B12" s="7" t="s">
        <v>57</v>
      </c>
      <c r="C12" s="10">
        <v>7.73</v>
      </c>
      <c r="D12" s="8" t="s">
        <v>47</v>
      </c>
      <c r="E12" s="8">
        <v>765.85</v>
      </c>
      <c r="F12" s="10">
        <f t="shared" ref="F12:F14" si="1">E12*C12</f>
        <v>5920.0205000000005</v>
      </c>
    </row>
    <row r="13" spans="1:7">
      <c r="A13" s="21">
        <v>9</v>
      </c>
      <c r="B13" s="7" t="s">
        <v>58</v>
      </c>
      <c r="C13" s="10">
        <v>14.265700000000001</v>
      </c>
      <c r="D13" s="8" t="s">
        <v>47</v>
      </c>
      <c r="E13" s="8">
        <v>458.72</v>
      </c>
      <c r="F13" s="10">
        <f t="shared" si="1"/>
        <v>6543.9619040000007</v>
      </c>
    </row>
    <row r="14" spans="1:7">
      <c r="A14" s="21">
        <v>10</v>
      </c>
      <c r="B14" s="7" t="s">
        <v>59</v>
      </c>
      <c r="C14" s="10">
        <v>3.5539000000000001</v>
      </c>
      <c r="D14" s="8" t="s">
        <v>47</v>
      </c>
      <c r="E14" s="8">
        <v>167.7</v>
      </c>
      <c r="F14" s="10">
        <f t="shared" si="1"/>
        <v>595.98902999999996</v>
      </c>
    </row>
    <row r="15" spans="1:7">
      <c r="A15" s="23"/>
      <c r="B15" s="42"/>
      <c r="C15" s="42"/>
      <c r="D15" s="42"/>
      <c r="E15" s="42"/>
      <c r="F15" s="24">
        <f>SUM(F5:F14)</f>
        <v>147977.97763400001</v>
      </c>
    </row>
    <row r="16" spans="1:7" ht="50.25" customHeight="1">
      <c r="B16" s="43" t="s">
        <v>60</v>
      </c>
      <c r="C16" s="43"/>
      <c r="D16" s="43"/>
      <c r="E16" s="43"/>
      <c r="F16" s="43"/>
    </row>
  </sheetData>
  <mergeCells count="5">
    <mergeCell ref="A1:F1"/>
    <mergeCell ref="A2:F2"/>
    <mergeCell ref="A3:F3"/>
    <mergeCell ref="B15:E15"/>
    <mergeCell ref="B16:F16"/>
  </mergeCells>
  <pageMargins left="0.18" right="0.16" top="0.47" bottom="0.37" header="0.3" footer="0.17"/>
  <pageSetup orientation="portrait" verticalDpi="0" r:id="rId1"/>
</worksheet>
</file>

<file path=xl/worksheets/sheet13.xml><?xml version="1.0" encoding="utf-8"?>
<worksheet xmlns="http://schemas.openxmlformats.org/spreadsheetml/2006/main" xmlns:r="http://schemas.openxmlformats.org/officeDocument/2006/relationships">
  <dimension ref="A1:G22"/>
  <sheetViews>
    <sheetView topLeftCell="A19" workbookViewId="0">
      <selection activeCell="C7" sqref="C7"/>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37" t="s">
        <v>0</v>
      </c>
      <c r="B1" s="38"/>
      <c r="C1" s="38"/>
      <c r="D1" s="38"/>
      <c r="E1" s="38"/>
      <c r="F1" s="38"/>
      <c r="G1" s="2"/>
    </row>
    <row r="2" spans="1:7" ht="18.75">
      <c r="A2" s="39" t="s">
        <v>1</v>
      </c>
      <c r="B2" s="40"/>
      <c r="C2" s="40"/>
      <c r="D2" s="40"/>
      <c r="E2" s="40"/>
      <c r="F2" s="40"/>
      <c r="G2" s="2"/>
    </row>
    <row r="3" spans="1:7" ht="29.25" customHeight="1">
      <c r="A3" s="41" t="s">
        <v>132</v>
      </c>
      <c r="B3" s="41"/>
      <c r="C3" s="41"/>
      <c r="D3" s="41"/>
      <c r="E3" s="41"/>
      <c r="F3" s="41"/>
      <c r="G3" s="18"/>
    </row>
    <row r="4" spans="1:7">
      <c r="A4" s="5" t="s">
        <v>3</v>
      </c>
      <c r="B4" s="5" t="s">
        <v>4</v>
      </c>
      <c r="C4" s="5" t="s">
        <v>5</v>
      </c>
      <c r="D4" s="5" t="s">
        <v>43</v>
      </c>
      <c r="E4" s="5" t="s">
        <v>44</v>
      </c>
      <c r="F4" s="5" t="s">
        <v>45</v>
      </c>
    </row>
    <row r="5" spans="1:7" ht="25.5">
      <c r="A5" s="31">
        <v>1</v>
      </c>
      <c r="B5" s="32" t="s">
        <v>133</v>
      </c>
      <c r="C5" s="10">
        <v>1</v>
      </c>
      <c r="D5" s="33" t="s">
        <v>63</v>
      </c>
      <c r="E5" s="33">
        <v>243.77</v>
      </c>
      <c r="F5" s="10">
        <f>E5*C5</f>
        <v>243.77</v>
      </c>
    </row>
    <row r="6" spans="1:7" ht="114.75">
      <c r="A6" s="4" t="s">
        <v>11</v>
      </c>
      <c r="B6" s="7" t="s">
        <v>12</v>
      </c>
      <c r="C6" s="10">
        <v>27.4</v>
      </c>
      <c r="D6" s="8" t="s">
        <v>47</v>
      </c>
      <c r="E6" s="8">
        <v>112.53</v>
      </c>
      <c r="F6" s="10">
        <f t="shared" ref="F6:F18" si="0">E6*C6</f>
        <v>3083.3219999999997</v>
      </c>
    </row>
    <row r="7" spans="1:7" ht="76.5">
      <c r="A7" s="4" t="s">
        <v>134</v>
      </c>
      <c r="B7" s="9" t="s">
        <v>135</v>
      </c>
      <c r="C7" s="8">
        <v>2.66</v>
      </c>
      <c r="D7" s="8" t="s">
        <v>13</v>
      </c>
      <c r="E7" s="8">
        <v>366.8</v>
      </c>
      <c r="F7" s="10">
        <f t="shared" si="0"/>
        <v>975.6880000000001</v>
      </c>
    </row>
    <row r="8" spans="1:7" ht="63.75">
      <c r="A8" s="4" t="s">
        <v>16</v>
      </c>
      <c r="B8" s="7" t="s">
        <v>17</v>
      </c>
      <c r="C8" s="10">
        <v>4.43</v>
      </c>
      <c r="D8" s="8" t="s">
        <v>13</v>
      </c>
      <c r="E8" s="8">
        <v>1191.77</v>
      </c>
      <c r="F8" s="10">
        <f t="shared" si="0"/>
        <v>5279.5410999999995</v>
      </c>
    </row>
    <row r="9" spans="1:7" ht="102">
      <c r="A9" s="4" t="s">
        <v>136</v>
      </c>
      <c r="B9" s="7" t="s">
        <v>49</v>
      </c>
      <c r="C9" s="10">
        <v>3.72</v>
      </c>
      <c r="D9" s="8" t="s">
        <v>13</v>
      </c>
      <c r="E9" s="8">
        <v>6543.32</v>
      </c>
      <c r="F9" s="10">
        <f t="shared" si="0"/>
        <v>24341.150399999999</v>
      </c>
    </row>
    <row r="10" spans="1:7" ht="89.25">
      <c r="A10" s="4" t="s">
        <v>20</v>
      </c>
      <c r="B10" s="7" t="s">
        <v>21</v>
      </c>
      <c r="C10" s="10">
        <v>9.56</v>
      </c>
      <c r="D10" s="8" t="s">
        <v>13</v>
      </c>
      <c r="E10" s="8">
        <v>2788.17</v>
      </c>
      <c r="F10" s="10">
        <f t="shared" si="0"/>
        <v>26654.905200000001</v>
      </c>
    </row>
    <row r="11" spans="1:7" ht="63.75">
      <c r="A11" s="19" t="s">
        <v>22</v>
      </c>
      <c r="B11" s="7" t="s">
        <v>52</v>
      </c>
      <c r="C11" s="8">
        <v>24.77</v>
      </c>
      <c r="D11" s="8" t="s">
        <v>24</v>
      </c>
      <c r="E11" s="8">
        <v>259.29000000000002</v>
      </c>
      <c r="F11" s="10">
        <f t="shared" si="0"/>
        <v>6422.6133</v>
      </c>
    </row>
    <row r="12" spans="1:7" ht="102">
      <c r="A12" s="19" t="s">
        <v>25</v>
      </c>
      <c r="B12" s="7" t="s">
        <v>54</v>
      </c>
      <c r="C12" s="10">
        <v>4.53</v>
      </c>
      <c r="D12" s="8" t="s">
        <v>13</v>
      </c>
      <c r="E12" s="8">
        <v>6219.31</v>
      </c>
      <c r="F12" s="10">
        <f t="shared" si="0"/>
        <v>28173.474300000002</v>
      </c>
    </row>
    <row r="13" spans="1:7" ht="89.25">
      <c r="A13" s="19" t="s">
        <v>100</v>
      </c>
      <c r="B13" s="7" t="s">
        <v>28</v>
      </c>
      <c r="C13" s="28">
        <v>0.48</v>
      </c>
      <c r="D13" s="8" t="s">
        <v>29</v>
      </c>
      <c r="E13" s="8">
        <v>53433.91</v>
      </c>
      <c r="F13" s="10">
        <f t="shared" si="0"/>
        <v>25648.2768</v>
      </c>
    </row>
    <row r="14" spans="1:7" ht="18.75">
      <c r="A14" s="4">
        <v>10</v>
      </c>
      <c r="B14" s="22" t="s">
        <v>56</v>
      </c>
      <c r="C14" s="10"/>
      <c r="D14" s="8"/>
      <c r="E14" s="8"/>
      <c r="F14" s="10">
        <f t="shared" si="0"/>
        <v>0</v>
      </c>
    </row>
    <row r="15" spans="1:7" ht="15.75">
      <c r="A15" s="4" t="s">
        <v>31</v>
      </c>
      <c r="B15" s="7" t="s">
        <v>80</v>
      </c>
      <c r="C15" s="10">
        <v>8.1199999999999992</v>
      </c>
      <c r="D15" s="8" t="s">
        <v>13</v>
      </c>
      <c r="E15" s="8">
        <v>788.13</v>
      </c>
      <c r="F15" s="10">
        <f t="shared" si="0"/>
        <v>6399.6155999999992</v>
      </c>
    </row>
    <row r="16" spans="1:7" ht="15.75">
      <c r="A16" s="4" t="s">
        <v>35</v>
      </c>
      <c r="B16" s="7" t="s">
        <v>137</v>
      </c>
      <c r="C16" s="10">
        <v>13.99</v>
      </c>
      <c r="D16" s="8" t="s">
        <v>13</v>
      </c>
      <c r="E16" s="8">
        <v>756.83</v>
      </c>
      <c r="F16" s="10">
        <f t="shared" si="0"/>
        <v>10588.0517</v>
      </c>
    </row>
    <row r="17" spans="1:6" ht="15.75">
      <c r="A17" s="4" t="s">
        <v>37</v>
      </c>
      <c r="B17" s="7" t="s">
        <v>138</v>
      </c>
      <c r="C17" s="10">
        <f>7.1+2.66</f>
        <v>9.76</v>
      </c>
      <c r="D17" s="8" t="s">
        <v>13</v>
      </c>
      <c r="E17" s="8">
        <v>482.26</v>
      </c>
      <c r="F17" s="10">
        <f t="shared" si="0"/>
        <v>4706.8575999999994</v>
      </c>
    </row>
    <row r="18" spans="1:6" ht="15.75">
      <c r="A18" s="4" t="s">
        <v>90</v>
      </c>
      <c r="B18" s="7" t="s">
        <v>40</v>
      </c>
      <c r="C18" s="10">
        <v>27.4</v>
      </c>
      <c r="D18" s="8" t="s">
        <v>13</v>
      </c>
      <c r="E18" s="8">
        <v>167.71</v>
      </c>
      <c r="F18" s="10">
        <f t="shared" si="0"/>
        <v>4595.2539999999999</v>
      </c>
    </row>
    <row r="19" spans="1:6">
      <c r="A19" s="23"/>
      <c r="B19" s="42"/>
      <c r="C19" s="42"/>
      <c r="D19" s="42"/>
      <c r="E19" s="42"/>
      <c r="F19" s="24">
        <f>SUM(F5:F18)</f>
        <v>147112.51999999999</v>
      </c>
    </row>
    <row r="20" spans="1:6">
      <c r="A20" s="16"/>
      <c r="B20" s="25"/>
      <c r="C20" s="25"/>
      <c r="D20" s="25"/>
      <c r="E20" s="25"/>
      <c r="F20" s="26"/>
    </row>
    <row r="21" spans="1:6">
      <c r="A21" s="16"/>
      <c r="B21" s="25"/>
      <c r="C21" s="25"/>
      <c r="D21" s="25"/>
      <c r="E21" s="25"/>
      <c r="F21" s="26"/>
    </row>
    <row r="22" spans="1:6" ht="41.25" customHeight="1">
      <c r="B22" s="43" t="s">
        <v>60</v>
      </c>
      <c r="C22" s="43"/>
      <c r="D22" s="43"/>
      <c r="E22" s="43"/>
      <c r="F22" s="43"/>
    </row>
  </sheetData>
  <mergeCells count="5">
    <mergeCell ref="A1:F1"/>
    <mergeCell ref="A2:F2"/>
    <mergeCell ref="A3:F3"/>
    <mergeCell ref="B19:E19"/>
    <mergeCell ref="B22:F22"/>
  </mergeCells>
  <pageMargins left="0.16" right="0.16" top="0.34" bottom="0.39" header="0.3" footer="0.17"/>
  <pageSetup orientation="portrait" verticalDpi="0" r:id="rId1"/>
</worksheet>
</file>

<file path=xl/worksheets/sheet14.xml><?xml version="1.0" encoding="utf-8"?>
<worksheet xmlns="http://schemas.openxmlformats.org/spreadsheetml/2006/main" xmlns:r="http://schemas.openxmlformats.org/officeDocument/2006/relationships">
  <dimension ref="A1:G21"/>
  <sheetViews>
    <sheetView topLeftCell="A13" workbookViewId="0">
      <selection activeCell="F18" sqref="F18"/>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37" t="s">
        <v>0</v>
      </c>
      <c r="B1" s="38"/>
      <c r="C1" s="38"/>
      <c r="D1" s="38"/>
      <c r="E1" s="38"/>
      <c r="F1" s="38"/>
      <c r="G1" s="2"/>
    </row>
    <row r="2" spans="1:7" ht="18.75">
      <c r="A2" s="39" t="s">
        <v>1</v>
      </c>
      <c r="B2" s="40"/>
      <c r="C2" s="40"/>
      <c r="D2" s="40"/>
      <c r="E2" s="40"/>
      <c r="F2" s="40"/>
      <c r="G2" s="2"/>
    </row>
    <row r="3" spans="1:7" ht="29.25" customHeight="1">
      <c r="A3" s="41" t="s">
        <v>139</v>
      </c>
      <c r="B3" s="41"/>
      <c r="C3" s="41"/>
      <c r="D3" s="41"/>
      <c r="E3" s="41"/>
      <c r="F3" s="41"/>
      <c r="G3" s="18"/>
    </row>
    <row r="4" spans="1:7">
      <c r="A4" s="5" t="s">
        <v>3</v>
      </c>
      <c r="B4" s="5" t="s">
        <v>4</v>
      </c>
      <c r="C4" s="5" t="s">
        <v>5</v>
      </c>
      <c r="D4" s="5" t="s">
        <v>43</v>
      </c>
      <c r="E4" s="5" t="s">
        <v>44</v>
      </c>
      <c r="F4" s="5" t="s">
        <v>45</v>
      </c>
    </row>
    <row r="5" spans="1:7" ht="25.5">
      <c r="A5" s="31">
        <v>1</v>
      </c>
      <c r="B5" s="32" t="s">
        <v>133</v>
      </c>
      <c r="C5" s="10">
        <v>1</v>
      </c>
      <c r="D5" s="33" t="s">
        <v>63</v>
      </c>
      <c r="E5" s="33">
        <v>243.77</v>
      </c>
      <c r="F5" s="10">
        <f>E5*C5</f>
        <v>243.77</v>
      </c>
    </row>
    <row r="6" spans="1:7" ht="114.75">
      <c r="A6" s="4" t="s">
        <v>11</v>
      </c>
      <c r="B6" s="7" t="s">
        <v>12</v>
      </c>
      <c r="C6" s="10">
        <v>16.63</v>
      </c>
      <c r="D6" s="8" t="s">
        <v>47</v>
      </c>
      <c r="E6" s="8">
        <v>112.53</v>
      </c>
      <c r="F6" s="10">
        <f t="shared" ref="F6:F17" si="0">E6*C6</f>
        <v>1871.3738999999998</v>
      </c>
    </row>
    <row r="7" spans="1:7" ht="76.5">
      <c r="A7" s="4" t="s">
        <v>134</v>
      </c>
      <c r="B7" s="9" t="s">
        <v>135</v>
      </c>
      <c r="C7" s="8">
        <v>2.2000000000000002</v>
      </c>
      <c r="D7" s="8" t="s">
        <v>13</v>
      </c>
      <c r="E7" s="8">
        <v>366.8</v>
      </c>
      <c r="F7" s="10">
        <f t="shared" si="0"/>
        <v>806.96</v>
      </c>
    </row>
    <row r="8" spans="1:7" ht="63.75">
      <c r="A8" s="4" t="s">
        <v>16</v>
      </c>
      <c r="B8" s="7" t="s">
        <v>17</v>
      </c>
      <c r="C8" s="10">
        <v>3.31</v>
      </c>
      <c r="D8" s="8" t="s">
        <v>13</v>
      </c>
      <c r="E8" s="8">
        <v>1191.77</v>
      </c>
      <c r="F8" s="10">
        <f t="shared" si="0"/>
        <v>3944.7586999999999</v>
      </c>
    </row>
    <row r="9" spans="1:7" ht="102">
      <c r="A9" s="4" t="s">
        <v>136</v>
      </c>
      <c r="B9" s="7" t="s">
        <v>140</v>
      </c>
      <c r="C9" s="10">
        <f>5.04+2.77</f>
        <v>7.8100000000000005</v>
      </c>
      <c r="D9" s="8" t="s">
        <v>13</v>
      </c>
      <c r="E9" s="8">
        <v>6543.32</v>
      </c>
      <c r="F9" s="10">
        <f t="shared" si="0"/>
        <v>51103.3292</v>
      </c>
    </row>
    <row r="10" spans="1:7" ht="89.25">
      <c r="A10" s="4" t="s">
        <v>20</v>
      </c>
      <c r="B10" s="7" t="s">
        <v>21</v>
      </c>
      <c r="C10" s="10">
        <v>5.0999999999999996</v>
      </c>
      <c r="D10" s="8" t="s">
        <v>13</v>
      </c>
      <c r="E10" s="8">
        <v>2788.17</v>
      </c>
      <c r="F10" s="10">
        <f t="shared" si="0"/>
        <v>14219.666999999999</v>
      </c>
    </row>
    <row r="11" spans="1:7" ht="63.75">
      <c r="A11" s="19" t="s">
        <v>22</v>
      </c>
      <c r="B11" s="7" t="s">
        <v>52</v>
      </c>
      <c r="C11" s="8">
        <v>28.42</v>
      </c>
      <c r="D11" s="8" t="s">
        <v>24</v>
      </c>
      <c r="E11" s="8">
        <v>259.29000000000002</v>
      </c>
      <c r="F11" s="10">
        <f t="shared" si="0"/>
        <v>7369.0218000000013</v>
      </c>
    </row>
    <row r="12" spans="1:7" ht="89.25">
      <c r="A12" s="19" t="s">
        <v>115</v>
      </c>
      <c r="B12" s="7" t="s">
        <v>28</v>
      </c>
      <c r="C12" s="28">
        <v>0.26</v>
      </c>
      <c r="D12" s="8" t="s">
        <v>29</v>
      </c>
      <c r="E12" s="8">
        <v>53433.91</v>
      </c>
      <c r="F12" s="10">
        <f t="shared" si="0"/>
        <v>13892.816600000002</v>
      </c>
    </row>
    <row r="13" spans="1:7" ht="18.75">
      <c r="A13" s="4">
        <v>9</v>
      </c>
      <c r="B13" s="22" t="s">
        <v>56</v>
      </c>
      <c r="C13" s="10"/>
      <c r="D13" s="8"/>
      <c r="E13" s="8"/>
      <c r="F13" s="10"/>
    </row>
    <row r="14" spans="1:7" ht="15.75">
      <c r="A14" s="4" t="s">
        <v>31</v>
      </c>
      <c r="B14" s="7" t="s">
        <v>80</v>
      </c>
      <c r="C14" s="10">
        <v>6.26</v>
      </c>
      <c r="D14" s="8" t="s">
        <v>13</v>
      </c>
      <c r="E14" s="8">
        <v>788.13</v>
      </c>
      <c r="F14" s="10">
        <f t="shared" si="0"/>
        <v>4933.6938</v>
      </c>
    </row>
    <row r="15" spans="1:7" ht="15.75">
      <c r="A15" s="4" t="s">
        <v>35</v>
      </c>
      <c r="B15" s="7" t="s">
        <v>137</v>
      </c>
      <c r="C15" s="10">
        <v>8.41</v>
      </c>
      <c r="D15" s="8" t="s">
        <v>13</v>
      </c>
      <c r="E15" s="8">
        <v>756.83</v>
      </c>
      <c r="F15" s="10">
        <f t="shared" si="0"/>
        <v>6364.9403000000002</v>
      </c>
    </row>
    <row r="16" spans="1:7" ht="15.75">
      <c r="A16" s="4" t="s">
        <v>37</v>
      </c>
      <c r="B16" s="7" t="s">
        <v>138</v>
      </c>
      <c r="C16" s="10">
        <f>2.2+6.71</f>
        <v>8.91</v>
      </c>
      <c r="D16" s="8" t="s">
        <v>13</v>
      </c>
      <c r="E16" s="8">
        <v>482.26</v>
      </c>
      <c r="F16" s="10">
        <f t="shared" si="0"/>
        <v>4296.9366</v>
      </c>
    </row>
    <row r="17" spans="1:6" ht="15.75">
      <c r="A17" s="4" t="s">
        <v>90</v>
      </c>
      <c r="B17" s="7" t="s">
        <v>40</v>
      </c>
      <c r="C17" s="10">
        <v>16.63</v>
      </c>
      <c r="D17" s="8" t="s">
        <v>13</v>
      </c>
      <c r="E17" s="8">
        <v>167.71</v>
      </c>
      <c r="F17" s="10">
        <f t="shared" si="0"/>
        <v>2789.0173</v>
      </c>
    </row>
    <row r="18" spans="1:6">
      <c r="A18" s="23"/>
      <c r="B18" s="42"/>
      <c r="C18" s="42"/>
      <c r="D18" s="42"/>
      <c r="E18" s="42"/>
      <c r="F18" s="24">
        <f>SUM(F5:F17)</f>
        <v>111836.28520000001</v>
      </c>
    </row>
    <row r="19" spans="1:6">
      <c r="A19" s="16"/>
      <c r="B19" s="25"/>
      <c r="C19" s="25"/>
      <c r="D19" s="25"/>
      <c r="E19" s="25"/>
      <c r="F19" s="26"/>
    </row>
    <row r="20" spans="1:6">
      <c r="A20" s="16"/>
      <c r="B20" s="25"/>
      <c r="C20" s="25"/>
      <c r="D20" s="25"/>
      <c r="E20" s="25"/>
      <c r="F20" s="26"/>
    </row>
    <row r="21" spans="1:6" ht="41.25" customHeight="1">
      <c r="B21" s="43" t="s">
        <v>60</v>
      </c>
      <c r="C21" s="43"/>
      <c r="D21" s="43"/>
      <c r="E21" s="43"/>
      <c r="F21" s="43"/>
    </row>
  </sheetData>
  <mergeCells count="5">
    <mergeCell ref="A1:F1"/>
    <mergeCell ref="A2:F2"/>
    <mergeCell ref="A3:F3"/>
    <mergeCell ref="B18:E18"/>
    <mergeCell ref="B21:F21"/>
  </mergeCells>
  <pageMargins left="0.16" right="0.16" top="0.75" bottom="0.42" header="0.3" footer="0.17"/>
  <pageSetup orientation="portrait" verticalDpi="0" r:id="rId1"/>
</worksheet>
</file>

<file path=xl/worksheets/sheet15.xml><?xml version="1.0" encoding="utf-8"?>
<worksheet xmlns="http://schemas.openxmlformats.org/spreadsheetml/2006/main" xmlns:r="http://schemas.openxmlformats.org/officeDocument/2006/relationships">
  <dimension ref="A1:G12"/>
  <sheetViews>
    <sheetView topLeftCell="A4" workbookViewId="0">
      <selection activeCell="F10" sqref="F10"/>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37" t="s">
        <v>0</v>
      </c>
      <c r="B1" s="38"/>
      <c r="C1" s="38"/>
      <c r="D1" s="38"/>
      <c r="E1" s="38"/>
      <c r="F1" s="38"/>
      <c r="G1" s="2"/>
    </row>
    <row r="2" spans="1:7" ht="18.75">
      <c r="A2" s="39" t="s">
        <v>1</v>
      </c>
      <c r="B2" s="40"/>
      <c r="C2" s="40"/>
      <c r="D2" s="40"/>
      <c r="E2" s="40"/>
      <c r="F2" s="40"/>
      <c r="G2" s="2"/>
    </row>
    <row r="3" spans="1:7" ht="24" customHeight="1">
      <c r="A3" s="41" t="s">
        <v>141</v>
      </c>
      <c r="B3" s="41"/>
      <c r="C3" s="41"/>
      <c r="D3" s="41"/>
      <c r="E3" s="41"/>
      <c r="F3" s="41"/>
      <c r="G3" s="18"/>
    </row>
    <row r="4" spans="1:7">
      <c r="A4" s="5" t="s">
        <v>142</v>
      </c>
      <c r="B4" s="5" t="s">
        <v>4</v>
      </c>
      <c r="C4" s="5" t="s">
        <v>5</v>
      </c>
      <c r="D4" s="5" t="s">
        <v>43</v>
      </c>
      <c r="E4" s="5" t="s">
        <v>44</v>
      </c>
      <c r="F4" s="5" t="s">
        <v>45</v>
      </c>
    </row>
    <row r="5" spans="1:7" ht="38.25">
      <c r="A5" s="21">
        <v>1</v>
      </c>
      <c r="B5" s="34" t="s">
        <v>143</v>
      </c>
      <c r="C5" s="10">
        <v>11.62</v>
      </c>
      <c r="D5" s="8" t="s">
        <v>47</v>
      </c>
      <c r="E5" s="8">
        <v>6219.21</v>
      </c>
      <c r="F5" s="10">
        <f>E5*C5</f>
        <v>72267.220199999996</v>
      </c>
    </row>
    <row r="6" spans="1:7" ht="89.25">
      <c r="A6" s="19" t="s">
        <v>93</v>
      </c>
      <c r="B6" s="7" t="s">
        <v>28</v>
      </c>
      <c r="C6" s="10">
        <v>1.23</v>
      </c>
      <c r="D6" s="8" t="s">
        <v>29</v>
      </c>
      <c r="E6" s="8">
        <v>53433.91</v>
      </c>
      <c r="F6" s="10">
        <f t="shared" ref="F6" si="0">E6*C6</f>
        <v>65723.709300000002</v>
      </c>
    </row>
    <row r="7" spans="1:7" ht="18.75">
      <c r="A7" s="4">
        <v>3</v>
      </c>
      <c r="B7" s="22" t="s">
        <v>56</v>
      </c>
      <c r="C7" s="10"/>
      <c r="D7" s="8"/>
      <c r="E7" s="8"/>
      <c r="F7" s="10"/>
    </row>
    <row r="8" spans="1:7" ht="15.75">
      <c r="A8" s="4" t="s">
        <v>31</v>
      </c>
      <c r="B8" s="7" t="s">
        <v>80</v>
      </c>
      <c r="C8" s="10">
        <v>5</v>
      </c>
      <c r="D8" s="8" t="s">
        <v>13</v>
      </c>
      <c r="E8" s="8">
        <v>788.13</v>
      </c>
      <c r="F8" s="10">
        <f t="shared" ref="F8:F9" si="1">E8*C8</f>
        <v>3940.65</v>
      </c>
    </row>
    <row r="9" spans="1:7" ht="15.75">
      <c r="A9" s="4" t="s">
        <v>35</v>
      </c>
      <c r="B9" s="7" t="s">
        <v>81</v>
      </c>
      <c r="C9" s="10">
        <v>10</v>
      </c>
      <c r="D9" s="8" t="s">
        <v>13</v>
      </c>
      <c r="E9" s="8">
        <v>482.26</v>
      </c>
      <c r="F9" s="10">
        <f t="shared" si="1"/>
        <v>4822.6000000000004</v>
      </c>
    </row>
    <row r="10" spans="1:7">
      <c r="A10" s="35"/>
      <c r="B10" s="36"/>
      <c r="C10" s="36"/>
      <c r="D10" s="36"/>
      <c r="E10" s="36"/>
      <c r="F10" s="24">
        <f>SUM(F5:F9)</f>
        <v>146754.1795</v>
      </c>
    </row>
    <row r="11" spans="1:7">
      <c r="A11" s="16"/>
      <c r="B11" s="25"/>
      <c r="C11" s="25"/>
      <c r="D11" s="25"/>
      <c r="E11" s="25"/>
      <c r="F11" s="26"/>
    </row>
    <row r="12" spans="1:7" ht="50.25" customHeight="1">
      <c r="B12" s="43" t="s">
        <v>60</v>
      </c>
      <c r="C12" s="43"/>
      <c r="D12" s="43"/>
      <c r="E12" s="43"/>
      <c r="F12" s="43"/>
    </row>
  </sheetData>
  <mergeCells count="4">
    <mergeCell ref="A1:F1"/>
    <mergeCell ref="A2:F2"/>
    <mergeCell ref="A3:F3"/>
    <mergeCell ref="B12:F12"/>
  </mergeCells>
  <pageMargins left="0.17" right="0.16" top="0.75" bottom="0.75" header="0.3" footer="0.3"/>
  <pageSetup orientation="portrait" verticalDpi="0" r:id="rId1"/>
</worksheet>
</file>

<file path=xl/worksheets/sheet16.xml><?xml version="1.0" encoding="utf-8"?>
<worksheet xmlns="http://schemas.openxmlformats.org/spreadsheetml/2006/main" xmlns:r="http://schemas.openxmlformats.org/officeDocument/2006/relationships">
  <dimension ref="A1:G15"/>
  <sheetViews>
    <sheetView topLeftCell="A7" workbookViewId="0">
      <selection activeCell="B5" sqref="B5"/>
    </sheetView>
  </sheetViews>
  <sheetFormatPr defaultRowHeight="15"/>
  <cols>
    <col min="1" max="1" width="8.7109375" customWidth="1"/>
    <col min="2" max="2" width="44.140625" customWidth="1"/>
    <col min="3" max="3" width="10.140625" customWidth="1"/>
    <col min="4" max="5" width="11.5703125" customWidth="1"/>
    <col min="6" max="6" width="12.140625" customWidth="1"/>
  </cols>
  <sheetData>
    <row r="1" spans="1:7" ht="18.75">
      <c r="A1" s="37" t="s">
        <v>0</v>
      </c>
      <c r="B1" s="38"/>
      <c r="C1" s="38"/>
      <c r="D1" s="38"/>
      <c r="E1" s="38"/>
      <c r="F1" s="38"/>
      <c r="G1" s="2"/>
    </row>
    <row r="2" spans="1:7" ht="18.75">
      <c r="A2" s="39" t="s">
        <v>1</v>
      </c>
      <c r="B2" s="40"/>
      <c r="C2" s="40"/>
      <c r="D2" s="40"/>
      <c r="E2" s="40"/>
      <c r="F2" s="40"/>
      <c r="G2" s="2"/>
    </row>
    <row r="3" spans="1:7" ht="31.5" customHeight="1">
      <c r="A3" s="41" t="s">
        <v>127</v>
      </c>
      <c r="B3" s="41"/>
      <c r="C3" s="41"/>
      <c r="D3" s="41"/>
      <c r="E3" s="41"/>
      <c r="F3" s="41"/>
      <c r="G3" s="18"/>
    </row>
    <row r="4" spans="1:7">
      <c r="A4" s="5" t="s">
        <v>3</v>
      </c>
      <c r="B4" s="5" t="s">
        <v>4</v>
      </c>
      <c r="C4" s="5" t="s">
        <v>5</v>
      </c>
      <c r="D4" s="5" t="s">
        <v>43</v>
      </c>
      <c r="E4" s="5" t="s">
        <v>44</v>
      </c>
      <c r="F4" s="5" t="s">
        <v>45</v>
      </c>
    </row>
    <row r="5" spans="1:7" ht="102">
      <c r="A5" s="4" t="s">
        <v>128</v>
      </c>
      <c r="B5" s="7" t="s">
        <v>19</v>
      </c>
      <c r="C5" s="4">
        <v>2.4</v>
      </c>
      <c r="D5" s="8" t="s">
        <v>13</v>
      </c>
      <c r="E5" s="8">
        <v>5913.66</v>
      </c>
      <c r="F5" s="10">
        <f>E5*C5</f>
        <v>14192.784</v>
      </c>
    </row>
    <row r="6" spans="1:7" ht="38.25">
      <c r="A6" s="4" t="s">
        <v>129</v>
      </c>
      <c r="B6" s="7" t="s">
        <v>114</v>
      </c>
      <c r="C6" s="4">
        <v>6.46</v>
      </c>
      <c r="D6" s="8" t="s">
        <v>13</v>
      </c>
      <c r="E6" s="8">
        <v>6219.21</v>
      </c>
      <c r="F6" s="10">
        <f>E6*C6</f>
        <v>40176.096599999997</v>
      </c>
    </row>
    <row r="7" spans="1:7" ht="89.25">
      <c r="A7" s="19" t="s">
        <v>130</v>
      </c>
      <c r="B7" s="7" t="s">
        <v>28</v>
      </c>
      <c r="C7" s="4">
        <v>0.68400000000000005</v>
      </c>
      <c r="D7" s="8" t="s">
        <v>29</v>
      </c>
      <c r="E7" s="8">
        <v>53433.91</v>
      </c>
      <c r="F7" s="10">
        <f>E7*C7</f>
        <v>36548.794440000005</v>
      </c>
    </row>
    <row r="8" spans="1:7" ht="42">
      <c r="A8" s="19" t="s">
        <v>131</v>
      </c>
      <c r="B8" s="7" t="s">
        <v>117</v>
      </c>
      <c r="C8" s="4">
        <v>6.51</v>
      </c>
      <c r="D8" s="8" t="s">
        <v>24</v>
      </c>
      <c r="E8" s="8">
        <v>170.51</v>
      </c>
      <c r="F8" s="10">
        <f>E8*C8</f>
        <v>1110.0201</v>
      </c>
    </row>
    <row r="9" spans="1:7" ht="18.75">
      <c r="A9" s="4">
        <v>5</v>
      </c>
      <c r="B9" s="22" t="s">
        <v>56</v>
      </c>
      <c r="C9" s="4"/>
      <c r="D9" s="8"/>
      <c r="E9" s="8"/>
      <c r="F9" s="10"/>
    </row>
    <row r="10" spans="1:7" ht="15.75">
      <c r="A10" s="4">
        <v>6</v>
      </c>
      <c r="B10" s="7" t="s">
        <v>123</v>
      </c>
      <c r="C10" s="4">
        <v>3.98</v>
      </c>
      <c r="D10" s="8" t="s">
        <v>13</v>
      </c>
      <c r="E10" s="8">
        <v>710.13</v>
      </c>
      <c r="F10" s="10">
        <f>E10*C10</f>
        <v>2826.3173999999999</v>
      </c>
    </row>
    <row r="11" spans="1:7" ht="15.75">
      <c r="A11" s="4">
        <v>7</v>
      </c>
      <c r="B11" s="7" t="s">
        <v>125</v>
      </c>
      <c r="C11" s="4">
        <v>7.72</v>
      </c>
      <c r="D11" s="8" t="s">
        <v>13</v>
      </c>
      <c r="E11" s="8">
        <v>391.29</v>
      </c>
      <c r="F11" s="10">
        <f>E11*C11</f>
        <v>3020.7588000000001</v>
      </c>
    </row>
    <row r="12" spans="1:7">
      <c r="A12" s="23"/>
      <c r="B12" s="42"/>
      <c r="C12" s="42"/>
      <c r="D12" s="42"/>
      <c r="E12" s="42"/>
      <c r="F12" s="24">
        <f>SUM(F5:F11)</f>
        <v>97874.771339999992</v>
      </c>
    </row>
    <row r="13" spans="1:7">
      <c r="A13" s="16"/>
      <c r="B13" s="25"/>
      <c r="C13" s="25"/>
      <c r="D13" s="25"/>
      <c r="E13" s="25"/>
      <c r="F13" s="26"/>
    </row>
    <row r="14" spans="1:7">
      <c r="A14" s="16"/>
      <c r="B14" s="25"/>
      <c r="C14" s="25"/>
      <c r="D14" s="25"/>
      <c r="E14" s="25"/>
      <c r="F14" s="26"/>
    </row>
    <row r="15" spans="1:7" ht="63.75" customHeight="1">
      <c r="B15" s="43" t="s">
        <v>126</v>
      </c>
      <c r="C15" s="43"/>
      <c r="D15" s="43"/>
      <c r="E15" s="43"/>
      <c r="F15" s="43"/>
    </row>
  </sheetData>
  <mergeCells count="5">
    <mergeCell ref="A1:F1"/>
    <mergeCell ref="A2:F2"/>
    <mergeCell ref="A3:F3"/>
    <mergeCell ref="B12:E12"/>
    <mergeCell ref="B15:F15"/>
  </mergeCells>
  <pageMargins left="0.16" right="0.16" top="0.75" bottom="0.75" header="0.3" footer="0.3"/>
  <pageSetup orientation="portrait" verticalDpi="0" r:id="rId1"/>
</worksheet>
</file>

<file path=xl/worksheets/sheet17.xml><?xml version="1.0" encoding="utf-8"?>
<worksheet xmlns="http://schemas.openxmlformats.org/spreadsheetml/2006/main" xmlns:r="http://schemas.openxmlformats.org/officeDocument/2006/relationships">
  <dimension ref="A1:I25"/>
  <sheetViews>
    <sheetView topLeftCell="A13" workbookViewId="0">
      <selection activeCell="H22" sqref="H22"/>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37" t="s">
        <v>0</v>
      </c>
      <c r="B1" s="38"/>
      <c r="C1" s="38"/>
      <c r="D1" s="38"/>
      <c r="E1" s="38"/>
      <c r="F1" s="38"/>
      <c r="G1" s="38"/>
      <c r="H1" s="38"/>
      <c r="I1" s="2"/>
    </row>
    <row r="2" spans="1:9" ht="18.75">
      <c r="A2" s="39" t="s">
        <v>1</v>
      </c>
      <c r="B2" s="40"/>
      <c r="C2" s="40"/>
      <c r="D2" s="40"/>
      <c r="E2" s="40"/>
      <c r="F2" s="40"/>
      <c r="G2" s="40"/>
      <c r="H2" s="40"/>
      <c r="I2" s="2"/>
    </row>
    <row r="3" spans="1:9" ht="39" customHeight="1">
      <c r="A3" s="41" t="s">
        <v>107</v>
      </c>
      <c r="B3" s="41"/>
      <c r="C3" s="41"/>
      <c r="D3" s="41"/>
      <c r="E3" s="41"/>
      <c r="F3" s="41"/>
      <c r="G3" s="41"/>
      <c r="H3" s="41"/>
      <c r="I3" s="18"/>
    </row>
    <row r="4" spans="1:9">
      <c r="A4" s="5" t="s">
        <v>3</v>
      </c>
      <c r="B4" s="5" t="s">
        <v>4</v>
      </c>
      <c r="C4" s="5">
        <v>1</v>
      </c>
      <c r="D4" s="5">
        <v>2</v>
      </c>
      <c r="E4" s="5" t="s">
        <v>5</v>
      </c>
      <c r="F4" s="5" t="s">
        <v>43</v>
      </c>
      <c r="G4" s="5" t="s">
        <v>44</v>
      </c>
      <c r="H4" s="5" t="s">
        <v>45</v>
      </c>
    </row>
    <row r="5" spans="1:9" ht="114.75">
      <c r="A5" s="4" t="s">
        <v>46</v>
      </c>
      <c r="B5" s="7" t="s">
        <v>12</v>
      </c>
      <c r="C5" s="10">
        <v>14.87</v>
      </c>
      <c r="D5" s="4"/>
      <c r="E5" s="30">
        <f>C5+D5</f>
        <v>14.87</v>
      </c>
      <c r="F5" s="8" t="s">
        <v>47</v>
      </c>
      <c r="G5" s="8">
        <v>112.53</v>
      </c>
      <c r="H5" s="10">
        <f>G5*E5</f>
        <v>1673.3210999999999</v>
      </c>
    </row>
    <row r="6" spans="1:9" ht="89.25">
      <c r="A6" s="4" t="s">
        <v>83</v>
      </c>
      <c r="B6" s="9" t="s">
        <v>15</v>
      </c>
      <c r="C6" s="10">
        <v>1.06</v>
      </c>
      <c r="D6" s="4"/>
      <c r="E6" s="30">
        <f t="shared" ref="E6:E21" si="0">C6+D6</f>
        <v>1.06</v>
      </c>
      <c r="F6" s="8" t="s">
        <v>13</v>
      </c>
      <c r="G6" s="8">
        <v>228.47</v>
      </c>
      <c r="H6" s="10">
        <f t="shared" ref="H6:H21" si="1">G6*E6</f>
        <v>242.1782</v>
      </c>
    </row>
    <row r="7" spans="1:9" ht="63.75">
      <c r="A7" s="4" t="s">
        <v>108</v>
      </c>
      <c r="B7" s="7" t="s">
        <v>17</v>
      </c>
      <c r="C7" s="10">
        <v>1.77</v>
      </c>
      <c r="D7" s="4"/>
      <c r="E7" s="30">
        <f t="shared" si="0"/>
        <v>1.77</v>
      </c>
      <c r="F7" s="8" t="s">
        <v>13</v>
      </c>
      <c r="G7" s="8">
        <v>1191.77</v>
      </c>
      <c r="H7" s="10">
        <f t="shared" si="1"/>
        <v>2109.4328999999998</v>
      </c>
    </row>
    <row r="8" spans="1:9" ht="102">
      <c r="A8" s="4" t="s">
        <v>96</v>
      </c>
      <c r="B8" s="7" t="s">
        <v>19</v>
      </c>
      <c r="C8" s="10">
        <v>1.06</v>
      </c>
      <c r="D8" s="4"/>
      <c r="E8" s="30">
        <f t="shared" si="0"/>
        <v>1.06</v>
      </c>
      <c r="F8" s="8" t="s">
        <v>13</v>
      </c>
      <c r="G8" s="8">
        <v>5913.66</v>
      </c>
      <c r="H8" s="10">
        <f t="shared" si="1"/>
        <v>6268.4796000000006</v>
      </c>
    </row>
    <row r="9" spans="1:9" ht="38.25">
      <c r="A9" s="4" t="s">
        <v>109</v>
      </c>
      <c r="B9" s="7" t="s">
        <v>110</v>
      </c>
      <c r="C9" s="10">
        <v>3.54</v>
      </c>
      <c r="D9" s="4"/>
      <c r="E9" s="30">
        <f t="shared" si="0"/>
        <v>3.54</v>
      </c>
      <c r="F9" s="8" t="s">
        <v>47</v>
      </c>
      <c r="G9" s="8">
        <v>2788.18</v>
      </c>
      <c r="H9" s="10">
        <f t="shared" si="1"/>
        <v>9870.1571999999996</v>
      </c>
    </row>
    <row r="10" spans="1:9" ht="38.25">
      <c r="A10" s="4" t="s">
        <v>111</v>
      </c>
      <c r="B10" s="7" t="s">
        <v>112</v>
      </c>
      <c r="C10" s="10">
        <v>0.24</v>
      </c>
      <c r="D10" s="4"/>
      <c r="E10" s="30">
        <f t="shared" si="0"/>
        <v>0.24</v>
      </c>
      <c r="F10" s="8" t="s">
        <v>13</v>
      </c>
      <c r="G10" s="8">
        <v>6543.32</v>
      </c>
      <c r="H10" s="10">
        <f t="shared" si="1"/>
        <v>1570.3968</v>
      </c>
    </row>
    <row r="11" spans="1:9" ht="38.25">
      <c r="A11" s="4" t="s">
        <v>113</v>
      </c>
      <c r="B11" s="7" t="s">
        <v>114</v>
      </c>
      <c r="C11" s="10">
        <v>1.7</v>
      </c>
      <c r="D11" s="4"/>
      <c r="E11" s="30">
        <f t="shared" si="0"/>
        <v>1.7</v>
      </c>
      <c r="F11" s="8" t="s">
        <v>13</v>
      </c>
      <c r="G11" s="8">
        <v>6219.21</v>
      </c>
      <c r="H11" s="10">
        <f t="shared" si="1"/>
        <v>10572.656999999999</v>
      </c>
    </row>
    <row r="12" spans="1:9" ht="89.25">
      <c r="A12" s="19" t="s">
        <v>115</v>
      </c>
      <c r="B12" s="7" t="s">
        <v>28</v>
      </c>
      <c r="C12" s="28">
        <v>0.18</v>
      </c>
      <c r="D12" s="4">
        <v>0.25198999999999999</v>
      </c>
      <c r="E12" s="30">
        <f t="shared" si="0"/>
        <v>0.43198999999999999</v>
      </c>
      <c r="F12" s="8" t="s">
        <v>29</v>
      </c>
      <c r="G12" s="8">
        <v>53433.91</v>
      </c>
      <c r="H12" s="10">
        <f t="shared" si="1"/>
        <v>23082.914780900002</v>
      </c>
    </row>
    <row r="13" spans="1:9" ht="42">
      <c r="A13" s="19" t="s">
        <v>116</v>
      </c>
      <c r="B13" s="7" t="s">
        <v>117</v>
      </c>
      <c r="C13" s="28">
        <v>32.53</v>
      </c>
      <c r="D13" s="4"/>
      <c r="E13" s="30">
        <f t="shared" si="0"/>
        <v>32.53</v>
      </c>
      <c r="F13" s="8" t="s">
        <v>24</v>
      </c>
      <c r="G13" s="8">
        <v>170.51</v>
      </c>
      <c r="H13" s="10">
        <f t="shared" si="1"/>
        <v>5546.6903000000002</v>
      </c>
    </row>
    <row r="14" spans="1:9" ht="51">
      <c r="A14" s="19" t="s">
        <v>118</v>
      </c>
      <c r="B14" s="7" t="s">
        <v>119</v>
      </c>
      <c r="C14" s="28"/>
      <c r="D14" s="4">
        <v>1.32</v>
      </c>
      <c r="E14" s="30">
        <f t="shared" si="0"/>
        <v>1.32</v>
      </c>
      <c r="F14" s="8" t="s">
        <v>120</v>
      </c>
      <c r="G14" s="8">
        <v>5600</v>
      </c>
      <c r="H14" s="10">
        <f t="shared" si="1"/>
        <v>7392</v>
      </c>
    </row>
    <row r="15" spans="1:9" ht="51">
      <c r="A15" s="19" t="s">
        <v>121</v>
      </c>
      <c r="B15" s="7" t="s">
        <v>119</v>
      </c>
      <c r="C15" s="28"/>
      <c r="D15" s="4">
        <v>1.06</v>
      </c>
      <c r="E15" s="30">
        <f t="shared" si="0"/>
        <v>1.06</v>
      </c>
      <c r="F15" s="8" t="s">
        <v>120</v>
      </c>
      <c r="G15" s="8">
        <v>5631</v>
      </c>
      <c r="H15" s="10">
        <f t="shared" si="1"/>
        <v>5968.8600000000006</v>
      </c>
    </row>
    <row r="16" spans="1:9" ht="18.75">
      <c r="A16" s="4">
        <v>12</v>
      </c>
      <c r="B16" s="22" t="s">
        <v>56</v>
      </c>
      <c r="C16" s="10"/>
      <c r="D16" s="4"/>
      <c r="E16" s="30"/>
      <c r="F16" s="8"/>
      <c r="G16" s="8"/>
      <c r="H16" s="10"/>
    </row>
    <row r="17" spans="1:8" ht="15.75">
      <c r="A17" s="4">
        <v>13</v>
      </c>
      <c r="B17" s="7" t="s">
        <v>122</v>
      </c>
      <c r="C17" s="10">
        <v>1.06</v>
      </c>
      <c r="D17" s="4"/>
      <c r="E17" s="30">
        <f t="shared" si="0"/>
        <v>1.06</v>
      </c>
      <c r="F17" s="8" t="s">
        <v>13</v>
      </c>
      <c r="G17" s="8">
        <v>431.75</v>
      </c>
      <c r="H17" s="10">
        <f t="shared" si="1"/>
        <v>457.65500000000003</v>
      </c>
    </row>
    <row r="18" spans="1:8" ht="15.75">
      <c r="A18" s="4">
        <v>14</v>
      </c>
      <c r="B18" s="7" t="s">
        <v>123</v>
      </c>
      <c r="C18" s="10">
        <v>3.21</v>
      </c>
      <c r="D18" s="4">
        <v>0.5675</v>
      </c>
      <c r="E18" s="30">
        <f t="shared" si="0"/>
        <v>3.7774999999999999</v>
      </c>
      <c r="F18" s="8" t="s">
        <v>13</v>
      </c>
      <c r="G18" s="8">
        <v>710.13</v>
      </c>
      <c r="H18" s="10">
        <f t="shared" si="1"/>
        <v>2682.516075</v>
      </c>
    </row>
    <row r="19" spans="1:8" ht="15.75">
      <c r="A19" s="4">
        <v>15</v>
      </c>
      <c r="B19" s="7" t="s">
        <v>124</v>
      </c>
      <c r="C19" s="10">
        <v>5.31</v>
      </c>
      <c r="D19" s="4"/>
      <c r="E19" s="30">
        <f t="shared" si="0"/>
        <v>5.31</v>
      </c>
      <c r="F19" s="8" t="s">
        <v>13</v>
      </c>
      <c r="G19" s="8">
        <v>664.32</v>
      </c>
      <c r="H19" s="10">
        <f t="shared" si="1"/>
        <v>3527.5392000000002</v>
      </c>
    </row>
    <row r="20" spans="1:8" ht="15.75">
      <c r="A20" s="4">
        <v>16</v>
      </c>
      <c r="B20" s="7" t="s">
        <v>125</v>
      </c>
      <c r="C20" s="10">
        <v>2.62</v>
      </c>
      <c r="D20" s="4">
        <v>1.1347</v>
      </c>
      <c r="E20" s="30">
        <f t="shared" si="0"/>
        <v>3.7547000000000001</v>
      </c>
      <c r="F20" s="8" t="s">
        <v>13</v>
      </c>
      <c r="G20" s="8">
        <v>391.29</v>
      </c>
      <c r="H20" s="10">
        <f t="shared" si="1"/>
        <v>1469.1765630000002</v>
      </c>
    </row>
    <row r="21" spans="1:8" ht="15.75">
      <c r="A21" s="4">
        <v>17</v>
      </c>
      <c r="B21" s="7" t="s">
        <v>40</v>
      </c>
      <c r="C21" s="10">
        <v>14.87</v>
      </c>
      <c r="D21" s="4"/>
      <c r="E21" s="30">
        <f t="shared" si="0"/>
        <v>14.87</v>
      </c>
      <c r="F21" s="8" t="s">
        <v>13</v>
      </c>
      <c r="G21" s="8">
        <v>167.7</v>
      </c>
      <c r="H21" s="10">
        <f t="shared" si="1"/>
        <v>2493.6989999999996</v>
      </c>
    </row>
    <row r="22" spans="1:8">
      <c r="A22" s="23"/>
      <c r="B22" s="42"/>
      <c r="C22" s="42"/>
      <c r="D22" s="42"/>
      <c r="E22" s="42"/>
      <c r="F22" s="42"/>
      <c r="G22" s="42"/>
      <c r="H22" s="24">
        <f>SUM(H5:H21)</f>
        <v>84927.673718899998</v>
      </c>
    </row>
    <row r="23" spans="1:8">
      <c r="A23" s="16"/>
      <c r="B23" s="25"/>
      <c r="C23" s="25"/>
      <c r="D23" s="25"/>
      <c r="E23" s="25"/>
      <c r="F23" s="25"/>
      <c r="G23" s="25"/>
      <c r="H23" s="26"/>
    </row>
    <row r="24" spans="1:8">
      <c r="A24" s="16"/>
      <c r="B24" s="25"/>
      <c r="C24" s="25"/>
      <c r="D24" s="25"/>
      <c r="E24" s="25"/>
      <c r="F24" s="25"/>
      <c r="G24" s="25"/>
      <c r="H24" s="26"/>
    </row>
    <row r="25" spans="1:8" ht="63.75" customHeight="1">
      <c r="B25" s="43" t="s">
        <v>126</v>
      </c>
      <c r="C25" s="43"/>
      <c r="D25" s="43"/>
      <c r="E25" s="43"/>
      <c r="F25" s="43"/>
      <c r="G25" s="43"/>
      <c r="H25" s="43"/>
    </row>
  </sheetData>
  <mergeCells count="5">
    <mergeCell ref="A1:H1"/>
    <mergeCell ref="A2:H2"/>
    <mergeCell ref="A3:H3"/>
    <mergeCell ref="B22:G22"/>
    <mergeCell ref="B25:H25"/>
  </mergeCells>
  <pageMargins left="0.16" right="0.16" top="0.36" bottom="0.75" header="0.3" footer="0.3"/>
  <pageSetup orientation="portrait" verticalDpi="0" r:id="rId1"/>
</worksheet>
</file>

<file path=xl/worksheets/sheet18.xml><?xml version="1.0" encoding="utf-8"?>
<worksheet xmlns="http://schemas.openxmlformats.org/spreadsheetml/2006/main" xmlns:r="http://schemas.openxmlformats.org/officeDocument/2006/relationships">
  <dimension ref="A1:I23"/>
  <sheetViews>
    <sheetView tabSelected="1" workbookViewId="0">
      <selection activeCell="A3" sqref="A3:F3"/>
    </sheetView>
  </sheetViews>
  <sheetFormatPr defaultRowHeight="15"/>
  <cols>
    <col min="1" max="1" width="7.7109375" customWidth="1"/>
    <col min="2" max="2" width="37.7109375" customWidth="1"/>
    <col min="3" max="3" width="9.85546875" customWidth="1"/>
    <col min="4" max="4" width="11.28515625" customWidth="1"/>
    <col min="5" max="5" width="9.7109375" customWidth="1"/>
    <col min="6" max="6" width="16.140625" customWidth="1"/>
  </cols>
  <sheetData>
    <row r="1" spans="1:9" ht="21">
      <c r="A1" s="44" t="s">
        <v>0</v>
      </c>
      <c r="B1" s="44"/>
      <c r="C1" s="44"/>
      <c r="D1" s="44"/>
      <c r="E1" s="44"/>
      <c r="F1" s="44"/>
      <c r="G1" s="1"/>
      <c r="H1" s="1"/>
      <c r="I1" s="1"/>
    </row>
    <row r="2" spans="1:9" ht="18.75">
      <c r="A2" s="44" t="s">
        <v>1</v>
      </c>
      <c r="B2" s="44"/>
      <c r="C2" s="44"/>
      <c r="D2" s="44"/>
      <c r="E2" s="44"/>
      <c r="F2" s="44"/>
      <c r="G2" s="2"/>
      <c r="H2" s="2"/>
      <c r="I2" s="2"/>
    </row>
    <row r="3" spans="1:9" ht="32.25" customHeight="1">
      <c r="A3" s="45" t="s">
        <v>2</v>
      </c>
      <c r="B3" s="45"/>
      <c r="C3" s="45"/>
      <c r="D3" s="45"/>
      <c r="E3" s="45"/>
      <c r="F3" s="45"/>
      <c r="G3" s="3"/>
      <c r="H3" s="3"/>
    </row>
    <row r="4" spans="1:9">
      <c r="A4" s="4" t="s">
        <v>3</v>
      </c>
      <c r="B4" s="5" t="s">
        <v>4</v>
      </c>
      <c r="C4" s="6" t="s">
        <v>5</v>
      </c>
      <c r="D4" s="6" t="s">
        <v>6</v>
      </c>
      <c r="E4" s="6" t="s">
        <v>7</v>
      </c>
      <c r="F4" s="6" t="s">
        <v>8</v>
      </c>
    </row>
    <row r="5" spans="1:9" ht="21">
      <c r="A5" s="4">
        <v>1</v>
      </c>
      <c r="B5" s="4" t="s">
        <v>9</v>
      </c>
      <c r="C5" s="4">
        <v>1.42</v>
      </c>
      <c r="D5" s="4" t="s">
        <v>10</v>
      </c>
      <c r="E5" s="4">
        <v>642.78</v>
      </c>
      <c r="F5" s="4">
        <f t="shared" ref="F5:F13" si="0">E5*C5</f>
        <v>912.74759999999992</v>
      </c>
    </row>
    <row r="6" spans="1:9" ht="127.5">
      <c r="A6" s="4" t="s">
        <v>11</v>
      </c>
      <c r="B6" s="7" t="s">
        <v>12</v>
      </c>
      <c r="C6" s="8">
        <v>17.84</v>
      </c>
      <c r="D6" s="8" t="s">
        <v>13</v>
      </c>
      <c r="E6" s="8">
        <v>112.53</v>
      </c>
      <c r="F6" s="4">
        <f t="shared" si="0"/>
        <v>2007.5352</v>
      </c>
    </row>
    <row r="7" spans="1:9" ht="102">
      <c r="A7" s="4" t="s">
        <v>14</v>
      </c>
      <c r="B7" s="9" t="s">
        <v>15</v>
      </c>
      <c r="C7" s="10">
        <v>3.19</v>
      </c>
      <c r="D7" s="8" t="s">
        <v>13</v>
      </c>
      <c r="E7" s="8">
        <v>228.47</v>
      </c>
      <c r="F7" s="4">
        <f t="shared" si="0"/>
        <v>728.8193</v>
      </c>
    </row>
    <row r="8" spans="1:9" ht="76.5">
      <c r="A8" s="4" t="s">
        <v>16</v>
      </c>
      <c r="B8" s="7" t="s">
        <v>17</v>
      </c>
      <c r="C8" s="8">
        <v>4.2</v>
      </c>
      <c r="D8" s="8" t="s">
        <v>13</v>
      </c>
      <c r="E8" s="8">
        <v>1191.77</v>
      </c>
      <c r="F8" s="4">
        <f t="shared" si="0"/>
        <v>5005.4340000000002</v>
      </c>
    </row>
    <row r="9" spans="1:9" ht="127.5">
      <c r="A9" s="4" t="s">
        <v>18</v>
      </c>
      <c r="B9" s="7" t="s">
        <v>19</v>
      </c>
      <c r="C9" s="8">
        <v>3.76</v>
      </c>
      <c r="D9" s="8" t="s">
        <v>13</v>
      </c>
      <c r="E9" s="8">
        <v>5913.66</v>
      </c>
      <c r="F9" s="4">
        <f t="shared" si="0"/>
        <v>22235.361599999997</v>
      </c>
    </row>
    <row r="10" spans="1:9" ht="102">
      <c r="A10" s="4" t="s">
        <v>20</v>
      </c>
      <c r="B10" s="7" t="s">
        <v>21</v>
      </c>
      <c r="C10" s="8">
        <v>6.8</v>
      </c>
      <c r="D10" s="11" t="s">
        <v>10</v>
      </c>
      <c r="E10" s="8">
        <v>2788.17</v>
      </c>
      <c r="F10" s="4">
        <f t="shared" si="0"/>
        <v>18959.556</v>
      </c>
    </row>
    <row r="11" spans="1:9" ht="76.5">
      <c r="A11" s="4" t="s">
        <v>22</v>
      </c>
      <c r="B11" s="7" t="s">
        <v>23</v>
      </c>
      <c r="C11" s="8">
        <v>40.869999999999997</v>
      </c>
      <c r="D11" s="11" t="s">
        <v>24</v>
      </c>
      <c r="E11" s="8">
        <v>259.29000000000002</v>
      </c>
      <c r="F11" s="4">
        <f t="shared" si="0"/>
        <v>10597.1823</v>
      </c>
    </row>
    <row r="12" spans="1:9" ht="114.75">
      <c r="A12" s="4" t="s">
        <v>25</v>
      </c>
      <c r="B12" s="7" t="s">
        <v>26</v>
      </c>
      <c r="C12" s="8">
        <v>4.96</v>
      </c>
      <c r="D12" s="8" t="s">
        <v>10</v>
      </c>
      <c r="E12" s="8">
        <v>6219.31</v>
      </c>
      <c r="F12" s="4">
        <f t="shared" si="0"/>
        <v>30847.777600000001</v>
      </c>
    </row>
    <row r="13" spans="1:9" ht="102">
      <c r="A13" s="4" t="s">
        <v>27</v>
      </c>
      <c r="B13" s="7" t="s">
        <v>28</v>
      </c>
      <c r="C13" s="8">
        <v>0.61</v>
      </c>
      <c r="D13" s="8" t="s">
        <v>29</v>
      </c>
      <c r="E13" s="8">
        <v>53433.91</v>
      </c>
      <c r="F13" s="4">
        <f t="shared" si="0"/>
        <v>32594.685100000002</v>
      </c>
    </row>
    <row r="14" spans="1:9">
      <c r="A14" s="4">
        <v>10</v>
      </c>
      <c r="B14" s="12" t="s">
        <v>30</v>
      </c>
      <c r="C14" s="8"/>
      <c r="D14" s="8"/>
      <c r="E14" s="8"/>
      <c r="F14" s="4"/>
    </row>
    <row r="15" spans="1:9" ht="15.75">
      <c r="A15" s="4" t="s">
        <v>31</v>
      </c>
      <c r="B15" s="12" t="s">
        <v>32</v>
      </c>
      <c r="C15" s="8">
        <v>3.19</v>
      </c>
      <c r="D15" s="8" t="s">
        <v>13</v>
      </c>
      <c r="E15" s="8">
        <v>431.75</v>
      </c>
      <c r="F15" s="4">
        <f>E15*C15</f>
        <v>1377.2825</v>
      </c>
    </row>
    <row r="16" spans="1:9" ht="15.75">
      <c r="A16" s="4" t="s">
        <v>33</v>
      </c>
      <c r="B16" s="7" t="s">
        <v>34</v>
      </c>
      <c r="C16" s="8">
        <v>7.19</v>
      </c>
      <c r="D16" s="8" t="s">
        <v>13</v>
      </c>
      <c r="E16" s="8">
        <v>710.13</v>
      </c>
      <c r="F16" s="4">
        <f>E16*C16</f>
        <v>5105.8347000000003</v>
      </c>
    </row>
    <row r="17" spans="1:6" ht="15.75">
      <c r="A17" s="4" t="s">
        <v>35</v>
      </c>
      <c r="B17" s="7" t="s">
        <v>36</v>
      </c>
      <c r="C17" s="8">
        <v>11</v>
      </c>
      <c r="D17" s="8" t="s">
        <v>13</v>
      </c>
      <c r="E17" s="8">
        <v>664.32</v>
      </c>
      <c r="F17" s="4">
        <f>E17*C17</f>
        <v>7307.52</v>
      </c>
    </row>
    <row r="18" spans="1:6" ht="15.75">
      <c r="A18" s="4" t="s">
        <v>37</v>
      </c>
      <c r="B18" s="7" t="s">
        <v>38</v>
      </c>
      <c r="C18" s="8">
        <v>7.66</v>
      </c>
      <c r="D18" s="8" t="s">
        <v>13</v>
      </c>
      <c r="E18" s="8">
        <v>391.29</v>
      </c>
      <c r="F18" s="4">
        <f>E18*C18</f>
        <v>2997.2814000000003</v>
      </c>
    </row>
    <row r="19" spans="1:6" ht="15.75">
      <c r="A19" s="4" t="s">
        <v>39</v>
      </c>
      <c r="B19" s="7" t="s">
        <v>40</v>
      </c>
      <c r="C19" s="8">
        <v>17.84</v>
      </c>
      <c r="D19" s="8" t="s">
        <v>13</v>
      </c>
      <c r="E19" s="8">
        <v>167.7</v>
      </c>
      <c r="F19" s="4">
        <f>E19*C19</f>
        <v>2991.7679999999996</v>
      </c>
    </row>
    <row r="20" spans="1:6" s="16" customFormat="1">
      <c r="A20" s="13"/>
      <c r="B20" s="14"/>
      <c r="C20" s="46"/>
      <c r="D20" s="46"/>
      <c r="E20" s="47"/>
      <c r="F20" s="15">
        <f>SUM(F5:F19)</f>
        <v>143668.78530000002</v>
      </c>
    </row>
    <row r="21" spans="1:6" s="16" customFormat="1">
      <c r="A21" s="17"/>
      <c r="B21" s="43" t="s">
        <v>41</v>
      </c>
      <c r="C21" s="43"/>
      <c r="D21" s="43"/>
      <c r="E21" s="43"/>
      <c r="F21" s="43"/>
    </row>
    <row r="22" spans="1:6" ht="15" customHeight="1">
      <c r="B22" s="43"/>
      <c r="C22" s="43"/>
      <c r="D22" s="43"/>
      <c r="E22" s="43"/>
      <c r="F22" s="43"/>
    </row>
    <row r="23" spans="1:6">
      <c r="B23" s="43"/>
      <c r="C23" s="43"/>
      <c r="D23" s="43"/>
      <c r="E23" s="43"/>
      <c r="F23" s="43"/>
    </row>
  </sheetData>
  <mergeCells count="5">
    <mergeCell ref="B21:F23"/>
    <mergeCell ref="A1:F1"/>
    <mergeCell ref="A2:F2"/>
    <mergeCell ref="A3:F3"/>
    <mergeCell ref="C20:E20"/>
  </mergeCells>
  <pageMargins left="0.18" right="0.16"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dimension ref="A1:I23"/>
  <sheetViews>
    <sheetView topLeftCell="A16" workbookViewId="0">
      <selection activeCell="H20" sqref="H20"/>
    </sheetView>
  </sheetViews>
  <sheetFormatPr defaultRowHeight="15"/>
  <cols>
    <col min="1" max="1" width="8.7109375" customWidth="1"/>
    <col min="2" max="2" width="44.140625" customWidth="1"/>
    <col min="3" max="4" width="10.28515625" hidden="1" customWidth="1"/>
    <col min="5" max="5" width="10.28515625" customWidth="1"/>
    <col min="6" max="7" width="11.5703125" customWidth="1"/>
    <col min="8" max="8" width="14" customWidth="1"/>
  </cols>
  <sheetData>
    <row r="1" spans="1:9" ht="18.75">
      <c r="A1" s="37" t="s">
        <v>0</v>
      </c>
      <c r="B1" s="38"/>
      <c r="C1" s="38"/>
      <c r="D1" s="38"/>
      <c r="E1" s="38"/>
      <c r="F1" s="38"/>
      <c r="G1" s="38"/>
      <c r="H1" s="38"/>
      <c r="I1" s="2"/>
    </row>
    <row r="2" spans="1:9" ht="18.75">
      <c r="A2" s="39" t="s">
        <v>1</v>
      </c>
      <c r="B2" s="40"/>
      <c r="C2" s="40"/>
      <c r="D2" s="40"/>
      <c r="E2" s="40"/>
      <c r="F2" s="40"/>
      <c r="G2" s="40"/>
      <c r="H2" s="40"/>
      <c r="I2" s="2"/>
    </row>
    <row r="3" spans="1:9" ht="33" customHeight="1">
      <c r="A3" s="41" t="s">
        <v>104</v>
      </c>
      <c r="B3" s="41"/>
      <c r="C3" s="41"/>
      <c r="D3" s="41"/>
      <c r="E3" s="41"/>
      <c r="F3" s="41"/>
      <c r="G3" s="41"/>
      <c r="H3" s="41"/>
      <c r="I3" s="18"/>
    </row>
    <row r="4" spans="1:9">
      <c r="A4" s="5" t="s">
        <v>3</v>
      </c>
      <c r="B4" s="5" t="s">
        <v>4</v>
      </c>
      <c r="C4" s="5">
        <v>1</v>
      </c>
      <c r="D4" s="5">
        <v>2</v>
      </c>
      <c r="E4" s="5" t="s">
        <v>98</v>
      </c>
      <c r="F4" s="5" t="s">
        <v>43</v>
      </c>
      <c r="G4" s="5" t="s">
        <v>44</v>
      </c>
      <c r="H4" s="5" t="s">
        <v>45</v>
      </c>
    </row>
    <row r="5" spans="1:9" ht="25.5">
      <c r="A5" s="8">
        <v>1</v>
      </c>
      <c r="B5" s="27" t="s">
        <v>99</v>
      </c>
      <c r="C5" s="8">
        <v>2</v>
      </c>
      <c r="D5" s="8">
        <v>2</v>
      </c>
      <c r="E5" s="8">
        <v>5</v>
      </c>
      <c r="F5" s="8" t="s">
        <v>63</v>
      </c>
      <c r="G5" s="8">
        <v>243.77</v>
      </c>
      <c r="H5" s="29">
        <f>G5*E5</f>
        <v>1218.8500000000001</v>
      </c>
    </row>
    <row r="6" spans="1:9" ht="114.75">
      <c r="A6" s="4" t="s">
        <v>11</v>
      </c>
      <c r="B6" s="7" t="s">
        <v>12</v>
      </c>
      <c r="C6" s="10">
        <v>5.0999999999999996</v>
      </c>
      <c r="D6" s="10">
        <v>12.74</v>
      </c>
      <c r="E6" s="8">
        <v>29.3079</v>
      </c>
      <c r="F6" s="8" t="s">
        <v>47</v>
      </c>
      <c r="G6" s="8">
        <v>112.53</v>
      </c>
      <c r="H6" s="29">
        <f t="shared" ref="H6:H19" si="0">G6*E6</f>
        <v>3298.0179870000002</v>
      </c>
    </row>
    <row r="7" spans="1:9" ht="89.25">
      <c r="A7" s="4" t="s">
        <v>14</v>
      </c>
      <c r="B7" s="9" t="s">
        <v>15</v>
      </c>
      <c r="C7" s="10">
        <v>0.42470000000000002</v>
      </c>
      <c r="D7" s="10">
        <v>1.06</v>
      </c>
      <c r="E7" s="8">
        <v>3.25</v>
      </c>
      <c r="F7" s="8" t="s">
        <v>13</v>
      </c>
      <c r="G7" s="8">
        <v>228.47</v>
      </c>
      <c r="H7" s="29">
        <f t="shared" si="0"/>
        <v>742.52750000000003</v>
      </c>
    </row>
    <row r="8" spans="1:9" ht="63.75">
      <c r="A8" s="4" t="s">
        <v>16</v>
      </c>
      <c r="B8" s="7" t="s">
        <v>17</v>
      </c>
      <c r="C8" s="10">
        <v>0.70679999999999998</v>
      </c>
      <c r="D8" s="10">
        <v>1.7668999999999999</v>
      </c>
      <c r="E8" s="8">
        <v>5.1242000000000001</v>
      </c>
      <c r="F8" s="8" t="s">
        <v>13</v>
      </c>
      <c r="G8" s="8">
        <v>1191.77</v>
      </c>
      <c r="H8" s="29">
        <f t="shared" si="0"/>
        <v>6106.8678339999997</v>
      </c>
    </row>
    <row r="9" spans="1:9" ht="102">
      <c r="A9" s="4" t="s">
        <v>18</v>
      </c>
      <c r="B9" s="7" t="s">
        <v>19</v>
      </c>
      <c r="C9" s="10">
        <v>1.2402</v>
      </c>
      <c r="D9" s="10">
        <v>1.5148999999999999</v>
      </c>
      <c r="E9" s="8">
        <v>6.4675000000000002</v>
      </c>
      <c r="F9" s="8" t="s">
        <v>13</v>
      </c>
      <c r="G9" s="8">
        <v>5913.66</v>
      </c>
      <c r="H9" s="29">
        <f t="shared" si="0"/>
        <v>38246.59605</v>
      </c>
    </row>
    <row r="10" spans="1:9" ht="89.25">
      <c r="A10" s="4" t="s">
        <v>20</v>
      </c>
      <c r="B10" s="7" t="s">
        <v>71</v>
      </c>
      <c r="C10" s="10">
        <v>1.7839</v>
      </c>
      <c r="D10" s="10">
        <v>3.54</v>
      </c>
      <c r="E10" s="8">
        <v>9.5695999999999994</v>
      </c>
      <c r="F10" s="8" t="s">
        <v>13</v>
      </c>
      <c r="G10" s="8">
        <v>2788.17</v>
      </c>
      <c r="H10" s="29">
        <f t="shared" si="0"/>
        <v>26681.671631999998</v>
      </c>
    </row>
    <row r="11" spans="1:9" ht="63.75">
      <c r="A11" s="19" t="s">
        <v>22</v>
      </c>
      <c r="B11" s="7" t="s">
        <v>52</v>
      </c>
      <c r="C11" s="10">
        <v>4.4592999999999998</v>
      </c>
      <c r="D11" s="10">
        <v>23.2257</v>
      </c>
      <c r="E11" s="8">
        <v>69.677199999999999</v>
      </c>
      <c r="F11" s="8" t="s">
        <v>24</v>
      </c>
      <c r="G11" s="8">
        <v>259.29000000000002</v>
      </c>
      <c r="H11" s="29">
        <f t="shared" si="0"/>
        <v>18066.601188000001</v>
      </c>
    </row>
    <row r="12" spans="1:9" ht="102">
      <c r="A12" s="19" t="s">
        <v>25</v>
      </c>
      <c r="B12" s="7" t="s">
        <v>54</v>
      </c>
      <c r="C12" s="10">
        <v>0.84960000000000002</v>
      </c>
      <c r="D12" s="10">
        <v>0.28037000000000001</v>
      </c>
      <c r="E12" s="8">
        <v>1.5179</v>
      </c>
      <c r="F12" s="8" t="s">
        <v>13</v>
      </c>
      <c r="G12" s="8">
        <v>6219.21</v>
      </c>
      <c r="H12" s="29">
        <f t="shared" si="0"/>
        <v>9440.1388590000006</v>
      </c>
    </row>
    <row r="13" spans="1:9" ht="89.25">
      <c r="A13" s="19" t="s">
        <v>100</v>
      </c>
      <c r="B13" s="7" t="s">
        <v>28</v>
      </c>
      <c r="C13" s="10">
        <v>0.09</v>
      </c>
      <c r="D13" s="10">
        <v>2.9700000000000001E-2</v>
      </c>
      <c r="E13" s="8">
        <v>0.18759899999999999</v>
      </c>
      <c r="F13" s="8" t="s">
        <v>29</v>
      </c>
      <c r="G13" s="8">
        <v>53433.91</v>
      </c>
      <c r="H13" s="29">
        <f t="shared" si="0"/>
        <v>10024.14808209</v>
      </c>
    </row>
    <row r="14" spans="1:9" ht="18.75">
      <c r="A14" s="4">
        <v>10</v>
      </c>
      <c r="B14" s="22" t="s">
        <v>56</v>
      </c>
      <c r="C14" s="10"/>
      <c r="D14" s="10"/>
      <c r="E14" s="8"/>
      <c r="F14" s="8"/>
      <c r="G14" s="8"/>
      <c r="H14" s="29"/>
    </row>
    <row r="15" spans="1:9" ht="15.75">
      <c r="A15" s="4" t="s">
        <v>31</v>
      </c>
      <c r="B15" s="7" t="s">
        <v>101</v>
      </c>
      <c r="C15" s="10">
        <v>0.42470000000000002</v>
      </c>
      <c r="D15" s="10">
        <v>1.06</v>
      </c>
      <c r="E15" s="8">
        <v>3.25</v>
      </c>
      <c r="F15" s="8" t="s">
        <v>13</v>
      </c>
      <c r="G15" s="8">
        <v>377.8</v>
      </c>
      <c r="H15" s="29">
        <f t="shared" si="0"/>
        <v>1227.8500000000001</v>
      </c>
    </row>
    <row r="16" spans="1:9" ht="15.75">
      <c r="A16" s="4" t="s">
        <v>33</v>
      </c>
      <c r="B16" s="7" t="s">
        <v>80</v>
      </c>
      <c r="C16" s="10">
        <v>1.7726</v>
      </c>
      <c r="D16" s="10">
        <v>2.92</v>
      </c>
      <c r="E16" s="8">
        <v>9.51</v>
      </c>
      <c r="F16" s="8" t="s">
        <v>13</v>
      </c>
      <c r="G16" s="8">
        <v>788.13</v>
      </c>
      <c r="H16" s="29">
        <f t="shared" si="0"/>
        <v>7495.1162999999997</v>
      </c>
    </row>
    <row r="17" spans="1:8" ht="15.75">
      <c r="A17" s="4" t="s">
        <v>35</v>
      </c>
      <c r="B17" s="7" t="s">
        <v>102</v>
      </c>
      <c r="C17" s="10">
        <v>2.4900000000000002</v>
      </c>
      <c r="D17" s="10">
        <v>5.3064999999999998</v>
      </c>
      <c r="E17" s="8">
        <v>14.69</v>
      </c>
      <c r="F17" s="8" t="s">
        <v>13</v>
      </c>
      <c r="G17" s="8">
        <v>756.83</v>
      </c>
      <c r="H17" s="29">
        <f t="shared" si="0"/>
        <v>11117.832700000001</v>
      </c>
    </row>
    <row r="18" spans="1:8" ht="15.75">
      <c r="A18" s="4" t="s">
        <v>37</v>
      </c>
      <c r="B18" s="7" t="s">
        <v>81</v>
      </c>
      <c r="C18" s="10">
        <v>1.8469</v>
      </c>
      <c r="D18" s="10">
        <v>1.6045</v>
      </c>
      <c r="E18" s="8">
        <v>7.1261999999999999</v>
      </c>
      <c r="F18" s="8" t="s">
        <v>13</v>
      </c>
      <c r="G18" s="8">
        <v>482.26</v>
      </c>
      <c r="H18" s="29">
        <f t="shared" si="0"/>
        <v>3436.681212</v>
      </c>
    </row>
    <row r="19" spans="1:8" ht="15.75">
      <c r="A19" s="4" t="s">
        <v>90</v>
      </c>
      <c r="B19" s="7" t="s">
        <v>40</v>
      </c>
      <c r="C19" s="10">
        <v>5.0999999999999996</v>
      </c>
      <c r="D19" s="10">
        <v>12.74</v>
      </c>
      <c r="E19" s="8">
        <v>29.3079</v>
      </c>
      <c r="F19" s="8" t="s">
        <v>13</v>
      </c>
      <c r="G19" s="8">
        <v>167.7</v>
      </c>
      <c r="H19" s="29">
        <f t="shared" si="0"/>
        <v>4914.9348299999992</v>
      </c>
    </row>
    <row r="20" spans="1:8">
      <c r="A20" s="23"/>
      <c r="B20" s="42"/>
      <c r="C20" s="42"/>
      <c r="D20" s="42"/>
      <c r="E20" s="42"/>
      <c r="F20" s="42"/>
      <c r="G20" s="42"/>
      <c r="H20" s="24">
        <f>SUM(H5:H19)</f>
        <v>142017.83417409001</v>
      </c>
    </row>
    <row r="21" spans="1:8">
      <c r="A21" s="16"/>
      <c r="B21" s="25"/>
      <c r="C21" s="25"/>
      <c r="D21" s="25"/>
      <c r="E21" s="25"/>
      <c r="F21" s="25"/>
      <c r="G21" s="25"/>
      <c r="H21" s="26"/>
    </row>
    <row r="22" spans="1:8" ht="9.75" customHeight="1">
      <c r="A22" s="16"/>
      <c r="B22" s="25"/>
      <c r="C22" s="25"/>
      <c r="D22" s="25"/>
      <c r="E22" s="25"/>
      <c r="F22" s="25"/>
      <c r="G22" s="25"/>
      <c r="H22" s="26"/>
    </row>
    <row r="23" spans="1:8" ht="60" customHeight="1">
      <c r="B23" s="43" t="s">
        <v>60</v>
      </c>
      <c r="C23" s="43"/>
      <c r="D23" s="43"/>
      <c r="E23" s="43"/>
      <c r="F23" s="43"/>
      <c r="G23" s="43"/>
      <c r="H23" s="43"/>
    </row>
  </sheetData>
  <mergeCells count="5">
    <mergeCell ref="A1:H1"/>
    <mergeCell ref="A2:H2"/>
    <mergeCell ref="A3:H3"/>
    <mergeCell ref="B20:G20"/>
    <mergeCell ref="B23:H23"/>
  </mergeCells>
  <pageMargins left="0.34" right="0.16"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dimension ref="A1:I23"/>
  <sheetViews>
    <sheetView topLeftCell="A13" workbookViewId="0">
      <selection activeCell="H20" sqref="H20"/>
    </sheetView>
  </sheetViews>
  <sheetFormatPr defaultRowHeight="15"/>
  <cols>
    <col min="1" max="1" width="8.7109375" customWidth="1"/>
    <col min="2" max="2" width="44.140625" customWidth="1"/>
    <col min="3" max="4" width="10.28515625" hidden="1" customWidth="1"/>
    <col min="5" max="5" width="10.28515625" customWidth="1"/>
    <col min="6" max="7" width="11.5703125" customWidth="1"/>
    <col min="8" max="8" width="12.140625" customWidth="1"/>
  </cols>
  <sheetData>
    <row r="1" spans="1:9" ht="18.75">
      <c r="A1" s="37" t="s">
        <v>0</v>
      </c>
      <c r="B1" s="38"/>
      <c r="C1" s="38"/>
      <c r="D1" s="38"/>
      <c r="E1" s="38"/>
      <c r="F1" s="38"/>
      <c r="G1" s="38"/>
      <c r="H1" s="38"/>
      <c r="I1" s="2"/>
    </row>
    <row r="2" spans="1:9" ht="18.75">
      <c r="A2" s="39" t="s">
        <v>1</v>
      </c>
      <c r="B2" s="40"/>
      <c r="C2" s="40"/>
      <c r="D2" s="40"/>
      <c r="E2" s="40"/>
      <c r="F2" s="40"/>
      <c r="G2" s="40"/>
      <c r="H2" s="40"/>
      <c r="I2" s="2"/>
    </row>
    <row r="3" spans="1:9" ht="33" customHeight="1">
      <c r="A3" s="41" t="s">
        <v>103</v>
      </c>
      <c r="B3" s="41"/>
      <c r="C3" s="41"/>
      <c r="D3" s="41"/>
      <c r="E3" s="41"/>
      <c r="F3" s="41"/>
      <c r="G3" s="41"/>
      <c r="H3" s="41"/>
      <c r="I3" s="18"/>
    </row>
    <row r="4" spans="1:9">
      <c r="A4" s="5" t="s">
        <v>3</v>
      </c>
      <c r="B4" s="5" t="s">
        <v>4</v>
      </c>
      <c r="C4" s="5">
        <v>1</v>
      </c>
      <c r="D4" s="5">
        <v>2</v>
      </c>
      <c r="E4" s="5" t="s">
        <v>98</v>
      </c>
      <c r="F4" s="5" t="s">
        <v>43</v>
      </c>
      <c r="G4" s="5" t="s">
        <v>44</v>
      </c>
      <c r="H4" s="5" t="s">
        <v>45</v>
      </c>
    </row>
    <row r="5" spans="1:9" ht="25.5">
      <c r="A5" s="8">
        <v>1</v>
      </c>
      <c r="B5" s="27" t="s">
        <v>99</v>
      </c>
      <c r="C5" s="8">
        <v>2</v>
      </c>
      <c r="D5" s="8">
        <v>2</v>
      </c>
      <c r="E5" s="8">
        <v>2</v>
      </c>
      <c r="F5" s="8" t="s">
        <v>63</v>
      </c>
      <c r="G5" s="8">
        <v>243.77</v>
      </c>
      <c r="H5" s="29">
        <f>G5*E5</f>
        <v>487.54</v>
      </c>
    </row>
    <row r="6" spans="1:9" ht="114.75">
      <c r="A6" s="4" t="s">
        <v>11</v>
      </c>
      <c r="B6" s="7" t="s">
        <v>12</v>
      </c>
      <c r="C6" s="10">
        <v>5.0999999999999996</v>
      </c>
      <c r="D6" s="10">
        <v>12.74</v>
      </c>
      <c r="E6" s="8">
        <v>41.13</v>
      </c>
      <c r="F6" s="8" t="s">
        <v>47</v>
      </c>
      <c r="G6" s="8">
        <v>112.53</v>
      </c>
      <c r="H6" s="29">
        <f t="shared" ref="H6:H19" si="0">G6*E6</f>
        <v>4628.3589000000002</v>
      </c>
    </row>
    <row r="7" spans="1:9" ht="89.25">
      <c r="A7" s="4" t="s">
        <v>14</v>
      </c>
      <c r="B7" s="9" t="s">
        <v>15</v>
      </c>
      <c r="C7" s="10">
        <v>0.42470000000000002</v>
      </c>
      <c r="D7" s="10">
        <v>1.06</v>
      </c>
      <c r="E7" s="8">
        <v>4.1100000000000003</v>
      </c>
      <c r="F7" s="8" t="s">
        <v>13</v>
      </c>
      <c r="G7" s="8">
        <v>228.47</v>
      </c>
      <c r="H7" s="29">
        <f t="shared" si="0"/>
        <v>939.01170000000002</v>
      </c>
    </row>
    <row r="8" spans="1:9" ht="63.75">
      <c r="A8" s="4" t="s">
        <v>16</v>
      </c>
      <c r="B8" s="7" t="s">
        <v>17</v>
      </c>
      <c r="C8" s="10">
        <v>0.70679999999999998</v>
      </c>
      <c r="D8" s="10">
        <v>1.7668999999999999</v>
      </c>
      <c r="E8" s="8">
        <v>6.8440770000000004</v>
      </c>
      <c r="F8" s="8" t="s">
        <v>13</v>
      </c>
      <c r="G8" s="8">
        <v>1191.77</v>
      </c>
      <c r="H8" s="29">
        <f t="shared" si="0"/>
        <v>8156.5656462900006</v>
      </c>
    </row>
    <row r="9" spans="1:9" ht="102">
      <c r="A9" s="4" t="s">
        <v>18</v>
      </c>
      <c r="B9" s="7" t="s">
        <v>19</v>
      </c>
      <c r="C9" s="10">
        <v>1.2402</v>
      </c>
      <c r="D9" s="10">
        <v>1.5148999999999999</v>
      </c>
      <c r="E9" s="8">
        <v>5.6172129999999996</v>
      </c>
      <c r="F9" s="8" t="s">
        <v>13</v>
      </c>
      <c r="G9" s="8">
        <v>5913.66</v>
      </c>
      <c r="H9" s="29">
        <f t="shared" si="0"/>
        <v>33218.287829579996</v>
      </c>
    </row>
    <row r="10" spans="1:9" ht="89.25">
      <c r="A10" s="4" t="s">
        <v>20</v>
      </c>
      <c r="B10" s="7" t="s">
        <v>71</v>
      </c>
      <c r="C10" s="10">
        <v>1.7839</v>
      </c>
      <c r="D10" s="10">
        <v>3.54</v>
      </c>
      <c r="E10" s="8">
        <v>14.101790100000001</v>
      </c>
      <c r="F10" s="8" t="s">
        <v>13</v>
      </c>
      <c r="G10" s="8">
        <v>2788.17</v>
      </c>
      <c r="H10" s="29">
        <f t="shared" si="0"/>
        <v>39318.188103117005</v>
      </c>
    </row>
    <row r="11" spans="1:9" ht="63.75">
      <c r="A11" s="19" t="s">
        <v>22</v>
      </c>
      <c r="B11" s="7" t="s">
        <v>52</v>
      </c>
      <c r="C11" s="10">
        <v>4.4592999999999998</v>
      </c>
      <c r="D11" s="10">
        <v>23.2257</v>
      </c>
      <c r="E11" s="8">
        <v>82.2</v>
      </c>
      <c r="F11" s="8" t="s">
        <v>24</v>
      </c>
      <c r="G11" s="8">
        <v>259.29000000000002</v>
      </c>
      <c r="H11" s="29">
        <f t="shared" si="0"/>
        <v>21313.638000000003</v>
      </c>
    </row>
    <row r="12" spans="1:9" ht="102">
      <c r="A12" s="19" t="s">
        <v>25</v>
      </c>
      <c r="B12" s="7" t="s">
        <v>54</v>
      </c>
      <c r="C12" s="10">
        <v>0.84960000000000002</v>
      </c>
      <c r="D12" s="10">
        <v>0.28037000000000001</v>
      </c>
      <c r="E12" s="8">
        <v>0.39639999999999997</v>
      </c>
      <c r="F12" s="8" t="s">
        <v>13</v>
      </c>
      <c r="G12" s="8">
        <v>6219.21</v>
      </c>
      <c r="H12" s="29">
        <f t="shared" si="0"/>
        <v>2465.294844</v>
      </c>
    </row>
    <row r="13" spans="1:9" ht="89.25">
      <c r="A13" s="19" t="s">
        <v>100</v>
      </c>
      <c r="B13" s="7" t="s">
        <v>28</v>
      </c>
      <c r="C13" s="10">
        <v>0.09</v>
      </c>
      <c r="D13" s="10">
        <v>2.9700000000000001E-2</v>
      </c>
      <c r="E13" s="8">
        <v>4.2000000000000003E-2</v>
      </c>
      <c r="F13" s="8" t="s">
        <v>29</v>
      </c>
      <c r="G13" s="8">
        <v>53433.91</v>
      </c>
      <c r="H13" s="29">
        <f t="shared" si="0"/>
        <v>2244.2242200000001</v>
      </c>
    </row>
    <row r="14" spans="1:9" ht="18.75">
      <c r="A14" s="4">
        <v>10</v>
      </c>
      <c r="B14" s="22" t="s">
        <v>56</v>
      </c>
      <c r="C14" s="10"/>
      <c r="D14" s="10"/>
      <c r="E14" s="8"/>
      <c r="F14" s="8"/>
      <c r="G14" s="8"/>
      <c r="H14" s="29"/>
    </row>
    <row r="15" spans="1:9" ht="15.75">
      <c r="A15" s="4" t="s">
        <v>31</v>
      </c>
      <c r="B15" s="7" t="s">
        <v>101</v>
      </c>
      <c r="C15" s="10">
        <v>0.42470000000000002</v>
      </c>
      <c r="D15" s="10">
        <v>1.06</v>
      </c>
      <c r="E15" s="8">
        <v>4.1100000000000003</v>
      </c>
      <c r="F15" s="8" t="s">
        <v>13</v>
      </c>
      <c r="G15" s="8">
        <v>377.8</v>
      </c>
      <c r="H15" s="29">
        <f t="shared" si="0"/>
        <v>1552.7580000000003</v>
      </c>
    </row>
    <row r="16" spans="1:9" ht="15.75">
      <c r="A16" s="4" t="s">
        <v>33</v>
      </c>
      <c r="B16" s="7" t="s">
        <v>80</v>
      </c>
      <c r="C16" s="10">
        <v>1.7726</v>
      </c>
      <c r="D16" s="10">
        <v>2.92</v>
      </c>
      <c r="E16" s="8">
        <v>10.83916</v>
      </c>
      <c r="F16" s="8" t="s">
        <v>13</v>
      </c>
      <c r="G16" s="8">
        <v>788.13</v>
      </c>
      <c r="H16" s="29">
        <f t="shared" si="0"/>
        <v>8542.6671707999994</v>
      </c>
    </row>
    <row r="17" spans="1:8" ht="15.75">
      <c r="A17" s="4" t="s">
        <v>35</v>
      </c>
      <c r="B17" s="7" t="s">
        <v>102</v>
      </c>
      <c r="C17" s="10">
        <v>2.4900000000000002</v>
      </c>
      <c r="D17" s="10">
        <v>5.3064999999999998</v>
      </c>
      <c r="E17" s="8">
        <v>20.94585</v>
      </c>
      <c r="F17" s="8" t="s">
        <v>13</v>
      </c>
      <c r="G17" s="8">
        <v>756.83</v>
      </c>
      <c r="H17" s="29">
        <f t="shared" si="0"/>
        <v>15852.4476555</v>
      </c>
    </row>
    <row r="18" spans="1:8" ht="15.75">
      <c r="A18" s="4" t="s">
        <v>37</v>
      </c>
      <c r="B18" s="7" t="s">
        <v>81</v>
      </c>
      <c r="C18" s="10">
        <v>1.8469</v>
      </c>
      <c r="D18" s="10">
        <v>1.6045</v>
      </c>
      <c r="E18" s="8">
        <v>5.3963999999999999</v>
      </c>
      <c r="F18" s="8" t="s">
        <v>13</v>
      </c>
      <c r="G18" s="8">
        <v>482.26</v>
      </c>
      <c r="H18" s="29">
        <f t="shared" si="0"/>
        <v>2602.4678639999997</v>
      </c>
    </row>
    <row r="19" spans="1:8" ht="15.75">
      <c r="A19" s="4" t="s">
        <v>90</v>
      </c>
      <c r="B19" s="7" t="s">
        <v>40</v>
      </c>
      <c r="C19" s="10">
        <v>5.0999999999999996</v>
      </c>
      <c r="D19" s="10">
        <v>12.74</v>
      </c>
      <c r="E19" s="8">
        <v>41.13</v>
      </c>
      <c r="F19" s="8" t="s">
        <v>13</v>
      </c>
      <c r="G19" s="8">
        <v>167.7</v>
      </c>
      <c r="H19" s="29">
        <f t="shared" si="0"/>
        <v>6897.5010000000002</v>
      </c>
    </row>
    <row r="20" spans="1:8">
      <c r="A20" s="23"/>
      <c r="B20" s="42"/>
      <c r="C20" s="42"/>
      <c r="D20" s="42"/>
      <c r="E20" s="42"/>
      <c r="F20" s="42"/>
      <c r="G20" s="42"/>
      <c r="H20" s="24">
        <f>SUM(H5:H19)</f>
        <v>148218.95093328701</v>
      </c>
    </row>
    <row r="21" spans="1:8">
      <c r="A21" s="16"/>
      <c r="B21" s="25"/>
      <c r="C21" s="25"/>
      <c r="D21" s="25"/>
      <c r="E21" s="25"/>
      <c r="F21" s="25"/>
      <c r="G21" s="25"/>
      <c r="H21" s="26"/>
    </row>
    <row r="22" spans="1:8" ht="9.75" customHeight="1">
      <c r="A22" s="16"/>
      <c r="B22" s="25"/>
      <c r="C22" s="25"/>
      <c r="D22" s="25"/>
      <c r="E22" s="25"/>
      <c r="F22" s="25"/>
      <c r="G22" s="25"/>
      <c r="H22" s="26"/>
    </row>
    <row r="23" spans="1:8" ht="60" customHeight="1">
      <c r="B23" s="43" t="s">
        <v>60</v>
      </c>
      <c r="C23" s="43"/>
      <c r="D23" s="43"/>
      <c r="E23" s="43"/>
      <c r="F23" s="43"/>
      <c r="G23" s="43"/>
      <c r="H23" s="43"/>
    </row>
  </sheetData>
  <mergeCells count="5">
    <mergeCell ref="A1:H1"/>
    <mergeCell ref="A2:H2"/>
    <mergeCell ref="A3:H3"/>
    <mergeCell ref="B20:G20"/>
    <mergeCell ref="B23:H23"/>
  </mergeCells>
  <pageMargins left="0.22" right="0.16"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dimension ref="A1:I23"/>
  <sheetViews>
    <sheetView topLeftCell="A13" workbookViewId="0">
      <selection activeCell="B6" sqref="B6"/>
    </sheetView>
  </sheetViews>
  <sheetFormatPr defaultRowHeight="15"/>
  <cols>
    <col min="1" max="1" width="8.7109375" customWidth="1"/>
    <col min="2" max="2" width="44.140625" customWidth="1"/>
    <col min="3" max="4" width="10.28515625" hidden="1" customWidth="1"/>
    <col min="5" max="5" width="10.28515625" customWidth="1"/>
    <col min="6" max="7" width="11.5703125" customWidth="1"/>
    <col min="8" max="8" width="14" customWidth="1"/>
  </cols>
  <sheetData>
    <row r="1" spans="1:9" ht="18.75">
      <c r="A1" s="37" t="s">
        <v>0</v>
      </c>
      <c r="B1" s="38"/>
      <c r="C1" s="38"/>
      <c r="D1" s="38"/>
      <c r="E1" s="38"/>
      <c r="F1" s="38"/>
      <c r="G1" s="38"/>
      <c r="H1" s="38"/>
      <c r="I1" s="2"/>
    </row>
    <row r="2" spans="1:9" ht="18.75">
      <c r="A2" s="39" t="s">
        <v>1</v>
      </c>
      <c r="B2" s="40"/>
      <c r="C2" s="40"/>
      <c r="D2" s="40"/>
      <c r="E2" s="40"/>
      <c r="F2" s="40"/>
      <c r="G2" s="40"/>
      <c r="H2" s="40"/>
      <c r="I2" s="2"/>
    </row>
    <row r="3" spans="1:9" ht="33" customHeight="1">
      <c r="A3" s="41" t="s">
        <v>97</v>
      </c>
      <c r="B3" s="41"/>
      <c r="C3" s="41"/>
      <c r="D3" s="41"/>
      <c r="E3" s="41"/>
      <c r="F3" s="41"/>
      <c r="G3" s="41"/>
      <c r="H3" s="41"/>
      <c r="I3" s="18"/>
    </row>
    <row r="4" spans="1:9">
      <c r="A4" s="5" t="s">
        <v>3</v>
      </c>
      <c r="B4" s="5" t="s">
        <v>4</v>
      </c>
      <c r="C4" s="5">
        <v>1</v>
      </c>
      <c r="D4" s="5">
        <v>2</v>
      </c>
      <c r="E4" s="5" t="s">
        <v>98</v>
      </c>
      <c r="F4" s="5" t="s">
        <v>43</v>
      </c>
      <c r="G4" s="5" t="s">
        <v>44</v>
      </c>
      <c r="H4" s="5" t="s">
        <v>45</v>
      </c>
    </row>
    <row r="5" spans="1:9" ht="25.5">
      <c r="A5" s="8">
        <v>1</v>
      </c>
      <c r="B5" s="27" t="s">
        <v>99</v>
      </c>
      <c r="C5" s="8">
        <v>2</v>
      </c>
      <c r="D5" s="8">
        <v>2</v>
      </c>
      <c r="E5" s="8">
        <v>5</v>
      </c>
      <c r="F5" s="8" t="s">
        <v>63</v>
      </c>
      <c r="G5" s="8">
        <v>243.77</v>
      </c>
      <c r="H5" s="29">
        <f>G5*E5</f>
        <v>1218.8500000000001</v>
      </c>
    </row>
    <row r="6" spans="1:9" ht="114.75">
      <c r="A6" s="4" t="s">
        <v>11</v>
      </c>
      <c r="B6" s="7" t="s">
        <v>12</v>
      </c>
      <c r="C6" s="10">
        <v>5.0999999999999996</v>
      </c>
      <c r="D6" s="10">
        <v>12.74</v>
      </c>
      <c r="E6" s="8">
        <v>34.69</v>
      </c>
      <c r="F6" s="8" t="s">
        <v>47</v>
      </c>
      <c r="G6" s="8">
        <v>112.53</v>
      </c>
      <c r="H6" s="29">
        <f t="shared" ref="H6:H19" si="0">G6*E6</f>
        <v>3903.6656999999996</v>
      </c>
    </row>
    <row r="7" spans="1:9" ht="89.25">
      <c r="A7" s="4" t="s">
        <v>14</v>
      </c>
      <c r="B7" s="9" t="s">
        <v>15</v>
      </c>
      <c r="C7" s="10">
        <v>0.42470000000000002</v>
      </c>
      <c r="D7" s="10">
        <v>1.06</v>
      </c>
      <c r="E7" s="8">
        <v>3.47</v>
      </c>
      <c r="F7" s="8" t="s">
        <v>13</v>
      </c>
      <c r="G7" s="8">
        <v>228.47</v>
      </c>
      <c r="H7" s="29">
        <f t="shared" si="0"/>
        <v>792.79090000000008</v>
      </c>
    </row>
    <row r="8" spans="1:9" ht="63.75">
      <c r="A8" s="4" t="s">
        <v>16</v>
      </c>
      <c r="B8" s="7" t="s">
        <v>17</v>
      </c>
      <c r="C8" s="10">
        <v>0.70679999999999998</v>
      </c>
      <c r="D8" s="10">
        <v>1.7668999999999999</v>
      </c>
      <c r="E8" s="8">
        <v>5.7721</v>
      </c>
      <c r="F8" s="8" t="s">
        <v>13</v>
      </c>
      <c r="G8" s="8">
        <v>1191.77</v>
      </c>
      <c r="H8" s="29">
        <f t="shared" si="0"/>
        <v>6879.015617</v>
      </c>
    </row>
    <row r="9" spans="1:9" ht="102">
      <c r="A9" s="4" t="s">
        <v>18</v>
      </c>
      <c r="B9" s="7" t="s">
        <v>19</v>
      </c>
      <c r="C9" s="10">
        <v>1.2402</v>
      </c>
      <c r="D9" s="10">
        <v>1.5148999999999999</v>
      </c>
      <c r="E9" s="8">
        <v>4.7374000000000001</v>
      </c>
      <c r="F9" s="8" t="s">
        <v>13</v>
      </c>
      <c r="G9" s="8">
        <v>5913.66</v>
      </c>
      <c r="H9" s="29">
        <f t="shared" si="0"/>
        <v>28015.372884</v>
      </c>
    </row>
    <row r="10" spans="1:9" ht="89.25">
      <c r="A10" s="4" t="s">
        <v>20</v>
      </c>
      <c r="B10" s="7" t="s">
        <v>71</v>
      </c>
      <c r="C10" s="10">
        <v>1.7839</v>
      </c>
      <c r="D10" s="10">
        <v>3.54</v>
      </c>
      <c r="E10" s="8">
        <v>11.893076000000001</v>
      </c>
      <c r="F10" s="8" t="s">
        <v>13</v>
      </c>
      <c r="G10" s="8">
        <v>2788.17</v>
      </c>
      <c r="H10" s="29">
        <f t="shared" si="0"/>
        <v>33159.917710920003</v>
      </c>
    </row>
    <row r="11" spans="1:9" ht="63.75">
      <c r="A11" s="19" t="s">
        <v>22</v>
      </c>
      <c r="B11" s="7" t="s">
        <v>52</v>
      </c>
      <c r="C11" s="10">
        <v>4.4592999999999998</v>
      </c>
      <c r="D11" s="10">
        <v>23.2257</v>
      </c>
      <c r="E11" s="8">
        <v>88.833799999999997</v>
      </c>
      <c r="F11" s="8" t="s">
        <v>24</v>
      </c>
      <c r="G11" s="8">
        <v>259.29000000000002</v>
      </c>
      <c r="H11" s="29">
        <f t="shared" si="0"/>
        <v>23033.716002000001</v>
      </c>
    </row>
    <row r="12" spans="1:9" ht="102">
      <c r="A12" s="19" t="s">
        <v>25</v>
      </c>
      <c r="B12" s="7" t="s">
        <v>54</v>
      </c>
      <c r="C12" s="10">
        <v>0.84960000000000002</v>
      </c>
      <c r="D12" s="10">
        <v>0.28037000000000001</v>
      </c>
      <c r="E12" s="8">
        <v>0.49559999999999998</v>
      </c>
      <c r="F12" s="8" t="s">
        <v>13</v>
      </c>
      <c r="G12" s="8">
        <v>6219.21</v>
      </c>
      <c r="H12" s="29">
        <f t="shared" si="0"/>
        <v>3082.2404759999999</v>
      </c>
    </row>
    <row r="13" spans="1:9" ht="89.25">
      <c r="A13" s="19" t="s">
        <v>100</v>
      </c>
      <c r="B13" s="7" t="s">
        <v>28</v>
      </c>
      <c r="C13" s="10">
        <v>0.09</v>
      </c>
      <c r="D13" s="10">
        <v>2.9700000000000001E-2</v>
      </c>
      <c r="E13" s="8">
        <v>5.2499900000000002E-2</v>
      </c>
      <c r="F13" s="8" t="s">
        <v>29</v>
      </c>
      <c r="G13" s="8">
        <v>53433.91</v>
      </c>
      <c r="H13" s="29">
        <f t="shared" si="0"/>
        <v>2805.2749316090003</v>
      </c>
    </row>
    <row r="14" spans="1:9" ht="18.75">
      <c r="A14" s="4">
        <v>10</v>
      </c>
      <c r="B14" s="22" t="s">
        <v>56</v>
      </c>
      <c r="C14" s="10"/>
      <c r="D14" s="10"/>
      <c r="E14" s="8"/>
      <c r="F14" s="8"/>
      <c r="G14" s="8"/>
      <c r="H14" s="29"/>
    </row>
    <row r="15" spans="1:9" ht="15.75">
      <c r="A15" s="4" t="s">
        <v>31</v>
      </c>
      <c r="B15" s="7" t="s">
        <v>101</v>
      </c>
      <c r="C15" s="10">
        <v>0.42470000000000002</v>
      </c>
      <c r="D15" s="10">
        <v>1.06</v>
      </c>
      <c r="E15" s="8">
        <v>3.4687999999999999</v>
      </c>
      <c r="F15" s="8" t="s">
        <v>13</v>
      </c>
      <c r="G15" s="8">
        <v>377.8</v>
      </c>
      <c r="H15" s="29">
        <f t="shared" si="0"/>
        <v>1310.5126399999999</v>
      </c>
    </row>
    <row r="16" spans="1:9" ht="15.75">
      <c r="A16" s="4" t="s">
        <v>33</v>
      </c>
      <c r="B16" s="7" t="s">
        <v>80</v>
      </c>
      <c r="C16" s="10">
        <v>1.7726</v>
      </c>
      <c r="D16" s="10">
        <v>2.92</v>
      </c>
      <c r="E16" s="8">
        <v>9.8041999999999998</v>
      </c>
      <c r="F16" s="8" t="s">
        <v>13</v>
      </c>
      <c r="G16" s="8">
        <v>788.13</v>
      </c>
      <c r="H16" s="29">
        <f t="shared" si="0"/>
        <v>7726.9841459999998</v>
      </c>
    </row>
    <row r="17" spans="1:8" ht="15.75">
      <c r="A17" s="4" t="s">
        <v>35</v>
      </c>
      <c r="B17" s="7" t="s">
        <v>102</v>
      </c>
      <c r="C17" s="10">
        <v>2.4900000000000002</v>
      </c>
      <c r="D17" s="10">
        <v>5.3064999999999998</v>
      </c>
      <c r="E17" s="8">
        <v>17.665099999999999</v>
      </c>
      <c r="F17" s="8" t="s">
        <v>13</v>
      </c>
      <c r="G17" s="8">
        <v>756.83</v>
      </c>
      <c r="H17" s="29">
        <f t="shared" si="0"/>
        <v>13369.477633</v>
      </c>
    </row>
    <row r="18" spans="1:8" ht="15.75">
      <c r="A18" s="4" t="s">
        <v>37</v>
      </c>
      <c r="B18" s="7" t="s">
        <v>81</v>
      </c>
      <c r="C18" s="10">
        <v>1.8469</v>
      </c>
      <c r="D18" s="10">
        <v>1.6045</v>
      </c>
      <c r="E18" s="8">
        <v>4.6890000000000001</v>
      </c>
      <c r="F18" s="8" t="s">
        <v>13</v>
      </c>
      <c r="G18" s="8">
        <v>482.26</v>
      </c>
      <c r="H18" s="29">
        <f t="shared" si="0"/>
        <v>2261.3171400000001</v>
      </c>
    </row>
    <row r="19" spans="1:8" ht="15.75">
      <c r="A19" s="4" t="s">
        <v>90</v>
      </c>
      <c r="B19" s="7" t="s">
        <v>40</v>
      </c>
      <c r="C19" s="10">
        <v>5.0999999999999996</v>
      </c>
      <c r="D19" s="10">
        <v>12.74</v>
      </c>
      <c r="E19" s="8">
        <v>34.688000000000002</v>
      </c>
      <c r="F19" s="8" t="s">
        <v>13</v>
      </c>
      <c r="G19" s="8">
        <v>167.7</v>
      </c>
      <c r="H19" s="29">
        <f t="shared" si="0"/>
        <v>5817.1776</v>
      </c>
    </row>
    <row r="20" spans="1:8">
      <c r="A20" s="23"/>
      <c r="B20" s="42"/>
      <c r="C20" s="42"/>
      <c r="D20" s="42"/>
      <c r="E20" s="42"/>
      <c r="F20" s="42"/>
      <c r="G20" s="42"/>
      <c r="H20" s="24">
        <f>SUM(H5:H19)</f>
        <v>133376.31338052903</v>
      </c>
    </row>
    <row r="21" spans="1:8">
      <c r="A21" s="16"/>
      <c r="B21" s="25"/>
      <c r="C21" s="25"/>
      <c r="D21" s="25"/>
      <c r="E21" s="25"/>
      <c r="F21" s="25"/>
      <c r="G21" s="25"/>
      <c r="H21" s="26"/>
    </row>
    <row r="22" spans="1:8" ht="9.75" customHeight="1">
      <c r="A22" s="16"/>
      <c r="B22" s="25"/>
      <c r="C22" s="25"/>
      <c r="D22" s="25"/>
      <c r="E22" s="25"/>
      <c r="F22" s="25"/>
      <c r="G22" s="25"/>
      <c r="H22" s="26"/>
    </row>
    <row r="23" spans="1:8" ht="60" customHeight="1">
      <c r="B23" s="43" t="s">
        <v>60</v>
      </c>
      <c r="C23" s="43"/>
      <c r="D23" s="43"/>
      <c r="E23" s="43"/>
      <c r="F23" s="43"/>
      <c r="G23" s="43"/>
      <c r="H23" s="43"/>
    </row>
  </sheetData>
  <mergeCells count="5">
    <mergeCell ref="A1:H1"/>
    <mergeCell ref="A2:H2"/>
    <mergeCell ref="A3:H3"/>
    <mergeCell ref="B20:G20"/>
    <mergeCell ref="B23:H23"/>
  </mergeCells>
  <pageMargins left="0.16" right="0.18"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dimension ref="A1:G18"/>
  <sheetViews>
    <sheetView topLeftCell="A13" workbookViewId="0">
      <selection activeCell="F17" sqref="F17"/>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37" t="s">
        <v>0</v>
      </c>
      <c r="B1" s="38"/>
      <c r="C1" s="38"/>
      <c r="D1" s="38"/>
      <c r="E1" s="38"/>
      <c r="F1" s="38"/>
      <c r="G1" s="2"/>
    </row>
    <row r="2" spans="1:7" ht="18.75">
      <c r="A2" s="39" t="s">
        <v>1</v>
      </c>
      <c r="B2" s="40"/>
      <c r="C2" s="40"/>
      <c r="D2" s="40"/>
      <c r="E2" s="40"/>
      <c r="F2" s="40"/>
      <c r="G2" s="2"/>
    </row>
    <row r="3" spans="1:7" ht="34.5" customHeight="1">
      <c r="A3" s="41" t="s">
        <v>95</v>
      </c>
      <c r="B3" s="41"/>
      <c r="C3" s="41"/>
      <c r="D3" s="41"/>
      <c r="E3" s="41"/>
      <c r="F3" s="41"/>
      <c r="G3" s="18"/>
    </row>
    <row r="4" spans="1:7">
      <c r="A4" s="5" t="s">
        <v>3</v>
      </c>
      <c r="B4" s="5" t="s">
        <v>4</v>
      </c>
      <c r="C4" s="5" t="s">
        <v>5</v>
      </c>
      <c r="D4" s="5" t="s">
        <v>43</v>
      </c>
      <c r="E4" s="5" t="s">
        <v>44</v>
      </c>
      <c r="F4" s="5" t="s">
        <v>45</v>
      </c>
    </row>
    <row r="5" spans="1:7" ht="102" customHeight="1">
      <c r="A5" s="4" t="s">
        <v>46</v>
      </c>
      <c r="B5" s="7" t="s">
        <v>12</v>
      </c>
      <c r="C5" s="10">
        <v>7.93</v>
      </c>
      <c r="D5" s="8" t="s">
        <v>47</v>
      </c>
      <c r="E5" s="8">
        <v>112.53</v>
      </c>
      <c r="F5" s="10">
        <f t="shared" ref="F5:F16" si="0">E5*C5</f>
        <v>892.36289999999997</v>
      </c>
    </row>
    <row r="6" spans="1:7" ht="87" customHeight="1">
      <c r="A6" s="4" t="s">
        <v>83</v>
      </c>
      <c r="B6" s="9" t="s">
        <v>15</v>
      </c>
      <c r="C6" s="10">
        <v>1.1000000000000001</v>
      </c>
      <c r="D6" s="8" t="s">
        <v>13</v>
      </c>
      <c r="E6" s="8">
        <v>228.47</v>
      </c>
      <c r="F6" s="10">
        <f t="shared" si="0"/>
        <v>251.31700000000001</v>
      </c>
    </row>
    <row r="7" spans="1:7" ht="38.25">
      <c r="A7" s="4" t="s">
        <v>84</v>
      </c>
      <c r="B7" s="7" t="s">
        <v>85</v>
      </c>
      <c r="C7" s="10">
        <v>6.2732000000000001</v>
      </c>
      <c r="D7" s="8" t="s">
        <v>24</v>
      </c>
      <c r="E7" s="8">
        <v>225.81</v>
      </c>
      <c r="F7" s="10">
        <f>E7*C7</f>
        <v>1416.5512920000001</v>
      </c>
    </row>
    <row r="8" spans="1:7" ht="90.75" customHeight="1">
      <c r="A8" s="4" t="s">
        <v>96</v>
      </c>
      <c r="B8" s="7" t="s">
        <v>19</v>
      </c>
      <c r="C8" s="10">
        <v>2.69</v>
      </c>
      <c r="D8" s="8" t="s">
        <v>13</v>
      </c>
      <c r="E8" s="8">
        <v>5913.66</v>
      </c>
      <c r="F8" s="10">
        <f>E8*C8</f>
        <v>15907.7454</v>
      </c>
    </row>
    <row r="9" spans="1:7" ht="102">
      <c r="A9" s="4" t="s">
        <v>86</v>
      </c>
      <c r="B9" s="7" t="s">
        <v>79</v>
      </c>
      <c r="C9" s="10">
        <v>5.35</v>
      </c>
      <c r="D9" s="8" t="s">
        <v>13</v>
      </c>
      <c r="E9" s="8">
        <v>6543.32</v>
      </c>
      <c r="F9" s="10">
        <f t="shared" si="0"/>
        <v>35006.761999999995</v>
      </c>
    </row>
    <row r="10" spans="1:7" ht="72.75" customHeight="1">
      <c r="A10" s="19" t="s">
        <v>55</v>
      </c>
      <c r="B10" s="7" t="s">
        <v>28</v>
      </c>
      <c r="C10" s="28">
        <v>0.56699999999999995</v>
      </c>
      <c r="D10" s="8" t="s">
        <v>29</v>
      </c>
      <c r="E10" s="8">
        <v>53433.91</v>
      </c>
      <c r="F10" s="10">
        <f t="shared" si="0"/>
        <v>30297.026969999999</v>
      </c>
    </row>
    <row r="11" spans="1:7" ht="18.75">
      <c r="A11" s="4">
        <v>7</v>
      </c>
      <c r="B11" s="22" t="s">
        <v>56</v>
      </c>
      <c r="C11" s="10"/>
      <c r="D11" s="8"/>
      <c r="E11" s="8"/>
      <c r="F11" s="10"/>
    </row>
    <row r="12" spans="1:7" ht="15.75">
      <c r="A12" s="4" t="s">
        <v>31</v>
      </c>
      <c r="B12" s="7" t="s">
        <v>87</v>
      </c>
      <c r="C12" s="10">
        <v>1.21</v>
      </c>
      <c r="D12" s="8" t="s">
        <v>13</v>
      </c>
      <c r="E12" s="8">
        <v>364.32</v>
      </c>
      <c r="F12" s="10">
        <f t="shared" si="0"/>
        <v>440.8272</v>
      </c>
    </row>
    <row r="13" spans="1:7" ht="15.75">
      <c r="A13" s="4" t="s">
        <v>33</v>
      </c>
      <c r="B13" s="7" t="s">
        <v>80</v>
      </c>
      <c r="C13" s="10">
        <v>3.51</v>
      </c>
      <c r="D13" s="8" t="s">
        <v>13</v>
      </c>
      <c r="E13" s="8">
        <v>788.13</v>
      </c>
      <c r="F13" s="10">
        <f t="shared" si="0"/>
        <v>2766.3362999999999</v>
      </c>
    </row>
    <row r="14" spans="1:7">
      <c r="A14" s="4" t="s">
        <v>35</v>
      </c>
      <c r="B14" s="7" t="s">
        <v>88</v>
      </c>
      <c r="C14" s="10">
        <v>242</v>
      </c>
      <c r="D14" s="8" t="s">
        <v>89</v>
      </c>
      <c r="E14" s="8">
        <v>780.21</v>
      </c>
      <c r="F14" s="10">
        <f>E14*C14/1000</f>
        <v>188.81082000000001</v>
      </c>
    </row>
    <row r="15" spans="1:7" ht="15.75">
      <c r="A15" s="4" t="s">
        <v>37</v>
      </c>
      <c r="B15" s="7" t="s">
        <v>81</v>
      </c>
      <c r="C15" s="10">
        <v>5.0199999999999996</v>
      </c>
      <c r="D15" s="8" t="s">
        <v>13</v>
      </c>
      <c r="E15" s="8">
        <v>482.26</v>
      </c>
      <c r="F15" s="10">
        <f t="shared" si="0"/>
        <v>2420.9451999999997</v>
      </c>
    </row>
    <row r="16" spans="1:7" ht="15.75">
      <c r="A16" s="4" t="s">
        <v>90</v>
      </c>
      <c r="B16" s="7" t="s">
        <v>40</v>
      </c>
      <c r="C16" s="10">
        <v>7.93</v>
      </c>
      <c r="D16" s="8" t="s">
        <v>13</v>
      </c>
      <c r="E16" s="8">
        <v>167.7</v>
      </c>
      <c r="F16" s="10">
        <f t="shared" si="0"/>
        <v>1329.8609999999999</v>
      </c>
    </row>
    <row r="17" spans="1:6">
      <c r="A17" s="23"/>
      <c r="B17" s="42"/>
      <c r="C17" s="42"/>
      <c r="D17" s="42"/>
      <c r="E17" s="42"/>
      <c r="F17" s="24">
        <f>SUM(F5:F16)</f>
        <v>90918.546081999986</v>
      </c>
    </row>
    <row r="18" spans="1:6" ht="41.25" customHeight="1">
      <c r="B18" s="43" t="s">
        <v>60</v>
      </c>
      <c r="C18" s="43"/>
      <c r="D18" s="43"/>
      <c r="E18" s="43"/>
      <c r="F18" s="43"/>
    </row>
  </sheetData>
  <mergeCells count="5">
    <mergeCell ref="A1:F1"/>
    <mergeCell ref="A2:F2"/>
    <mergeCell ref="A3:F3"/>
    <mergeCell ref="B17:E17"/>
    <mergeCell ref="B18:F18"/>
  </mergeCells>
  <pageMargins left="0.24" right="0.16" top="0.32"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dimension ref="A1:G13"/>
  <sheetViews>
    <sheetView topLeftCell="A4" workbookViewId="0">
      <selection activeCell="F10" sqref="F10"/>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37" t="s">
        <v>0</v>
      </c>
      <c r="B1" s="38"/>
      <c r="C1" s="38"/>
      <c r="D1" s="38"/>
      <c r="E1" s="38"/>
      <c r="F1" s="38"/>
      <c r="G1" s="2"/>
    </row>
    <row r="2" spans="1:7" ht="18.75">
      <c r="A2" s="39" t="s">
        <v>1</v>
      </c>
      <c r="B2" s="40"/>
      <c r="C2" s="40"/>
      <c r="D2" s="40"/>
      <c r="E2" s="40"/>
      <c r="F2" s="40"/>
      <c r="G2" s="2"/>
    </row>
    <row r="3" spans="1:7" ht="34.5" customHeight="1">
      <c r="A3" s="41" t="s">
        <v>94</v>
      </c>
      <c r="B3" s="41"/>
      <c r="C3" s="41"/>
      <c r="D3" s="41"/>
      <c r="E3" s="41"/>
      <c r="F3" s="41"/>
      <c r="G3" s="18"/>
    </row>
    <row r="4" spans="1:7">
      <c r="A4" s="5" t="s">
        <v>3</v>
      </c>
      <c r="B4" s="5" t="s">
        <v>4</v>
      </c>
      <c r="C4" s="5" t="s">
        <v>5</v>
      </c>
      <c r="D4" s="5" t="s">
        <v>43</v>
      </c>
      <c r="E4" s="5" t="s">
        <v>44</v>
      </c>
      <c r="F4" s="5" t="s">
        <v>45</v>
      </c>
    </row>
    <row r="5" spans="1:7" ht="38.25">
      <c r="A5" s="4">
        <v>1</v>
      </c>
      <c r="B5" s="7" t="s">
        <v>78</v>
      </c>
      <c r="C5" s="10">
        <v>1</v>
      </c>
      <c r="D5" s="8" t="s">
        <v>63</v>
      </c>
      <c r="E5" s="8">
        <v>243.77</v>
      </c>
      <c r="F5" s="10">
        <f t="shared" ref="F5:F9" si="0">E5*C5</f>
        <v>243.77</v>
      </c>
    </row>
    <row r="6" spans="1:7" ht="102">
      <c r="A6" s="4" t="s">
        <v>48</v>
      </c>
      <c r="B6" s="7" t="s">
        <v>79</v>
      </c>
      <c r="C6" s="10">
        <v>13.76</v>
      </c>
      <c r="D6" s="8" t="s">
        <v>13</v>
      </c>
      <c r="E6" s="8">
        <v>6543.32</v>
      </c>
      <c r="F6" s="10">
        <f t="shared" si="0"/>
        <v>90036.083199999994</v>
      </c>
    </row>
    <row r="7" spans="1:7" ht="18.75">
      <c r="A7" s="4">
        <v>3</v>
      </c>
      <c r="B7" s="22" t="s">
        <v>56</v>
      </c>
      <c r="C7" s="10"/>
      <c r="D7" s="8"/>
      <c r="E7" s="8"/>
      <c r="F7" s="10"/>
    </row>
    <row r="8" spans="1:7" ht="15.75">
      <c r="A8" s="4" t="s">
        <v>31</v>
      </c>
      <c r="B8" s="7" t="s">
        <v>80</v>
      </c>
      <c r="C8" s="10">
        <v>5.92</v>
      </c>
      <c r="D8" s="8" t="s">
        <v>13</v>
      </c>
      <c r="E8" s="8">
        <v>788.13</v>
      </c>
      <c r="F8" s="10">
        <f t="shared" si="0"/>
        <v>4665.7295999999997</v>
      </c>
    </row>
    <row r="9" spans="1:7" ht="15.75">
      <c r="A9" s="4" t="s">
        <v>35</v>
      </c>
      <c r="B9" s="7" t="s">
        <v>81</v>
      </c>
      <c r="C9" s="10">
        <v>11.83</v>
      </c>
      <c r="D9" s="8" t="s">
        <v>13</v>
      </c>
      <c r="E9" s="8">
        <v>482.26</v>
      </c>
      <c r="F9" s="10">
        <f t="shared" si="0"/>
        <v>5705.1358</v>
      </c>
    </row>
    <row r="10" spans="1:7">
      <c r="A10" s="23"/>
      <c r="B10" s="42"/>
      <c r="C10" s="42"/>
      <c r="D10" s="42"/>
      <c r="E10" s="42"/>
      <c r="F10" s="24">
        <f>SUM(F5:F9)</f>
        <v>100650.71860000001</v>
      </c>
    </row>
    <row r="11" spans="1:7">
      <c r="A11" s="16"/>
      <c r="B11" s="25"/>
      <c r="C11" s="25"/>
      <c r="D11" s="25"/>
      <c r="E11" s="25"/>
      <c r="F11" s="26"/>
    </row>
    <row r="12" spans="1:7">
      <c r="A12" s="16"/>
      <c r="B12" s="25"/>
      <c r="C12" s="25"/>
      <c r="D12" s="25"/>
      <c r="E12" s="25"/>
      <c r="F12" s="26"/>
    </row>
    <row r="13" spans="1:7" ht="41.25" customHeight="1">
      <c r="B13" s="43" t="s">
        <v>60</v>
      </c>
      <c r="C13" s="43"/>
      <c r="D13" s="43"/>
      <c r="E13" s="43"/>
      <c r="F13" s="43"/>
    </row>
  </sheetData>
  <mergeCells count="5">
    <mergeCell ref="A1:F1"/>
    <mergeCell ref="A2:F2"/>
    <mergeCell ref="A3:F3"/>
    <mergeCell ref="B10:E10"/>
    <mergeCell ref="B13:F13"/>
  </mergeCells>
  <pageMargins left="0.2" right="0.16" top="0.75" bottom="0.75" header="0.3" footer="0.3"/>
  <pageSetup orientation="portrait" verticalDpi="0" r:id="rId1"/>
</worksheet>
</file>

<file path=xl/worksheets/sheet7.xml><?xml version="1.0" encoding="utf-8"?>
<worksheet xmlns="http://schemas.openxmlformats.org/spreadsheetml/2006/main" xmlns:r="http://schemas.openxmlformats.org/officeDocument/2006/relationships">
  <dimension ref="A1:G20"/>
  <sheetViews>
    <sheetView topLeftCell="A13" workbookViewId="0">
      <selection activeCell="F17" sqref="F17"/>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37" t="s">
        <v>0</v>
      </c>
      <c r="B1" s="38"/>
      <c r="C1" s="38"/>
      <c r="D1" s="38"/>
      <c r="E1" s="38"/>
      <c r="F1" s="38"/>
      <c r="G1" s="2"/>
    </row>
    <row r="2" spans="1:7" ht="18.75">
      <c r="A2" s="39" t="s">
        <v>1</v>
      </c>
      <c r="B2" s="40"/>
      <c r="C2" s="40"/>
      <c r="D2" s="40"/>
      <c r="E2" s="40"/>
      <c r="F2" s="40"/>
      <c r="G2" s="2"/>
    </row>
    <row r="3" spans="1:7" ht="34.5" customHeight="1">
      <c r="A3" s="41" t="s">
        <v>82</v>
      </c>
      <c r="B3" s="41"/>
      <c r="C3" s="41"/>
      <c r="D3" s="41"/>
      <c r="E3" s="41"/>
      <c r="F3" s="41"/>
      <c r="G3" s="18"/>
    </row>
    <row r="4" spans="1:7">
      <c r="A4" s="5" t="s">
        <v>3</v>
      </c>
      <c r="B4" s="5" t="s">
        <v>4</v>
      </c>
      <c r="C4" s="5" t="s">
        <v>5</v>
      </c>
      <c r="D4" s="5" t="s">
        <v>43</v>
      </c>
      <c r="E4" s="5" t="s">
        <v>44</v>
      </c>
      <c r="F4" s="5" t="s">
        <v>45</v>
      </c>
    </row>
    <row r="5" spans="1:7" ht="109.5" customHeight="1">
      <c r="A5" s="4" t="s">
        <v>46</v>
      </c>
      <c r="B5" s="7" t="s">
        <v>12</v>
      </c>
      <c r="C5" s="10">
        <v>17.350000000000001</v>
      </c>
      <c r="D5" s="8" t="s">
        <v>47</v>
      </c>
      <c r="E5" s="8">
        <v>112.53</v>
      </c>
      <c r="F5" s="10">
        <f t="shared" ref="F5:F16" si="0">E5*C5</f>
        <v>1952.3955000000001</v>
      </c>
    </row>
    <row r="6" spans="1:7" ht="60.75" customHeight="1">
      <c r="A6" s="4" t="s">
        <v>83</v>
      </c>
      <c r="B6" s="9" t="s">
        <v>15</v>
      </c>
      <c r="C6" s="10">
        <v>2.48</v>
      </c>
      <c r="D6" s="8" t="s">
        <v>13</v>
      </c>
      <c r="E6" s="8">
        <v>228.47</v>
      </c>
      <c r="F6" s="10">
        <f t="shared" si="0"/>
        <v>566.60559999999998</v>
      </c>
    </row>
    <row r="7" spans="1:7" ht="38.25">
      <c r="A7" s="4" t="s">
        <v>84</v>
      </c>
      <c r="B7" s="7" t="s">
        <v>85</v>
      </c>
      <c r="C7" s="10">
        <v>32.53</v>
      </c>
      <c r="D7" s="8" t="s">
        <v>24</v>
      </c>
      <c r="E7" s="8">
        <v>225.81</v>
      </c>
      <c r="F7" s="10">
        <f t="shared" si="0"/>
        <v>7345.5993000000008</v>
      </c>
    </row>
    <row r="8" spans="1:7" ht="87.75" customHeight="1">
      <c r="A8" s="4" t="s">
        <v>86</v>
      </c>
      <c r="B8" s="7" t="s">
        <v>79</v>
      </c>
      <c r="C8" s="10">
        <v>7.67</v>
      </c>
      <c r="D8" s="8" t="s">
        <v>13</v>
      </c>
      <c r="E8" s="8">
        <v>6543.32</v>
      </c>
      <c r="F8" s="10">
        <f t="shared" si="0"/>
        <v>50187.2644</v>
      </c>
    </row>
    <row r="9" spans="1:7" ht="102">
      <c r="A9" s="19" t="s">
        <v>53</v>
      </c>
      <c r="B9" s="7" t="s">
        <v>54</v>
      </c>
      <c r="C9" s="10">
        <v>0.47199999999999998</v>
      </c>
      <c r="D9" s="8" t="s">
        <v>13</v>
      </c>
      <c r="E9" s="8">
        <v>6219.21</v>
      </c>
      <c r="F9" s="10">
        <f t="shared" si="0"/>
        <v>2935.4671199999998</v>
      </c>
    </row>
    <row r="10" spans="1:7" ht="73.5" customHeight="1">
      <c r="A10" s="19" t="s">
        <v>55</v>
      </c>
      <c r="B10" s="7" t="s">
        <v>28</v>
      </c>
      <c r="C10" s="28">
        <v>0.44800000000000001</v>
      </c>
      <c r="D10" s="8" t="s">
        <v>29</v>
      </c>
      <c r="E10" s="8">
        <v>53433.91</v>
      </c>
      <c r="F10" s="10">
        <f t="shared" si="0"/>
        <v>23938.391680000001</v>
      </c>
    </row>
    <row r="11" spans="1:7" ht="18.75">
      <c r="A11" s="4">
        <v>7</v>
      </c>
      <c r="B11" s="22" t="s">
        <v>56</v>
      </c>
      <c r="C11" s="10"/>
      <c r="D11" s="8"/>
      <c r="E11" s="8"/>
      <c r="F11" s="10"/>
    </row>
    <row r="12" spans="1:7" ht="15.75">
      <c r="A12" s="4" t="s">
        <v>31</v>
      </c>
      <c r="B12" s="7" t="s">
        <v>87</v>
      </c>
      <c r="C12" s="10">
        <v>2.97</v>
      </c>
      <c r="D12" s="8" t="s">
        <v>13</v>
      </c>
      <c r="E12" s="8">
        <v>364.32</v>
      </c>
      <c r="F12" s="10">
        <f t="shared" si="0"/>
        <v>1082.0304000000001</v>
      </c>
    </row>
    <row r="13" spans="1:7" ht="15.75">
      <c r="A13" s="4" t="s">
        <v>33</v>
      </c>
      <c r="B13" s="7" t="s">
        <v>80</v>
      </c>
      <c r="C13" s="10">
        <v>3.5</v>
      </c>
      <c r="D13" s="8" t="s">
        <v>13</v>
      </c>
      <c r="E13" s="8">
        <v>788.13</v>
      </c>
      <c r="F13" s="10">
        <f t="shared" si="0"/>
        <v>2758.4549999999999</v>
      </c>
    </row>
    <row r="14" spans="1:7">
      <c r="A14" s="4" t="s">
        <v>35</v>
      </c>
      <c r="B14" s="7" t="s">
        <v>88</v>
      </c>
      <c r="C14" s="10">
        <v>1058</v>
      </c>
      <c r="D14" s="8" t="s">
        <v>89</v>
      </c>
      <c r="E14" s="8">
        <v>780.21</v>
      </c>
      <c r="F14" s="10">
        <f>E14*C14/1000</f>
        <v>825.4621800000001</v>
      </c>
    </row>
    <row r="15" spans="1:7" ht="15.75">
      <c r="A15" s="4" t="s">
        <v>37</v>
      </c>
      <c r="B15" s="7" t="s">
        <v>81</v>
      </c>
      <c r="C15" s="10">
        <v>7.01</v>
      </c>
      <c r="D15" s="8" t="s">
        <v>13</v>
      </c>
      <c r="E15" s="8">
        <v>482.26</v>
      </c>
      <c r="F15" s="10">
        <f t="shared" si="0"/>
        <v>3380.6425999999997</v>
      </c>
    </row>
    <row r="16" spans="1:7" ht="15.75">
      <c r="A16" s="4" t="s">
        <v>90</v>
      </c>
      <c r="B16" s="7" t="s">
        <v>40</v>
      </c>
      <c r="C16" s="10">
        <v>17.350000000000001</v>
      </c>
      <c r="D16" s="8" t="s">
        <v>13</v>
      </c>
      <c r="E16" s="8">
        <v>167.7</v>
      </c>
      <c r="F16" s="10">
        <f t="shared" si="0"/>
        <v>2909.5950000000003</v>
      </c>
    </row>
    <row r="17" spans="1:6">
      <c r="A17" s="23"/>
      <c r="B17" s="42"/>
      <c r="C17" s="42"/>
      <c r="D17" s="42"/>
      <c r="E17" s="42"/>
      <c r="F17" s="24">
        <f>SUM(F5:F16)</f>
        <v>97881.908780000012</v>
      </c>
    </row>
    <row r="18" spans="1:6">
      <c r="A18" s="16"/>
      <c r="B18" s="25"/>
      <c r="C18" s="25"/>
      <c r="D18" s="25"/>
      <c r="E18" s="25"/>
      <c r="F18" s="26"/>
    </row>
    <row r="19" spans="1:6">
      <c r="A19" s="16"/>
      <c r="B19" s="25"/>
      <c r="C19" s="25"/>
      <c r="D19" s="25"/>
      <c r="E19" s="25"/>
      <c r="F19" s="26"/>
    </row>
    <row r="20" spans="1:6" ht="41.25" customHeight="1">
      <c r="B20" s="43" t="s">
        <v>60</v>
      </c>
      <c r="C20" s="43"/>
      <c r="D20" s="43"/>
      <c r="E20" s="43"/>
      <c r="F20" s="43"/>
    </row>
  </sheetData>
  <mergeCells count="5">
    <mergeCell ref="A1:F1"/>
    <mergeCell ref="A2:F2"/>
    <mergeCell ref="A3:F3"/>
    <mergeCell ref="B17:E17"/>
    <mergeCell ref="B20:F20"/>
  </mergeCells>
  <pageMargins left="0.18" right="0.24" top="0.42" bottom="0.39" header="0.3" footer="0.17"/>
  <pageSetup orientation="portrait" verticalDpi="0" r:id="rId1"/>
</worksheet>
</file>

<file path=xl/worksheets/sheet8.xml><?xml version="1.0" encoding="utf-8"?>
<worksheet xmlns="http://schemas.openxmlformats.org/spreadsheetml/2006/main" xmlns:r="http://schemas.openxmlformats.org/officeDocument/2006/relationships">
  <dimension ref="A1:G13"/>
  <sheetViews>
    <sheetView workbookViewId="0">
      <selection activeCell="F10" sqref="F10"/>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37" t="s">
        <v>0</v>
      </c>
      <c r="B1" s="38"/>
      <c r="C1" s="38"/>
      <c r="D1" s="38"/>
      <c r="E1" s="38"/>
      <c r="F1" s="38"/>
      <c r="G1" s="2"/>
    </row>
    <row r="2" spans="1:7" ht="18.75">
      <c r="A2" s="39" t="s">
        <v>1</v>
      </c>
      <c r="B2" s="40"/>
      <c r="C2" s="40"/>
      <c r="D2" s="40"/>
      <c r="E2" s="40"/>
      <c r="F2" s="40"/>
      <c r="G2" s="2"/>
    </row>
    <row r="3" spans="1:7" ht="46.5" customHeight="1">
      <c r="A3" s="41" t="s">
        <v>77</v>
      </c>
      <c r="B3" s="41"/>
      <c r="C3" s="41"/>
      <c r="D3" s="41"/>
      <c r="E3" s="41"/>
      <c r="F3" s="41"/>
      <c r="G3" s="18"/>
    </row>
    <row r="4" spans="1:7">
      <c r="A4" s="5" t="s">
        <v>3</v>
      </c>
      <c r="B4" s="5" t="s">
        <v>4</v>
      </c>
      <c r="C4" s="5" t="s">
        <v>5</v>
      </c>
      <c r="D4" s="5" t="s">
        <v>43</v>
      </c>
      <c r="E4" s="5" t="s">
        <v>44</v>
      </c>
      <c r="F4" s="5" t="s">
        <v>45</v>
      </c>
    </row>
    <row r="5" spans="1:7" ht="38.25">
      <c r="A5" s="4">
        <v>1</v>
      </c>
      <c r="B5" s="7" t="s">
        <v>78</v>
      </c>
      <c r="C5" s="10">
        <v>1</v>
      </c>
      <c r="D5" s="8" t="s">
        <v>63</v>
      </c>
      <c r="E5" s="8">
        <v>243.77</v>
      </c>
      <c r="F5" s="10">
        <f t="shared" ref="F5:F9" si="0">E5*C5</f>
        <v>243.77</v>
      </c>
    </row>
    <row r="6" spans="1:7" ht="102">
      <c r="A6" s="4" t="s">
        <v>48</v>
      </c>
      <c r="B6" s="7" t="s">
        <v>79</v>
      </c>
      <c r="C6" s="10">
        <v>11.89</v>
      </c>
      <c r="D6" s="8" t="s">
        <v>13</v>
      </c>
      <c r="E6" s="8">
        <v>6543.32</v>
      </c>
      <c r="F6" s="10">
        <f t="shared" si="0"/>
        <v>77800.074800000002</v>
      </c>
    </row>
    <row r="7" spans="1:7" ht="18.75">
      <c r="A7" s="4">
        <v>3</v>
      </c>
      <c r="B7" s="22" t="s">
        <v>56</v>
      </c>
      <c r="C7" s="10"/>
      <c r="D7" s="8"/>
      <c r="E7" s="8"/>
      <c r="F7" s="10"/>
    </row>
    <row r="8" spans="1:7" ht="15.75">
      <c r="A8" s="4" t="s">
        <v>31</v>
      </c>
      <c r="B8" s="7" t="s">
        <v>80</v>
      </c>
      <c r="C8" s="10">
        <v>5.12</v>
      </c>
      <c r="D8" s="8" t="s">
        <v>13</v>
      </c>
      <c r="E8" s="8">
        <v>788.13</v>
      </c>
      <c r="F8" s="10">
        <f t="shared" si="0"/>
        <v>4035.2256000000002</v>
      </c>
    </row>
    <row r="9" spans="1:7" ht="15.75">
      <c r="A9" s="4" t="s">
        <v>35</v>
      </c>
      <c r="B9" s="7" t="s">
        <v>81</v>
      </c>
      <c r="C9" s="10">
        <v>10.220000000000001</v>
      </c>
      <c r="D9" s="8" t="s">
        <v>13</v>
      </c>
      <c r="E9" s="8">
        <v>482.26</v>
      </c>
      <c r="F9" s="10">
        <f t="shared" si="0"/>
        <v>4928.6972000000005</v>
      </c>
    </row>
    <row r="10" spans="1:7">
      <c r="A10" s="23"/>
      <c r="B10" s="42"/>
      <c r="C10" s="42"/>
      <c r="D10" s="42"/>
      <c r="E10" s="42"/>
      <c r="F10" s="24">
        <f>SUM(F5:F9)</f>
        <v>87007.767600000006</v>
      </c>
    </row>
    <row r="11" spans="1:7">
      <c r="A11" s="16"/>
      <c r="B11" s="25"/>
      <c r="C11" s="25"/>
      <c r="D11" s="25"/>
      <c r="E11" s="25"/>
      <c r="F11" s="26"/>
    </row>
    <row r="12" spans="1:7">
      <c r="A12" s="16"/>
      <c r="B12" s="25"/>
      <c r="C12" s="25"/>
      <c r="D12" s="25"/>
      <c r="E12" s="25"/>
      <c r="F12" s="26"/>
    </row>
    <row r="13" spans="1:7" ht="41.25" customHeight="1">
      <c r="B13" s="43" t="s">
        <v>60</v>
      </c>
      <c r="C13" s="43"/>
      <c r="D13" s="43"/>
      <c r="E13" s="43"/>
      <c r="F13" s="43"/>
    </row>
  </sheetData>
  <mergeCells count="5">
    <mergeCell ref="A1:F1"/>
    <mergeCell ref="A2:F2"/>
    <mergeCell ref="A3:F3"/>
    <mergeCell ref="B10:E10"/>
    <mergeCell ref="B13:F13"/>
  </mergeCells>
  <pageMargins left="0.22" right="0.16" top="0.75" bottom="0.75" header="0.3" footer="0.3"/>
  <pageSetup orientation="portrait" verticalDpi="0" r:id="rId1"/>
</worksheet>
</file>

<file path=xl/worksheets/sheet9.xml><?xml version="1.0" encoding="utf-8"?>
<worksheet xmlns="http://schemas.openxmlformats.org/spreadsheetml/2006/main" xmlns:r="http://schemas.openxmlformats.org/officeDocument/2006/relationships">
  <dimension ref="A1:G13"/>
  <sheetViews>
    <sheetView workbookViewId="0">
      <selection activeCell="F10" sqref="F10"/>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37" t="s">
        <v>0</v>
      </c>
      <c r="B1" s="38"/>
      <c r="C1" s="38"/>
      <c r="D1" s="38"/>
      <c r="E1" s="38"/>
      <c r="F1" s="38"/>
      <c r="G1" s="2"/>
    </row>
    <row r="2" spans="1:7" ht="18.75">
      <c r="A2" s="39" t="s">
        <v>1</v>
      </c>
      <c r="B2" s="40"/>
      <c r="C2" s="40"/>
      <c r="D2" s="40"/>
      <c r="E2" s="40"/>
      <c r="F2" s="40"/>
      <c r="G2" s="2"/>
    </row>
    <row r="3" spans="1:7" ht="34.5" customHeight="1">
      <c r="A3" s="41" t="s">
        <v>91</v>
      </c>
      <c r="B3" s="41"/>
      <c r="C3" s="41"/>
      <c r="D3" s="41"/>
      <c r="E3" s="41"/>
      <c r="F3" s="41"/>
      <c r="G3" s="18"/>
    </row>
    <row r="4" spans="1:7">
      <c r="A4" s="5" t="s">
        <v>3</v>
      </c>
      <c r="B4" s="5" t="s">
        <v>4</v>
      </c>
      <c r="C4" s="5" t="s">
        <v>5</v>
      </c>
      <c r="D4" s="5" t="s">
        <v>43</v>
      </c>
      <c r="E4" s="5" t="s">
        <v>44</v>
      </c>
      <c r="F4" s="5" t="s">
        <v>45</v>
      </c>
    </row>
    <row r="5" spans="1:7" ht="102">
      <c r="A5" s="19" t="s">
        <v>92</v>
      </c>
      <c r="B5" s="7" t="s">
        <v>54</v>
      </c>
      <c r="C5" s="10">
        <v>4.2481</v>
      </c>
      <c r="D5" s="8" t="s">
        <v>13</v>
      </c>
      <c r="E5" s="8">
        <v>6219.21</v>
      </c>
      <c r="F5" s="10">
        <f t="shared" ref="F5:F9" si="0">E5*C5</f>
        <v>26419.826001000001</v>
      </c>
    </row>
    <row r="6" spans="1:7" ht="89.25">
      <c r="A6" s="19" t="s">
        <v>93</v>
      </c>
      <c r="B6" s="7" t="s">
        <v>28</v>
      </c>
      <c r="C6" s="28">
        <v>0.45</v>
      </c>
      <c r="D6" s="8" t="s">
        <v>29</v>
      </c>
      <c r="E6" s="8">
        <v>53433.91</v>
      </c>
      <c r="F6" s="10">
        <f t="shared" si="0"/>
        <v>24045.259500000004</v>
      </c>
    </row>
    <row r="7" spans="1:7" ht="18.75">
      <c r="A7" s="4">
        <v>3</v>
      </c>
      <c r="B7" s="22" t="s">
        <v>56</v>
      </c>
      <c r="C7" s="10"/>
      <c r="D7" s="8"/>
      <c r="E7" s="8"/>
      <c r="F7" s="10"/>
    </row>
    <row r="8" spans="1:7" ht="15.75">
      <c r="A8" s="4" t="s">
        <v>31</v>
      </c>
      <c r="B8" s="7" t="s">
        <v>80</v>
      </c>
      <c r="C8" s="10">
        <v>1.83</v>
      </c>
      <c r="D8" s="8" t="s">
        <v>13</v>
      </c>
      <c r="E8" s="8">
        <v>788.13</v>
      </c>
      <c r="F8" s="10">
        <f t="shared" si="0"/>
        <v>1442.2779</v>
      </c>
    </row>
    <row r="9" spans="1:7" ht="15.75">
      <c r="A9" s="4" t="s">
        <v>35</v>
      </c>
      <c r="B9" s="7" t="s">
        <v>81</v>
      </c>
      <c r="C9" s="10">
        <v>3.66</v>
      </c>
      <c r="D9" s="8" t="s">
        <v>13</v>
      </c>
      <c r="E9" s="8">
        <v>482.26</v>
      </c>
      <c r="F9" s="10">
        <f t="shared" si="0"/>
        <v>1765.0716</v>
      </c>
    </row>
    <row r="10" spans="1:7">
      <c r="A10" s="23"/>
      <c r="B10" s="42"/>
      <c r="C10" s="42"/>
      <c r="D10" s="42"/>
      <c r="E10" s="42"/>
      <c r="F10" s="24">
        <f>SUM(F5:F9)</f>
        <v>53672.435001000013</v>
      </c>
    </row>
    <row r="11" spans="1:7">
      <c r="A11" s="16"/>
      <c r="B11" s="25"/>
      <c r="C11" s="25"/>
      <c r="D11" s="25"/>
      <c r="E11" s="25"/>
      <c r="F11" s="26"/>
    </row>
    <row r="12" spans="1:7">
      <c r="A12" s="16"/>
      <c r="B12" s="25"/>
      <c r="C12" s="25"/>
      <c r="D12" s="25"/>
      <c r="E12" s="25"/>
      <c r="F12" s="26"/>
    </row>
    <row r="13" spans="1:7" ht="41.25" customHeight="1">
      <c r="B13" s="43" t="s">
        <v>60</v>
      </c>
      <c r="C13" s="43"/>
      <c r="D13" s="43"/>
      <c r="E13" s="43"/>
      <c r="F13" s="43"/>
    </row>
  </sheetData>
  <mergeCells count="5">
    <mergeCell ref="A1:F1"/>
    <mergeCell ref="A2:F2"/>
    <mergeCell ref="A3:F3"/>
    <mergeCell ref="B10:E10"/>
    <mergeCell ref="B13:F13"/>
  </mergeCells>
  <pageMargins left="0.2" right="0.16"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Scheme 01</vt:lpstr>
      <vt:lpstr>Scheme NO-02</vt:lpstr>
      <vt:lpstr>Scheme No-03</vt:lpstr>
      <vt:lpstr>Scheme NO-04</vt:lpstr>
      <vt:lpstr>Scheme No-05</vt:lpstr>
      <vt:lpstr>Scheme No-06</vt:lpstr>
      <vt:lpstr>Scheme NO-07</vt:lpstr>
      <vt:lpstr>Scheme NO-08</vt:lpstr>
      <vt:lpstr>Scheme No-09</vt:lpstr>
      <vt:lpstr>Scheme No-10</vt:lpstr>
      <vt:lpstr>Scheme NO-11</vt:lpstr>
      <vt:lpstr>Scheme No-12</vt:lpstr>
      <vt:lpstr>Scheme NO-13</vt:lpstr>
      <vt:lpstr>Scheme No-14</vt:lpstr>
      <vt:lpstr>Scheme No-15</vt:lpstr>
      <vt:lpstr>Scheme No-16</vt:lpstr>
      <vt:lpstr>Scheme No-17</vt:lpstr>
      <vt:lpstr>Scheme No-18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A</cp:lastModifiedBy>
  <cp:lastPrinted>2018-02-15T06:45:31Z</cp:lastPrinted>
  <dcterms:created xsi:type="dcterms:W3CDTF">2018-02-15T06:07:07Z</dcterms:created>
  <dcterms:modified xsi:type="dcterms:W3CDTF">2018-02-15T06:48:34Z</dcterms:modified>
</cp:coreProperties>
</file>