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5" windowWidth="15255" windowHeight="7935" firstSheet="3" activeTab="7"/>
  </bookViews>
  <sheets>
    <sheet name="Scheme No-01" sheetId="1" r:id="rId1"/>
    <sheet name="Scheme NO-02" sheetId="2" r:id="rId2"/>
    <sheet name="Scheme NO-03" sheetId="3" r:id="rId3"/>
    <sheet name="Scheme No-04" sheetId="4" r:id="rId4"/>
    <sheet name="Scheme No-05" sheetId="5" r:id="rId5"/>
    <sheet name="Scheme No-06" sheetId="6" r:id="rId6"/>
    <sheet name="Scheme No-07" sheetId="7" r:id="rId7"/>
    <sheet name="Scheme No-08" sheetId="8" r:id="rId8"/>
  </sheets>
  <calcPr calcId="124519"/>
</workbook>
</file>

<file path=xl/calcChain.xml><?xml version="1.0" encoding="utf-8"?>
<calcChain xmlns="http://schemas.openxmlformats.org/spreadsheetml/2006/main">
  <c r="F14" i="1"/>
  <c r="F13"/>
  <c r="F12"/>
  <c r="F11"/>
  <c r="F10"/>
  <c r="F8"/>
  <c r="F7"/>
  <c r="F6"/>
  <c r="F15" s="1"/>
  <c r="F5"/>
  <c r="H37" i="7" l="1"/>
  <c r="H36"/>
  <c r="H35"/>
  <c r="H34"/>
  <c r="H33"/>
  <c r="H31"/>
  <c r="H30"/>
  <c r="H29"/>
  <c r="H28"/>
  <c r="H27"/>
  <c r="H26"/>
  <c r="H25"/>
  <c r="H24"/>
  <c r="H23"/>
  <c r="H22"/>
  <c r="H21"/>
  <c r="H20"/>
  <c r="H19"/>
  <c r="H18"/>
  <c r="H17"/>
  <c r="H16"/>
  <c r="H15"/>
  <c r="H14"/>
  <c r="H13"/>
  <c r="H12"/>
  <c r="H11"/>
  <c r="H10"/>
  <c r="H9"/>
  <c r="H8"/>
  <c r="H7"/>
  <c r="H6"/>
  <c r="H5"/>
  <c r="H38" l="1"/>
  <c r="F18" i="6" l="1"/>
  <c r="F17"/>
  <c r="C17"/>
  <c r="F16"/>
  <c r="F15"/>
  <c r="F13"/>
  <c r="F12"/>
  <c r="F11"/>
  <c r="F10"/>
  <c r="F9"/>
  <c r="F8"/>
  <c r="F7"/>
  <c r="F19" s="1"/>
  <c r="F6"/>
  <c r="F5"/>
  <c r="F18" i="5" l="1"/>
  <c r="F17"/>
  <c r="C17"/>
  <c r="F16"/>
  <c r="F15"/>
  <c r="F13"/>
  <c r="F12"/>
  <c r="F11"/>
  <c r="F10"/>
  <c r="F9"/>
  <c r="F8"/>
  <c r="F7"/>
  <c r="F19" s="1"/>
  <c r="F6"/>
  <c r="F5"/>
  <c r="E19" i="8" l="1"/>
  <c r="H19" s="1"/>
  <c r="E18"/>
  <c r="H18" s="1"/>
  <c r="E17"/>
  <c r="H17" s="1"/>
  <c r="E16"/>
  <c r="H16" s="1"/>
  <c r="E15"/>
  <c r="H15" s="1"/>
  <c r="E13"/>
  <c r="H13" s="1"/>
  <c r="E12"/>
  <c r="H12" s="1"/>
  <c r="E11"/>
  <c r="H11" s="1"/>
  <c r="E10"/>
  <c r="H10" s="1"/>
  <c r="E9"/>
  <c r="H9" s="1"/>
  <c r="E8"/>
  <c r="H8" s="1"/>
  <c r="E7"/>
  <c r="H7" s="1"/>
  <c r="E6"/>
  <c r="H6" s="1"/>
  <c r="E5"/>
  <c r="H5" s="1"/>
  <c r="H20" l="1"/>
  <c r="F14" i="2" l="1"/>
  <c r="F13"/>
  <c r="F12"/>
  <c r="F11"/>
  <c r="F10"/>
  <c r="F8"/>
  <c r="F7"/>
  <c r="F6"/>
  <c r="F15" s="1"/>
  <c r="F5"/>
  <c r="F19" i="3"/>
  <c r="F18"/>
  <c r="F17"/>
  <c r="F16"/>
  <c r="F15"/>
  <c r="F13"/>
  <c r="F12"/>
  <c r="F11"/>
  <c r="F10"/>
  <c r="F9"/>
  <c r="F8"/>
  <c r="F7"/>
  <c r="F6"/>
  <c r="F5"/>
  <c r="F20" s="1"/>
  <c r="F15" i="4" l="1"/>
  <c r="F14"/>
  <c r="F13"/>
  <c r="F12"/>
  <c r="F11"/>
  <c r="F9"/>
  <c r="F8"/>
  <c r="F7"/>
  <c r="F6"/>
  <c r="F5"/>
  <c r="F16" s="1"/>
</calcChain>
</file>

<file path=xl/sharedStrings.xml><?xml version="1.0" encoding="utf-8"?>
<sst xmlns="http://schemas.openxmlformats.org/spreadsheetml/2006/main" count="420" uniqueCount="137">
  <si>
    <t>RANCHI MUNICIPAL CORPORATION, RANCHI</t>
  </si>
  <si>
    <t xml:space="preserve">BILL OF QUANTITY </t>
  </si>
  <si>
    <t>Name of Work :- Construction of PCC road at Upkar nagar in front of Judge vacant plot to gopal ji house
                            via culvert Under ward no-29</t>
  </si>
  <si>
    <t>SL.NO.</t>
  </si>
  <si>
    <t>ITEMS OF WORK</t>
  </si>
  <si>
    <t>QTY</t>
  </si>
  <si>
    <t>Unit</t>
  </si>
  <si>
    <t>Rate</t>
  </si>
  <si>
    <t>Amount</t>
  </si>
  <si>
    <t>Labour for cleaning the work site before and after work etc and for head load of Materials.</t>
  </si>
  <si>
    <t>Each</t>
  </si>
  <si>
    <t>2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</si>
  <si>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</si>
  <si>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CUM</t>
  </si>
  <si>
    <t>3
5.1.10</t>
  </si>
  <si>
    <t>Providing stone dust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</si>
  <si>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r>
      <t>Per M</t>
    </r>
    <r>
      <rPr>
        <b/>
        <vertAlign val="superscript"/>
        <sz val="10"/>
        <rFont val="Times New Roman"/>
        <family val="1"/>
      </rPr>
      <t>3</t>
    </r>
  </si>
  <si>
    <t>4
8.6.8</t>
  </si>
  <si>
    <t>Supplying and laying (properly as per design and drawing) rip-rap with good quality of Boulders duly packed including the cost of materials, royalty all taxes etc. but excluding the cost of carriage all complete as per specification and direction of E/I.</t>
  </si>
  <si>
    <t>5
5.3.2.1</t>
  </si>
  <si>
    <t>Providing PCC M 200  with nominal mix of (1:1.5:3) in foundation with approved quality of stone chips 20 mm to 6mm size graded shuttering, mixing cement concrete in mixer and placing in position vibrating striking curing taxes and royalty all complete as per specification and direction of E/I.</t>
  </si>
  <si>
    <t xml:space="preserve">Carriage of Materials </t>
  </si>
  <si>
    <t>A</t>
  </si>
  <si>
    <t xml:space="preserve"> Local Sand 16 KM </t>
  </si>
  <si>
    <t>A(i)</t>
  </si>
  <si>
    <t xml:space="preserve">Sand 47 KM </t>
  </si>
  <si>
    <t>B</t>
  </si>
  <si>
    <t>Stone Boulder 34 km</t>
  </si>
  <si>
    <t>C</t>
  </si>
  <si>
    <t>Stone Chips  (lead 20 KM)</t>
  </si>
  <si>
    <t>D</t>
  </si>
  <si>
    <t>Earth ( Lead upto 1 K.M )</t>
  </si>
  <si>
    <t xml:space="preserve">                                                                                                      Assistant Engineer 
                                                                                                         Ranchi Municipal Corporation
                                                                                                         Ranchi</t>
  </si>
  <si>
    <t>Name of Work :- Construction of Repairing of Drain at Nejam nagar Hindpiri in sadar gali form Md islam
                             house to borewell Under ward no-25</t>
  </si>
  <si>
    <t>Qty</t>
  </si>
  <si>
    <t>Labour for cleaning the work site before and after work etc.</t>
  </si>
  <si>
    <t>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</si>
  <si>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t>5
5.3.2</t>
  </si>
  <si>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</si>
  <si>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6
5.2.34</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</si>
  <si>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</si>
  <si>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7
5.7.11
+
5.7.12</t>
  </si>
  <si>
    <t>Providing 25 mm thick cement plaster (1:4) with clean Course sand of F.M 1.5 and 1.5mm cement punning including Screening curing with all leads and lifts of water, scoffing taxes as per royalty all complete as per specification and direction of E/I</t>
  </si>
  <si>
    <t>Sqm</t>
  </si>
  <si>
    <t>8
5.3.30.1</t>
  </si>
  <si>
    <t>Providing Precast R.C.C. M-200 with nominal mix of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</si>
  <si>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9
5.5.5
(b)</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</si>
  <si>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</si>
  <si>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</si>
  <si>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 xml:space="preserve">                                                                                                        Executive Engineer 
                                                                                                         Ranchi Municipal Corporation
                                                                                                         Ranchi</t>
  </si>
  <si>
    <t>Name of Work :-Improvement of Pcc road at Purani ranchi abdul karim lane from adv mani house to near
                           akhara ward no-24</t>
  </si>
  <si>
    <t>1
5.1.1
+
5.1.2</t>
  </si>
  <si>
    <t>2
5.1.10</t>
  </si>
  <si>
    <t>3
8.6.8</t>
  </si>
  <si>
    <t>4
5.3.2.1</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</si>
  <si>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</si>
  <si>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 xml:space="preserve"> Local Sand 14 KM </t>
  </si>
  <si>
    <t xml:space="preserve">Sand 49 KM </t>
  </si>
  <si>
    <t>Stone Boulder 36 KM</t>
  </si>
  <si>
    <t>Stone Chips  (lead 22 KM)</t>
  </si>
  <si>
    <t>Earth lead 1 KM</t>
  </si>
  <si>
    <t xml:space="preserve">                                                                                                        Assistant Engineer 
                                                                                                         Ranchi Municipal Corporation
                                                                                                         Ranchi</t>
  </si>
  <si>
    <r>
      <t xml:space="preserve">Name of Work :-  </t>
    </r>
    <r>
      <rPr>
        <b/>
        <sz val="11"/>
        <color theme="1"/>
        <rFont val="Kruti Dev 010"/>
      </rPr>
      <t xml:space="preserve">okMZ la0 47 ds vUrxZr 'kadj bUdyso ds lkeus ls la;qDr vikVZesUV rd ukyh fuekZ.k dk;ZA
</t>
    </r>
    <r>
      <rPr>
        <b/>
        <sz val="11"/>
        <color theme="1"/>
        <rFont val="Times New Roman"/>
        <family val="1"/>
      </rPr>
      <t xml:space="preserve">Name of Work :- </t>
    </r>
    <r>
      <rPr>
        <b/>
        <sz val="11"/>
        <color theme="1"/>
        <rFont val="Kruti Dev 010"/>
      </rPr>
      <t xml:space="preserve"> okMZ la0 47 ds vUrxZr ikjlVksyh pkSd esa MLVchu fudV ls fuekZyk dkWyst ds xsV rd ukyh 
                   fuekZ.k dk;ZA</t>
    </r>
  </si>
  <si>
    <t>Providing labour for cleaning the work site before and after work etc</t>
  </si>
  <si>
    <t xml:space="preserve"> Local Sand 18 KM </t>
  </si>
  <si>
    <t xml:space="preserve">Sand 42 KM </t>
  </si>
  <si>
    <t>Stone Boulder 29 km</t>
  </si>
  <si>
    <t>Stone Chips  (lead 15 KM)</t>
  </si>
  <si>
    <t xml:space="preserve">                                                                                                       Executive Engineer 
                                                                                                         Ranchi Municipal Corporation
                                                                                                         Ranchi</t>
  </si>
  <si>
    <t>Name of Work :- Construction of Masonry drain in sai vihar colony main road from Tiwariji house to 
                            B.P sinha house Under ward no-31</t>
  </si>
  <si>
    <t>Providing man days for site clearence for before and after the work etc.</t>
  </si>
  <si>
    <t>3
P-23
JBCD</t>
  </si>
  <si>
    <t>Providing supplying and spreading of stone dust in fillling in foundation trenches or in plinth inlcluding ramming and watering in layers not exceding 150 mm thick with all leads and lifts including cost of materials, labour royalty and taxes all complete as per specification and direction of E/I.</t>
  </si>
  <si>
    <t>Providing random rubble stone  masonry in C.M (1:4)  in foundation and  plinth  with hammer  dressed stone of less than 0.03 m3 in volume nad clean  coarse sand of F.M. 2 to 2.5 including  cost of screenign raking out joints to 20mm depth curing taxes  and royalty  all complete as per building  specification and direction of E/I.</t>
  </si>
  <si>
    <t>Stone Boulder 36 km</t>
  </si>
  <si>
    <t>Stone Chips &amp; Dust  (lead 22 KM)</t>
  </si>
  <si>
    <t>Name of Work :- Construction of Masonry drain in sai vihar colony road no-01 from kamlesh kumar 
                            house to A.K. Jaiswal Under ward no-31</t>
  </si>
  <si>
    <t xml:space="preserve">Name of Work :- Construction of dhumkudia at new colony jagannathpur dhurwa Under ward no-43
</t>
  </si>
  <si>
    <t>3
 5.6.1</t>
  </si>
  <si>
    <t xml:space="preserve"> Providing designation75A one brick flat soling joints filled with local sand including cost of watering taxes royalty all complete asper building specification and direction of E/I</t>
  </si>
  <si>
    <t>4
5.3.3</t>
  </si>
  <si>
    <t>Providing P.C.C.M  150 in normal mix of  (1:2:4) in foundation with approved quality of stone metal grade II (53mm to 22.4mm size) and clean coarse sand to F.M 2.5 to 3 including screening, shuttering, mixing cement concrete in mixer and placing in position, vibrating, striking, curing, taxes and royalty all complete as per building specification and direction of E/I</t>
  </si>
  <si>
    <t>5
5.3.5.1</t>
  </si>
  <si>
    <t>Providing R.C.C.M 200 (1:1.5:3) in foundation and plinth with approved quality of stone chips 20mm to 6mm size graded and clean coarse sand of F.M 2.5 to 3 including screening, shuttering, mixing cement concrete in mixer and placing in position, vibrating, striking, curing ( but excluding the cost of reinforcement) taxes and royalty all complete as per building specification and direction  of E/I</t>
  </si>
  <si>
    <t>6
5.3.14</t>
  </si>
  <si>
    <t>Providing R.C.C.M 150 with  nominal mix of (1:2:4) in columns with approved quality of stone chips 20mm to 6mm size graded and clean coarse sand of F.M 2.5 to 3 including screening, shuttering, mixing cement concrete in mixer and placing in position, vibrating, striking, curing, taxes and royalty all complete as per building specification and direction  of E/I</t>
  </si>
  <si>
    <t>7
5.3.6.1</t>
  </si>
  <si>
    <t>Providing R.C.C.M 200 (1: 1.5: 3) in Band at plinth level with approved quality of stone chips 20mm to 6mm size graded and clean coarse sand of F.M 2.5 to 3 including screening, shuttering, mixing cement concrete in mixer and placing in position, vibrating, striking, curing, taxes and royalty all complete as per building specification and direction  of E/I</t>
  </si>
  <si>
    <t>Per M3</t>
  </si>
  <si>
    <t>8
5.2.3</t>
  </si>
  <si>
    <t>Providing designation 75A brick work in C.M. (1:6) in foundation and plinth with approved quality of clean coarse sand of F.M. 2 to 2.5 including providing 10mm, thick mortar joints, cost of screening materials, raking out joints to 15mm depth, curing,  curring , taxes and  royalty all complete as per building specification and direction of E/I,</t>
  </si>
  <si>
    <t>9
5.2.11</t>
  </si>
  <si>
    <t>Providing designation 75A brick work in C.M. (1:6) in  supersturcturePlinth  approved quality of clean coarse sand of F.M. 2 to 2.5 including providing 10mm, thick mortar joints, cost of screening materials, scaffolfing, raking out joints to 15mm depth, curing, taxes and royalty all complete as per  building  specification  and  direction of E/I.</t>
  </si>
  <si>
    <t>10
5.3.8.1</t>
  </si>
  <si>
    <t>Providing R.C.C.M 200 (1: 1.5: 3) in lintel  Level with approved quality of stone chips 20mm to 6mm size graded and clean coarse sand of F.M 2.5 to 3 including screening, shuttering, mixing cement concrete in mixer and placing in position, vibrating, striking, curing, taxes and royalty all complete as per building specification and direction  of E/I</t>
  </si>
  <si>
    <t>11
5.3.7.1</t>
  </si>
  <si>
    <t>Providing R.C.C.M 200 (1: 1.5: 3) in Band at lintel level with approved quality of stone chips 20mm to 6mm size graded and clean coarse sand of F.M 2.5 to 3 including screening, shuttering, mixing cement concrete in mixer and placing in position, vibrating, striking, curing, taxes and royalty all complete as per building specification and direction  of E/I</t>
  </si>
  <si>
    <t>12
5.3.11</t>
  </si>
  <si>
    <t>Providing R.C.C.M 200 (1:1.5: 3) in beam of all types with approved quality of stone chips 20mm to 6mm size graded and clean coarse sand of F.M 2.5 to 3 including screening, shuttering, mixing cement concrete in mixer and placing in position, vibrating, striking, curing, taxes and royalty all complete as per building specification and direction  of E/I</t>
  </si>
  <si>
    <t>13
5.3.9.1</t>
  </si>
  <si>
    <t>Providing R.C.C.M 200 (1: 1.5: 3) in roof slab with approved quality of stone chips 20mm to 6mm size graded and clean coarse sand of F.M 2.5 to 3 including screening, shuttering, mixing cement concrete in mixer and placing in position, vibrating, striking, curing, (but excluding the cosat of reinforcement) taxes and royalty all complete as per building specification and direction  of E/I</t>
  </si>
  <si>
    <t>14
5.3.15.1</t>
  </si>
  <si>
    <t>Providing av. 63 mm thick R.C.C.M- 200 (1:1.5:3) chajja with approved quality of stone chips 20mm to 6mm size graded and clean coarse sand of  F.M. 2.5 to 3 including making drip course in concrete, screening, centering, shuttering, and mixing cement concrete in mixer and placing in posotion, vibrating, striking, 6mm cement plaster (1:4) in celing and sides of chajja with sand of F.M. 1.5 curing (but excluding the cost of reinforcement ) taxes and royalty all complete, as per building speciifiication and direction of E/I.</t>
  </si>
  <si>
    <t>15
5.3.18.1</t>
  </si>
  <si>
    <t>Providing R.C.C.M 200 (1:1.5: 3) in stair case with approved quality of stone chips 20mm to 6mm size graded and clean coarse sand of F.M 2.5 to 3 including screening, shuttering, mixing cement concrete in mixer and placing in position, vibrating, striking, curing, (but excluding the cost of reinforcement) taxes and royalty all complete as per building specification and direction  of E/I</t>
  </si>
  <si>
    <t>16
5.5.13</t>
  </si>
  <si>
    <t>Providing &amp; fixing  FAN HOOK  of 16mm dia M.S. bar 1M long bent  to required size and shape, placed in position and  fluid in the R.C.C  slab beam at the time  of casting   all complete as per  building   specification  and direction  of E/I.( Where material is not supplied  by deptt.)</t>
  </si>
  <si>
    <t>Nos</t>
  </si>
  <si>
    <t>17
5.5.29</t>
  </si>
  <si>
    <t>Supplying , fitting  and fixing 20 guage G.C.I. sheet gate fitted on M.S. Angle frame  of  size 60x60x6mm. including  cost of  fabrication , pronviding  necessary locking  arrangement with haskal and domny duly fixed in P.C.C. (1:2:4) blocks of required size, applying a priming red lead paints over steel work, taxes all complete as per drawing specification  and direction  of E/I.</t>
  </si>
  <si>
    <t>18
5.5.12</t>
  </si>
  <si>
    <t>Supplying , fitting  and fixing  M.S. grill made of  20x6 mm flat  as per approved  design and drawing properly fabricated  with joints  continuous  fitted  welded and  finished  smooth , hoisting as  per building specification and  direction of E/I.</t>
  </si>
  <si>
    <t>kg</t>
  </si>
  <si>
    <t>19
5.6.21</t>
  </si>
  <si>
    <t>Providing and  laying 25mm. Thick  white makrana marble stone slab  flooring of approved quality   all complete  as per building  specification  and direction of E/I.</t>
  </si>
  <si>
    <t>20
5.6.22</t>
  </si>
  <si>
    <t>Providing and  laying 20mm. Thick  white makrana marble tiles in riser of step , skirting  and pillars   of approved  quality over 12mm thick  base  of  cement  mortar (1:3) and jointed  with  white cement  slurry  including rubbing and polishing  to granolithic finish with approved  quality of carborandum stone including  cost of curing  taxes  and royalty  all complete  as per building  specification  and direction of E/I.</t>
  </si>
  <si>
    <t>21
5.7.14</t>
  </si>
  <si>
    <t>Providing 12mm thick water proof cement plaster 1:3 with clean coarse sand of FM 1.5 with 5% Cico or any other approved water proofing compound including screening curing with all leads and lifts  of water, scaffolding,  taxes royalty all complete as per building specification and direction of E/I.</t>
  </si>
  <si>
    <t>22
5.7.6</t>
  </si>
  <si>
    <t>Providing 6mm thick cement plaster (1:4) in ceiling with clean coarse sand of F.M. 1.5 including screening, curing with all leads and lifts of water, scafolding taxes and royalty all complete as per buildings specification and direction of E/I.</t>
  </si>
  <si>
    <t>23
5.7.1
+
5.7.11</t>
  </si>
  <si>
    <t>24
5.7.3</t>
  </si>
  <si>
    <t>Providing 12mm thick  cement plaster (1:6) with clean coarse sand of F.M 1.5 including screening, curing with all leads and lifts of water, scaffolding taxes and royalty all complete as per building specification and direction of E/I</t>
  </si>
  <si>
    <t>25
5.8.45</t>
  </si>
  <si>
    <t>Providing two coat of synthetic enamel paint of app. Shade and make over steel surface …….do……… all complete asper specification and direction of E/I</t>
  </si>
  <si>
    <t>26
5.5.5</t>
  </si>
  <si>
    <t>27
5.8.24</t>
  </si>
  <si>
    <t>Providing two coats of snowcem of approved shade and make over a coat of cement  primer on new surface including preparing  the plastered surface smooth with sand  paper, scaffolding, curing and taxes all complete as per building specification and direction of E/I</t>
  </si>
  <si>
    <t>Brick 8 KM</t>
  </si>
  <si>
    <t>Stone Chips  (lead 15KM)</t>
  </si>
  <si>
    <t>E</t>
  </si>
  <si>
    <t>Earth 1 KM</t>
  </si>
  <si>
    <t xml:space="preserve">                                                                                                      Executive Engineer 
                                                                                                         Ranchi Municipal Corporation
                                                                                                         Ranchi</t>
  </si>
  <si>
    <t>Name of Work :- Construction of PCC road behind minority hostel of welfare department in vishwakarma
                            colony near booty water tank bargain Under ward no-05</t>
  </si>
  <si>
    <t>4
5.3.2</t>
  </si>
  <si>
    <t xml:space="preserve"> Local Sand 13 KM </t>
  </si>
</sst>
</file>

<file path=xl/styles.xml><?xml version="1.0" encoding="utf-8"?>
<styleSheet xmlns="http://schemas.openxmlformats.org/spreadsheetml/2006/main">
  <numFmts count="2">
    <numFmt numFmtId="164" formatCode="0.0"/>
    <numFmt numFmtId="165" formatCode="0.000"/>
  </numFmts>
  <fonts count="16">
    <font>
      <sz val="11"/>
      <color theme="1"/>
      <name val="Calibri"/>
      <family val="2"/>
      <scheme val="minor"/>
    </font>
    <font>
      <b/>
      <sz val="11"/>
      <color theme="1"/>
      <name val="Calibri"/>
      <family val="2"/>
      <scheme val="minor"/>
    </font>
    <font>
      <b/>
      <sz val="14"/>
      <color theme="1"/>
      <name val="Calibri"/>
      <family val="2"/>
      <scheme val="minor"/>
    </font>
    <font>
      <b/>
      <sz val="11"/>
      <color theme="1"/>
      <name val="Times New Roman"/>
      <family val="1"/>
    </font>
    <font>
      <sz val="9"/>
      <color theme="1"/>
      <name val="Times New Roman"/>
      <family val="1"/>
    </font>
    <font>
      <b/>
      <sz val="8.5"/>
      <name val="Times New Roman"/>
      <family val="1"/>
    </font>
    <font>
      <b/>
      <sz val="10"/>
      <name val="Times New Roman"/>
      <family val="1"/>
    </font>
    <font>
      <b/>
      <vertAlign val="superscript"/>
      <sz val="10"/>
      <name val="Times New Roman"/>
      <family val="1"/>
    </font>
    <font>
      <b/>
      <sz val="9"/>
      <name val="Times New Roman"/>
      <family val="1"/>
    </font>
    <font>
      <b/>
      <sz val="14"/>
      <name val="Times New Roman"/>
      <family val="1"/>
    </font>
    <font>
      <b/>
      <sz val="11"/>
      <name val="Calibri"/>
      <family val="2"/>
      <scheme val="minor"/>
    </font>
    <font>
      <b/>
      <sz val="10"/>
      <color theme="1"/>
      <name val="Times New Roman"/>
      <family val="1"/>
    </font>
    <font>
      <b/>
      <sz val="8.5"/>
      <color theme="1"/>
      <name val="Times New Roman"/>
      <family val="1"/>
    </font>
    <font>
      <b/>
      <sz val="11"/>
      <color theme="1"/>
      <name val="Kruti Dev 010"/>
    </font>
    <font>
      <b/>
      <sz val="9"/>
      <color theme="1"/>
      <name val="Times New Roman"/>
      <family val="1"/>
    </font>
    <font>
      <b/>
      <sz val="8"/>
      <name val="Times New Roman"/>
      <family val="1"/>
    </font>
  </fonts>
  <fills count="4">
    <fill>
      <patternFill patternType="none"/>
    </fill>
    <fill>
      <patternFill patternType="gray125"/>
    </fill>
    <fill>
      <patternFill patternType="solid">
        <fgColor rgb="FFA6A6A6"/>
        <bgColor indexed="64"/>
      </patternFill>
    </fill>
    <fill>
      <patternFill patternType="solid">
        <fgColor theme="0"/>
        <bgColor indexed="64"/>
      </patternFill>
    </fill>
  </fills>
  <borders count="5">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4" fillId="2" borderId="4" xfId="0" applyFont="1" applyFill="1" applyBorder="1" applyAlignment="1">
      <alignment horizontal="center" vertical="top" wrapText="1"/>
    </xf>
    <xf numFmtId="0" fontId="5" fillId="0" borderId="4" xfId="0" applyFont="1" applyBorder="1" applyAlignment="1">
      <alignment horizontal="center" vertical="center" wrapText="1"/>
    </xf>
    <xf numFmtId="2" fontId="5" fillId="0" borderId="4" xfId="0" applyNumberFormat="1" applyFont="1" applyBorder="1" applyAlignment="1">
      <alignment horizontal="center" vertical="center" wrapText="1"/>
    </xf>
    <xf numFmtId="0" fontId="6" fillId="0" borderId="4" xfId="0" applyFont="1" applyBorder="1" applyAlignment="1">
      <alignment horizontal="justify" vertical="top"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9" fillId="0" borderId="4" xfId="0" applyFont="1" applyBorder="1" applyAlignment="1">
      <alignment horizontal="justify" vertical="top" wrapText="1"/>
    </xf>
    <xf numFmtId="0" fontId="0" fillId="0" borderId="4" xfId="0" applyBorder="1" applyAlignment="1">
      <alignment horizontal="center" vertical="center"/>
    </xf>
    <xf numFmtId="2" fontId="1" fillId="0" borderId="4" xfId="0" applyNumberFormat="1" applyFont="1" applyBorder="1" applyAlignment="1">
      <alignment horizontal="center" vertical="center"/>
    </xf>
    <xf numFmtId="0" fontId="0" fillId="0" borderId="0" xfId="0" applyBorder="1"/>
    <xf numFmtId="0" fontId="1" fillId="0" borderId="0" xfId="0" applyFont="1" applyBorder="1" applyAlignment="1">
      <alignment horizontal="center" vertical="center"/>
    </xf>
    <xf numFmtId="2" fontId="1" fillId="0" borderId="0" xfId="0" applyNumberFormat="1" applyFont="1" applyBorder="1" applyAlignment="1">
      <alignment horizontal="center" vertical="center"/>
    </xf>
    <xf numFmtId="0" fontId="2" fillId="0" borderId="0" xfId="0" applyFont="1" applyBorder="1" applyAlignment="1">
      <alignment vertical="top"/>
    </xf>
    <xf numFmtId="0" fontId="3" fillId="0" borderId="0" xfId="0" applyFont="1" applyBorder="1" applyAlignment="1">
      <alignment vertical="top" wrapText="1"/>
    </xf>
    <xf numFmtId="2" fontId="6" fillId="0" borderId="4" xfId="0" applyNumberFormat="1" applyFont="1" applyBorder="1" applyAlignment="1">
      <alignment horizontal="center" vertical="center" wrapText="1"/>
    </xf>
    <xf numFmtId="2" fontId="11" fillId="3" borderId="4" xfId="0" applyNumberFormat="1" applyFont="1" applyFill="1" applyBorder="1" applyAlignment="1">
      <alignment horizontal="center" vertical="center" wrapText="1"/>
    </xf>
    <xf numFmtId="0" fontId="12" fillId="0" borderId="4" xfId="0" applyFont="1" applyBorder="1" applyAlignment="1">
      <alignment horizontal="center" vertical="center" wrapText="1"/>
    </xf>
    <xf numFmtId="0" fontId="2" fillId="0" borderId="1" xfId="0" applyFont="1" applyBorder="1" applyAlignment="1">
      <alignment horizontal="center" vertical="top"/>
    </xf>
    <xf numFmtId="0" fontId="2" fillId="0" borderId="0" xfId="0" applyFont="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3" fillId="0" borderId="4" xfId="0" applyFont="1" applyBorder="1" applyAlignment="1">
      <alignment horizontal="left" vertical="top" wrapText="1"/>
    </xf>
    <xf numFmtId="0" fontId="1" fillId="0" borderId="4" xfId="0" applyFont="1" applyBorder="1" applyAlignment="1">
      <alignment horizontal="center" vertical="center"/>
    </xf>
    <xf numFmtId="0" fontId="10" fillId="0" borderId="0" xfId="0" applyFont="1" applyBorder="1" applyAlignment="1">
      <alignment horizontal="center" vertical="center" wrapText="1"/>
    </xf>
    <xf numFmtId="164" fontId="11" fillId="3" borderId="4" xfId="0" applyNumberFormat="1" applyFont="1" applyFill="1" applyBorder="1" applyAlignment="1">
      <alignment horizontal="center" vertical="center" wrapText="1"/>
    </xf>
    <xf numFmtId="0" fontId="14" fillId="3" borderId="4" xfId="0" applyFont="1" applyFill="1" applyBorder="1" applyAlignment="1">
      <alignment horizontal="center" vertical="center" wrapText="1"/>
    </xf>
    <xf numFmtId="0" fontId="11" fillId="3" borderId="4" xfId="0" applyFont="1" applyFill="1" applyBorder="1" applyAlignment="1">
      <alignment horizontal="justify" vertical="top" wrapText="1"/>
    </xf>
    <xf numFmtId="0" fontId="11" fillId="3" borderId="4" xfId="0" applyFont="1" applyFill="1" applyBorder="1" applyAlignment="1">
      <alignment horizontal="center" vertical="center" wrapText="1"/>
    </xf>
    <xf numFmtId="165" fontId="11" fillId="3" borderId="4" xfId="0" applyNumberFormat="1" applyFont="1" applyFill="1" applyBorder="1" applyAlignment="1">
      <alignment horizontal="center" vertical="center" wrapText="1"/>
    </xf>
    <xf numFmtId="0" fontId="15" fillId="0" borderId="4" xfId="0" applyFont="1" applyBorder="1" applyAlignment="1">
      <alignment horizontal="justify" vertical="top" wrapText="1"/>
    </xf>
    <xf numFmtId="0" fontId="6" fillId="0" borderId="4" xfId="0" applyFont="1" applyBorder="1" applyAlignment="1">
      <alignment horizontal="center"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G18"/>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19" t="s">
        <v>0</v>
      </c>
      <c r="B1" s="20"/>
      <c r="C1" s="20"/>
      <c r="D1" s="20"/>
      <c r="E1" s="20"/>
      <c r="F1" s="20"/>
      <c r="G1" s="14"/>
    </row>
    <row r="2" spans="1:7" ht="18.75">
      <c r="A2" s="21" t="s">
        <v>1</v>
      </c>
      <c r="B2" s="22"/>
      <c r="C2" s="22"/>
      <c r="D2" s="22"/>
      <c r="E2" s="22"/>
      <c r="F2" s="22"/>
      <c r="G2" s="14"/>
    </row>
    <row r="3" spans="1:7" ht="29.25" customHeight="1">
      <c r="A3" s="23" t="s">
        <v>134</v>
      </c>
      <c r="B3" s="23"/>
      <c r="C3" s="23"/>
      <c r="D3" s="23"/>
      <c r="E3" s="23"/>
      <c r="F3" s="23"/>
      <c r="G3" s="15"/>
    </row>
    <row r="4" spans="1:7">
      <c r="A4" s="1" t="s">
        <v>3</v>
      </c>
      <c r="B4" s="1" t="s">
        <v>4</v>
      </c>
      <c r="C4" s="1" t="s">
        <v>34</v>
      </c>
      <c r="D4" s="1" t="s">
        <v>6</v>
      </c>
      <c r="E4" s="1" t="s">
        <v>7</v>
      </c>
      <c r="F4" s="1" t="s">
        <v>8</v>
      </c>
    </row>
    <row r="5" spans="1:7" ht="114.75">
      <c r="A5" s="2" t="s">
        <v>51</v>
      </c>
      <c r="B5" s="4" t="s">
        <v>12</v>
      </c>
      <c r="C5" s="17">
        <v>64.569999999999993</v>
      </c>
      <c r="D5" s="5" t="s">
        <v>13</v>
      </c>
      <c r="E5" s="5">
        <v>112.53</v>
      </c>
      <c r="F5" s="17">
        <f t="shared" ref="F5:F14" si="0">E5*C5</f>
        <v>7266.0620999999992</v>
      </c>
    </row>
    <row r="6" spans="1:7" ht="89.25">
      <c r="A6" s="2" t="s">
        <v>52</v>
      </c>
      <c r="B6" s="6" t="s">
        <v>36</v>
      </c>
      <c r="C6" s="17">
        <v>32.29</v>
      </c>
      <c r="D6" s="5" t="s">
        <v>16</v>
      </c>
      <c r="E6" s="5">
        <v>228.47</v>
      </c>
      <c r="F6" s="17">
        <f t="shared" si="0"/>
        <v>7377.2963</v>
      </c>
    </row>
    <row r="7" spans="1:7" ht="63.75">
      <c r="A7" s="2" t="s">
        <v>53</v>
      </c>
      <c r="B7" s="4" t="s">
        <v>18</v>
      </c>
      <c r="C7" s="17">
        <v>62.78</v>
      </c>
      <c r="D7" s="5" t="s">
        <v>16</v>
      </c>
      <c r="E7" s="5">
        <v>1191.77</v>
      </c>
      <c r="F7" s="17">
        <f t="shared" si="0"/>
        <v>74819.320600000006</v>
      </c>
    </row>
    <row r="8" spans="1:7" ht="102">
      <c r="A8" s="2" t="s">
        <v>135</v>
      </c>
      <c r="B8" s="4" t="s">
        <v>38</v>
      </c>
      <c r="C8" s="17">
        <v>64.569999999999993</v>
      </c>
      <c r="D8" s="5" t="s">
        <v>16</v>
      </c>
      <c r="E8" s="5">
        <v>6543.32</v>
      </c>
      <c r="F8" s="17">
        <f t="shared" si="0"/>
        <v>422502.17239999992</v>
      </c>
    </row>
    <row r="9" spans="1:7" ht="18.75">
      <c r="A9" s="2">
        <v>10</v>
      </c>
      <c r="B9" s="8" t="s">
        <v>21</v>
      </c>
      <c r="C9" s="17"/>
      <c r="D9" s="5"/>
      <c r="E9" s="5"/>
      <c r="F9" s="17"/>
    </row>
    <row r="10" spans="1:7" ht="15.75">
      <c r="A10" s="2" t="s">
        <v>22</v>
      </c>
      <c r="B10" s="4" t="s">
        <v>136</v>
      </c>
      <c r="C10" s="17">
        <v>32.29</v>
      </c>
      <c r="D10" s="5" t="s">
        <v>16</v>
      </c>
      <c r="E10" s="5">
        <v>364.32</v>
      </c>
      <c r="F10" s="17">
        <f t="shared" si="0"/>
        <v>11763.8928</v>
      </c>
    </row>
    <row r="11" spans="1:7" ht="15.75">
      <c r="A11" s="2" t="s">
        <v>24</v>
      </c>
      <c r="B11" s="4" t="s">
        <v>57</v>
      </c>
      <c r="C11" s="17">
        <v>27.768999999999998</v>
      </c>
      <c r="D11" s="5" t="s">
        <v>16</v>
      </c>
      <c r="E11" s="5">
        <v>788.13</v>
      </c>
      <c r="F11" s="17">
        <f t="shared" si="0"/>
        <v>21885.581969999999</v>
      </c>
    </row>
    <row r="12" spans="1:7" ht="15.75">
      <c r="A12" s="2" t="s">
        <v>26</v>
      </c>
      <c r="B12" s="4" t="s">
        <v>74</v>
      </c>
      <c r="C12" s="17">
        <v>62.78</v>
      </c>
      <c r="D12" s="5" t="s">
        <v>16</v>
      </c>
      <c r="E12" s="5">
        <v>756.83</v>
      </c>
      <c r="F12" s="17">
        <f t="shared" si="0"/>
        <v>47513.787400000001</v>
      </c>
    </row>
    <row r="13" spans="1:7" ht="15.75">
      <c r="A13" s="2" t="s">
        <v>28</v>
      </c>
      <c r="B13" s="4" t="s">
        <v>59</v>
      </c>
      <c r="C13" s="17">
        <v>55.53</v>
      </c>
      <c r="D13" s="5" t="s">
        <v>16</v>
      </c>
      <c r="E13" s="5">
        <v>482.26</v>
      </c>
      <c r="F13" s="17">
        <f t="shared" si="0"/>
        <v>26779.897799999999</v>
      </c>
    </row>
    <row r="14" spans="1:7" ht="15.75">
      <c r="A14" s="2" t="s">
        <v>30</v>
      </c>
      <c r="B14" s="4" t="s">
        <v>31</v>
      </c>
      <c r="C14" s="17">
        <v>64.563000000000002</v>
      </c>
      <c r="D14" s="5" t="s">
        <v>16</v>
      </c>
      <c r="E14" s="5">
        <v>167.71</v>
      </c>
      <c r="F14" s="17">
        <f t="shared" si="0"/>
        <v>10827.86073</v>
      </c>
    </row>
    <row r="15" spans="1:7">
      <c r="A15" s="9"/>
      <c r="B15" s="24"/>
      <c r="C15" s="24"/>
      <c r="D15" s="24"/>
      <c r="E15" s="24"/>
      <c r="F15" s="10">
        <f>SUM(F5:F14)</f>
        <v>630735.87209999992</v>
      </c>
    </row>
    <row r="16" spans="1:7">
      <c r="A16" s="11"/>
      <c r="B16" s="12"/>
      <c r="C16" s="12"/>
      <c r="D16" s="12"/>
      <c r="E16" s="12"/>
      <c r="F16" s="13"/>
    </row>
    <row r="17" spans="1:6">
      <c r="A17" s="11"/>
      <c r="B17" s="12"/>
      <c r="C17" s="12"/>
      <c r="D17" s="12"/>
      <c r="E17" s="12"/>
      <c r="F17" s="13"/>
    </row>
    <row r="18" spans="1:6" ht="41.25" customHeight="1">
      <c r="B18" s="25" t="s">
        <v>61</v>
      </c>
      <c r="C18" s="25"/>
      <c r="D18" s="25"/>
      <c r="E18" s="25"/>
      <c r="F18" s="25"/>
    </row>
  </sheetData>
  <mergeCells count="5">
    <mergeCell ref="A1:F1"/>
    <mergeCell ref="A2:F2"/>
    <mergeCell ref="A3:F3"/>
    <mergeCell ref="B15:E15"/>
    <mergeCell ref="B18:F18"/>
  </mergeCells>
  <pageMargins left="0.16" right="0.16" top="0.61"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dimension ref="A1:G19"/>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19" t="s">
        <v>0</v>
      </c>
      <c r="B1" s="20"/>
      <c r="C1" s="20"/>
      <c r="D1" s="20"/>
      <c r="E1" s="20"/>
      <c r="F1" s="20"/>
      <c r="G1" s="14"/>
    </row>
    <row r="2" spans="1:7" ht="18.75">
      <c r="A2" s="21" t="s">
        <v>1</v>
      </c>
      <c r="B2" s="22"/>
      <c r="C2" s="22"/>
      <c r="D2" s="22"/>
      <c r="E2" s="22"/>
      <c r="F2" s="22"/>
      <c r="G2" s="14"/>
    </row>
    <row r="3" spans="1:7" ht="30" customHeight="1">
      <c r="A3" s="23" t="s">
        <v>50</v>
      </c>
      <c r="B3" s="23"/>
      <c r="C3" s="23"/>
      <c r="D3" s="23"/>
      <c r="E3" s="23"/>
      <c r="F3" s="23"/>
      <c r="G3" s="15"/>
    </row>
    <row r="4" spans="1:7">
      <c r="A4" s="1" t="s">
        <v>3</v>
      </c>
      <c r="B4" s="1" t="s">
        <v>4</v>
      </c>
      <c r="C4" s="1" t="s">
        <v>34</v>
      </c>
      <c r="D4" s="1" t="s">
        <v>6</v>
      </c>
      <c r="E4" s="1" t="s">
        <v>7</v>
      </c>
      <c r="F4" s="1" t="s">
        <v>8</v>
      </c>
    </row>
    <row r="5" spans="1:7" ht="114.75">
      <c r="A5" s="2" t="s">
        <v>51</v>
      </c>
      <c r="B5" s="4" t="s">
        <v>12</v>
      </c>
      <c r="C5" s="17">
        <v>11.81</v>
      </c>
      <c r="D5" s="5" t="s">
        <v>13</v>
      </c>
      <c r="E5" s="5">
        <v>112.53</v>
      </c>
      <c r="F5" s="17">
        <f t="shared" ref="F5:F14" si="0">E5*C5</f>
        <v>1328.9793</v>
      </c>
    </row>
    <row r="6" spans="1:7" ht="89.25">
      <c r="A6" s="2" t="s">
        <v>52</v>
      </c>
      <c r="B6" s="6" t="s">
        <v>36</v>
      </c>
      <c r="C6" s="17">
        <v>3.55</v>
      </c>
      <c r="D6" s="5" t="s">
        <v>16</v>
      </c>
      <c r="E6" s="5">
        <v>228.47</v>
      </c>
      <c r="F6" s="17">
        <f t="shared" si="0"/>
        <v>811.06849999999997</v>
      </c>
    </row>
    <row r="7" spans="1:7" ht="63.75">
      <c r="A7" s="2" t="s">
        <v>53</v>
      </c>
      <c r="B7" s="4" t="s">
        <v>18</v>
      </c>
      <c r="C7" s="17">
        <v>5.9</v>
      </c>
      <c r="D7" s="5" t="s">
        <v>16</v>
      </c>
      <c r="E7" s="5">
        <v>1191.77</v>
      </c>
      <c r="F7" s="17">
        <f t="shared" si="0"/>
        <v>7031.4430000000002</v>
      </c>
    </row>
    <row r="8" spans="1:7" ht="102">
      <c r="A8" s="2" t="s">
        <v>54</v>
      </c>
      <c r="B8" s="4" t="s">
        <v>55</v>
      </c>
      <c r="C8" s="26">
        <v>115.1</v>
      </c>
      <c r="D8" s="5" t="s">
        <v>16</v>
      </c>
      <c r="E8" s="5">
        <v>6543.32</v>
      </c>
      <c r="F8" s="17">
        <f t="shared" si="0"/>
        <v>753136.13199999998</v>
      </c>
    </row>
    <row r="9" spans="1:7" ht="18.75">
      <c r="A9" s="7">
        <v>5</v>
      </c>
      <c r="B9" s="8" t="s">
        <v>21</v>
      </c>
      <c r="C9" s="17"/>
      <c r="D9" s="5"/>
      <c r="E9" s="5"/>
      <c r="F9" s="17"/>
    </row>
    <row r="10" spans="1:7">
      <c r="A10" s="7">
        <v>6</v>
      </c>
      <c r="B10" s="4" t="s">
        <v>56</v>
      </c>
      <c r="C10" s="17">
        <v>49.37</v>
      </c>
      <c r="D10" s="5" t="s">
        <v>13</v>
      </c>
      <c r="E10" s="5">
        <v>377.8</v>
      </c>
      <c r="F10" s="17">
        <f t="shared" si="0"/>
        <v>18651.986000000001</v>
      </c>
    </row>
    <row r="11" spans="1:7">
      <c r="A11" s="7">
        <v>7</v>
      </c>
      <c r="B11" s="4" t="s">
        <v>57</v>
      </c>
      <c r="C11" s="17">
        <v>3.55</v>
      </c>
      <c r="D11" s="5" t="s">
        <v>13</v>
      </c>
      <c r="E11" s="5">
        <v>788.13</v>
      </c>
      <c r="F11" s="17">
        <f t="shared" si="0"/>
        <v>2797.8615</v>
      </c>
    </row>
    <row r="12" spans="1:7">
      <c r="A12" s="7">
        <v>8</v>
      </c>
      <c r="B12" s="4" t="s">
        <v>58</v>
      </c>
      <c r="C12" s="17">
        <v>98.74</v>
      </c>
      <c r="D12" s="5" t="s">
        <v>13</v>
      </c>
      <c r="E12" s="5">
        <v>756.83</v>
      </c>
      <c r="F12" s="17">
        <f t="shared" si="0"/>
        <v>74729.394199999995</v>
      </c>
    </row>
    <row r="13" spans="1:7">
      <c r="A13" s="7">
        <v>9</v>
      </c>
      <c r="B13" s="4" t="s">
        <v>59</v>
      </c>
      <c r="C13" s="17">
        <v>5.9</v>
      </c>
      <c r="D13" s="5" t="s">
        <v>13</v>
      </c>
      <c r="E13" s="5">
        <v>482.26</v>
      </c>
      <c r="F13" s="17">
        <f t="shared" si="0"/>
        <v>2845.3340000000003</v>
      </c>
    </row>
    <row r="14" spans="1:7">
      <c r="A14" s="7">
        <v>10</v>
      </c>
      <c r="B14" s="4" t="s">
        <v>60</v>
      </c>
      <c r="C14" s="17">
        <v>11.81</v>
      </c>
      <c r="D14" s="5" t="s">
        <v>13</v>
      </c>
      <c r="E14" s="5">
        <v>167.7</v>
      </c>
      <c r="F14" s="17">
        <f t="shared" si="0"/>
        <v>1980.537</v>
      </c>
    </row>
    <row r="15" spans="1:7">
      <c r="A15" s="9"/>
      <c r="B15" s="24"/>
      <c r="C15" s="24"/>
      <c r="D15" s="24"/>
      <c r="E15" s="24"/>
      <c r="F15" s="10">
        <f>SUM(F5:F14)</f>
        <v>863312.73550000007</v>
      </c>
    </row>
    <row r="16" spans="1:7">
      <c r="A16" s="11"/>
      <c r="B16" s="12"/>
      <c r="C16" s="12"/>
      <c r="D16" s="12"/>
      <c r="E16" s="12"/>
      <c r="F16" s="13"/>
    </row>
    <row r="17" spans="1:6">
      <c r="A17" s="11"/>
      <c r="B17" s="12"/>
      <c r="C17" s="12"/>
      <c r="D17" s="12"/>
      <c r="E17" s="12"/>
      <c r="F17" s="13"/>
    </row>
    <row r="18" spans="1:6" ht="63.75" customHeight="1">
      <c r="B18" s="25" t="s">
        <v>61</v>
      </c>
      <c r="C18" s="25"/>
      <c r="D18" s="25"/>
      <c r="E18" s="25"/>
      <c r="F18" s="25"/>
    </row>
    <row r="19" spans="1:6" ht="41.25" customHeight="1"/>
  </sheetData>
  <mergeCells count="5">
    <mergeCell ref="A1:F1"/>
    <mergeCell ref="A2:F2"/>
    <mergeCell ref="A3:F3"/>
    <mergeCell ref="B15:E15"/>
    <mergeCell ref="B18:F18"/>
  </mergeCells>
  <pageMargins left="0.32" right="0.2"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dimension ref="A1:G26"/>
  <sheetViews>
    <sheetView workbookViewId="0">
      <selection activeCell="B7" sqref="B7"/>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19" t="s">
        <v>0</v>
      </c>
      <c r="B1" s="20"/>
      <c r="C1" s="20"/>
      <c r="D1" s="20"/>
      <c r="E1" s="20"/>
      <c r="F1" s="20"/>
      <c r="G1" s="14"/>
    </row>
    <row r="2" spans="1:7" ht="18.75">
      <c r="A2" s="21" t="s">
        <v>1</v>
      </c>
      <c r="B2" s="22"/>
      <c r="C2" s="22"/>
      <c r="D2" s="22"/>
      <c r="E2" s="22"/>
      <c r="F2" s="22"/>
      <c r="G2" s="14"/>
    </row>
    <row r="3" spans="1:7" ht="34.5" customHeight="1">
      <c r="A3" s="23" t="s">
        <v>33</v>
      </c>
      <c r="B3" s="23"/>
      <c r="C3" s="23"/>
      <c r="D3" s="23"/>
      <c r="E3" s="23"/>
      <c r="F3" s="23"/>
      <c r="G3" s="15"/>
    </row>
    <row r="4" spans="1:7">
      <c r="A4" s="1" t="s">
        <v>3</v>
      </c>
      <c r="B4" s="1" t="s">
        <v>4</v>
      </c>
      <c r="C4" s="1" t="s">
        <v>34</v>
      </c>
      <c r="D4" s="1" t="s">
        <v>6</v>
      </c>
      <c r="E4" s="1" t="s">
        <v>7</v>
      </c>
      <c r="F4" s="1" t="s">
        <v>8</v>
      </c>
    </row>
    <row r="5" spans="1:7" ht="25.5">
      <c r="A5" s="5">
        <v>1</v>
      </c>
      <c r="B5" s="5" t="s">
        <v>35</v>
      </c>
      <c r="C5" s="5">
        <v>4</v>
      </c>
      <c r="D5" s="5" t="s">
        <v>10</v>
      </c>
      <c r="E5" s="5">
        <v>243.77</v>
      </c>
      <c r="F5" s="16">
        <f t="shared" ref="F5:F19" si="0">E5*C5</f>
        <v>975.08</v>
      </c>
    </row>
    <row r="6" spans="1:7" ht="114.75">
      <c r="A6" s="2" t="s">
        <v>11</v>
      </c>
      <c r="B6" s="4" t="s">
        <v>12</v>
      </c>
      <c r="C6" s="17">
        <v>61.46</v>
      </c>
      <c r="D6" s="5" t="s">
        <v>13</v>
      </c>
      <c r="E6" s="5">
        <v>112.53</v>
      </c>
      <c r="F6" s="16">
        <f t="shared" si="0"/>
        <v>6916.0938000000006</v>
      </c>
    </row>
    <row r="7" spans="1:7" ht="89.25">
      <c r="A7" s="2" t="s">
        <v>14</v>
      </c>
      <c r="B7" s="6" t="s">
        <v>36</v>
      </c>
      <c r="C7" s="17">
        <v>7.08</v>
      </c>
      <c r="D7" s="5" t="s">
        <v>16</v>
      </c>
      <c r="E7" s="5">
        <v>228.47</v>
      </c>
      <c r="F7" s="16">
        <f t="shared" si="0"/>
        <v>1617.5676000000001</v>
      </c>
    </row>
    <row r="8" spans="1:7" ht="63.75">
      <c r="A8" s="2" t="s">
        <v>17</v>
      </c>
      <c r="B8" s="4" t="s">
        <v>18</v>
      </c>
      <c r="C8" s="17">
        <v>11.8</v>
      </c>
      <c r="D8" s="5" t="s">
        <v>16</v>
      </c>
      <c r="E8" s="5">
        <v>1191.77</v>
      </c>
      <c r="F8" s="16">
        <f t="shared" si="0"/>
        <v>14062.886</v>
      </c>
    </row>
    <row r="9" spans="1:7" ht="102">
      <c r="A9" s="2" t="s">
        <v>37</v>
      </c>
      <c r="B9" s="4" t="s">
        <v>38</v>
      </c>
      <c r="C9" s="17">
        <v>19.36</v>
      </c>
      <c r="D9" s="5" t="s">
        <v>16</v>
      </c>
      <c r="E9" s="5">
        <v>5913.66</v>
      </c>
      <c r="F9" s="16">
        <f>E9*C9</f>
        <v>114488.45759999999</v>
      </c>
    </row>
    <row r="10" spans="1:7" ht="89.25">
      <c r="A10" s="2" t="s">
        <v>39</v>
      </c>
      <c r="B10" s="4" t="s">
        <v>40</v>
      </c>
      <c r="C10" s="17">
        <v>22.3</v>
      </c>
      <c r="D10" s="5" t="s">
        <v>16</v>
      </c>
      <c r="E10" s="5">
        <v>2788.17</v>
      </c>
      <c r="F10" s="16">
        <f t="shared" si="0"/>
        <v>62176.191000000006</v>
      </c>
    </row>
    <row r="11" spans="1:7" ht="63.75">
      <c r="A11" s="18" t="s">
        <v>41</v>
      </c>
      <c r="B11" s="4" t="s">
        <v>42</v>
      </c>
      <c r="C11" s="17">
        <v>342.17</v>
      </c>
      <c r="D11" s="5" t="s">
        <v>43</v>
      </c>
      <c r="E11" s="5">
        <v>259.29000000000002</v>
      </c>
      <c r="F11" s="16">
        <f t="shared" si="0"/>
        <v>88721.259300000005</v>
      </c>
    </row>
    <row r="12" spans="1:7" ht="102">
      <c r="A12" s="18" t="s">
        <v>44</v>
      </c>
      <c r="B12" s="4" t="s">
        <v>45</v>
      </c>
      <c r="C12" s="17">
        <v>4.72</v>
      </c>
      <c r="D12" s="5" t="s">
        <v>16</v>
      </c>
      <c r="E12" s="5">
        <v>6219.21</v>
      </c>
      <c r="F12" s="16">
        <f t="shared" si="0"/>
        <v>29354.671199999997</v>
      </c>
    </row>
    <row r="13" spans="1:7" ht="89.25">
      <c r="A13" s="18" t="s">
        <v>46</v>
      </c>
      <c r="B13" s="4" t="s">
        <v>47</v>
      </c>
      <c r="C13" s="17">
        <v>0.41670000000000001</v>
      </c>
      <c r="D13" s="5" t="s">
        <v>48</v>
      </c>
      <c r="E13" s="5">
        <v>53433.91</v>
      </c>
      <c r="F13" s="16">
        <f t="shared" si="0"/>
        <v>22265.910297000002</v>
      </c>
    </row>
    <row r="14" spans="1:7" ht="18.75">
      <c r="A14" s="2">
        <v>10</v>
      </c>
      <c r="B14" s="8" t="s">
        <v>21</v>
      </c>
      <c r="C14" s="17"/>
      <c r="D14" s="5"/>
      <c r="E14" s="5"/>
      <c r="F14" s="16"/>
    </row>
    <row r="15" spans="1:7" ht="15.75">
      <c r="A15" s="2" t="s">
        <v>22</v>
      </c>
      <c r="B15" s="4" t="s">
        <v>23</v>
      </c>
      <c r="C15" s="17">
        <v>7.08</v>
      </c>
      <c r="D15" s="5" t="s">
        <v>16</v>
      </c>
      <c r="E15" s="5">
        <v>404.77</v>
      </c>
      <c r="F15" s="16">
        <f t="shared" si="0"/>
        <v>2865.7716</v>
      </c>
    </row>
    <row r="16" spans="1:7" ht="15.75">
      <c r="A16" s="2" t="s">
        <v>24</v>
      </c>
      <c r="B16" s="4" t="s">
        <v>25</v>
      </c>
      <c r="C16" s="17">
        <v>24.74</v>
      </c>
      <c r="D16" s="5" t="s">
        <v>16</v>
      </c>
      <c r="E16" s="5">
        <v>765.85</v>
      </c>
      <c r="F16" s="16">
        <f t="shared" si="0"/>
        <v>18947.129000000001</v>
      </c>
    </row>
    <row r="17" spans="1:6" ht="15.75">
      <c r="A17" s="2" t="s">
        <v>26</v>
      </c>
      <c r="B17" s="4" t="s">
        <v>27</v>
      </c>
      <c r="C17" s="17">
        <v>34.1</v>
      </c>
      <c r="D17" s="5" t="s">
        <v>16</v>
      </c>
      <c r="E17" s="5">
        <v>730.6</v>
      </c>
      <c r="F17" s="16">
        <f t="shared" si="0"/>
        <v>24913.460000000003</v>
      </c>
    </row>
    <row r="18" spans="1:6" ht="15.75">
      <c r="A18" s="2" t="s">
        <v>28</v>
      </c>
      <c r="B18" s="4" t="s">
        <v>29</v>
      </c>
      <c r="C18" s="17">
        <v>21.49</v>
      </c>
      <c r="D18" s="5" t="s">
        <v>16</v>
      </c>
      <c r="E18" s="5">
        <v>458.72</v>
      </c>
      <c r="F18" s="16">
        <f t="shared" si="0"/>
        <v>9857.8927999999996</v>
      </c>
    </row>
    <row r="19" spans="1:6" ht="15.75">
      <c r="A19" s="2" t="s">
        <v>30</v>
      </c>
      <c r="B19" s="4" t="s">
        <v>31</v>
      </c>
      <c r="C19" s="17">
        <v>61.46</v>
      </c>
      <c r="D19" s="5" t="s">
        <v>16</v>
      </c>
      <c r="E19" s="5">
        <v>167.71</v>
      </c>
      <c r="F19" s="16">
        <f t="shared" si="0"/>
        <v>10307.456600000001</v>
      </c>
    </row>
    <row r="20" spans="1:6">
      <c r="A20" s="9"/>
      <c r="B20" s="24"/>
      <c r="C20" s="24"/>
      <c r="D20" s="24"/>
      <c r="E20" s="24"/>
      <c r="F20" s="10">
        <f>SUM(F5:F19)</f>
        <v>407469.82679699996</v>
      </c>
    </row>
    <row r="21" spans="1:6">
      <c r="A21" s="11"/>
      <c r="B21" s="12"/>
      <c r="C21" s="12"/>
      <c r="D21" s="12"/>
      <c r="E21" s="12"/>
      <c r="F21" s="13"/>
    </row>
    <row r="22" spans="1:6">
      <c r="A22" s="11"/>
      <c r="B22" s="12"/>
      <c r="C22" s="12"/>
      <c r="D22" s="12"/>
      <c r="E22" s="12"/>
      <c r="F22" s="13"/>
    </row>
    <row r="23" spans="1:6" ht="43.5" customHeight="1">
      <c r="B23" s="25" t="s">
        <v>49</v>
      </c>
      <c r="C23" s="25"/>
      <c r="D23" s="25"/>
      <c r="E23" s="25"/>
      <c r="F23" s="25"/>
    </row>
    <row r="26" spans="1:6" ht="41.25" customHeight="1"/>
  </sheetData>
  <mergeCells count="5">
    <mergeCell ref="A1:F1"/>
    <mergeCell ref="A2:F2"/>
    <mergeCell ref="A3:F3"/>
    <mergeCell ref="B20:E20"/>
    <mergeCell ref="B23:F23"/>
  </mergeCells>
  <pageMargins left="0.28000000000000003" right="0.3"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dimension ref="A1:F19"/>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6" ht="18.75">
      <c r="A1" s="19" t="s">
        <v>0</v>
      </c>
      <c r="B1" s="20"/>
      <c r="C1" s="20"/>
      <c r="D1" s="20"/>
      <c r="E1" s="20"/>
      <c r="F1" s="20"/>
    </row>
    <row r="2" spans="1:6" ht="18.75">
      <c r="A2" s="21" t="s">
        <v>1</v>
      </c>
      <c r="B2" s="22"/>
      <c r="C2" s="22"/>
      <c r="D2" s="22"/>
      <c r="E2" s="22"/>
      <c r="F2" s="22"/>
    </row>
    <row r="3" spans="1:6" ht="30.75" customHeight="1">
      <c r="A3" s="23" t="s">
        <v>2</v>
      </c>
      <c r="B3" s="23"/>
      <c r="C3" s="23"/>
      <c r="D3" s="23"/>
      <c r="E3" s="23"/>
      <c r="F3" s="23"/>
    </row>
    <row r="4" spans="1:6">
      <c r="A4" s="1" t="s">
        <v>3</v>
      </c>
      <c r="B4" s="1" t="s">
        <v>4</v>
      </c>
      <c r="C4" s="1" t="s">
        <v>5</v>
      </c>
      <c r="D4" s="1" t="s">
        <v>6</v>
      </c>
      <c r="E4" s="1" t="s">
        <v>7</v>
      </c>
      <c r="F4" s="1" t="s">
        <v>8</v>
      </c>
    </row>
    <row r="5" spans="1:6" ht="21">
      <c r="A5" s="2">
        <v>1</v>
      </c>
      <c r="B5" s="2" t="s">
        <v>9</v>
      </c>
      <c r="C5" s="2">
        <v>3</v>
      </c>
      <c r="D5" s="2" t="s">
        <v>10</v>
      </c>
      <c r="E5" s="2">
        <v>243.77</v>
      </c>
      <c r="F5" s="3">
        <f t="shared" ref="F5:F15" si="0">E5*C5</f>
        <v>731.31000000000006</v>
      </c>
    </row>
    <row r="6" spans="1:6" ht="114.75">
      <c r="A6" s="2" t="s">
        <v>11</v>
      </c>
      <c r="B6" s="4" t="s">
        <v>12</v>
      </c>
      <c r="C6" s="5">
        <v>9.4</v>
      </c>
      <c r="D6" s="5" t="s">
        <v>13</v>
      </c>
      <c r="E6" s="5">
        <v>112.53</v>
      </c>
      <c r="F6" s="3">
        <f t="shared" si="0"/>
        <v>1057.7820000000002</v>
      </c>
    </row>
    <row r="7" spans="1:6" ht="89.25">
      <c r="A7" s="2" t="s">
        <v>14</v>
      </c>
      <c r="B7" s="6" t="s">
        <v>15</v>
      </c>
      <c r="C7" s="5">
        <v>3.51</v>
      </c>
      <c r="D7" s="5" t="s">
        <v>16</v>
      </c>
      <c r="E7" s="5">
        <v>228.47</v>
      </c>
      <c r="F7" s="3">
        <f t="shared" si="0"/>
        <v>801.92969999999991</v>
      </c>
    </row>
    <row r="8" spans="1:6" ht="63.75">
      <c r="A8" s="2" t="s">
        <v>17</v>
      </c>
      <c r="B8" s="4" t="s">
        <v>18</v>
      </c>
      <c r="C8" s="5">
        <v>5.89</v>
      </c>
      <c r="D8" s="5" t="s">
        <v>16</v>
      </c>
      <c r="E8" s="5">
        <v>1191.77</v>
      </c>
      <c r="F8" s="3">
        <f t="shared" si="0"/>
        <v>7019.5252999999993</v>
      </c>
    </row>
    <row r="9" spans="1:6" ht="76.5">
      <c r="A9" s="2" t="s">
        <v>19</v>
      </c>
      <c r="B9" s="32" t="s">
        <v>20</v>
      </c>
      <c r="C9" s="5">
        <v>23.4</v>
      </c>
      <c r="D9" s="5" t="s">
        <v>16</v>
      </c>
      <c r="E9" s="5">
        <v>6543.32</v>
      </c>
      <c r="F9" s="3">
        <f t="shared" si="0"/>
        <v>153113.68799999999</v>
      </c>
    </row>
    <row r="10" spans="1:6" ht="18.75">
      <c r="A10" s="7">
        <v>6</v>
      </c>
      <c r="B10" s="8" t="s">
        <v>21</v>
      </c>
      <c r="C10" s="5"/>
      <c r="D10" s="5"/>
      <c r="E10" s="5"/>
      <c r="F10" s="3"/>
    </row>
    <row r="11" spans="1:6" ht="15.75">
      <c r="A11" s="2" t="s">
        <v>22</v>
      </c>
      <c r="B11" s="4" t="s">
        <v>23</v>
      </c>
      <c r="C11" s="5">
        <v>17.420000000000002</v>
      </c>
      <c r="D11" s="5" t="s">
        <v>16</v>
      </c>
      <c r="E11" s="5">
        <v>404.77</v>
      </c>
      <c r="F11" s="3">
        <f t="shared" si="0"/>
        <v>7051.0934000000007</v>
      </c>
    </row>
    <row r="12" spans="1:6" ht="15.75">
      <c r="A12" s="2" t="s">
        <v>24</v>
      </c>
      <c r="B12" s="4" t="s">
        <v>25</v>
      </c>
      <c r="C12" s="5">
        <v>10.039999999999999</v>
      </c>
      <c r="D12" s="5" t="s">
        <v>16</v>
      </c>
      <c r="E12" s="5">
        <v>765.85</v>
      </c>
      <c r="F12" s="3">
        <f t="shared" si="0"/>
        <v>7689.134</v>
      </c>
    </row>
    <row r="13" spans="1:6" ht="15.75">
      <c r="A13" s="2" t="s">
        <v>26</v>
      </c>
      <c r="B13" s="4" t="s">
        <v>27</v>
      </c>
      <c r="C13" s="5">
        <v>5.89</v>
      </c>
      <c r="D13" s="5" t="s">
        <v>16</v>
      </c>
      <c r="E13" s="5">
        <v>730.6</v>
      </c>
      <c r="F13" s="3">
        <f t="shared" si="0"/>
        <v>4303.2339999999995</v>
      </c>
    </row>
    <row r="14" spans="1:6" ht="15.75">
      <c r="A14" s="2" t="s">
        <v>28</v>
      </c>
      <c r="B14" s="4" t="s">
        <v>29</v>
      </c>
      <c r="C14" s="5">
        <v>20.079999999999998</v>
      </c>
      <c r="D14" s="5" t="s">
        <v>16</v>
      </c>
      <c r="E14" s="5">
        <v>458.72</v>
      </c>
      <c r="F14" s="3">
        <f t="shared" si="0"/>
        <v>9211.0975999999991</v>
      </c>
    </row>
    <row r="15" spans="1:6" ht="15.75">
      <c r="A15" s="2" t="s">
        <v>30</v>
      </c>
      <c r="B15" s="4" t="s">
        <v>31</v>
      </c>
      <c r="C15" s="5">
        <v>9.4</v>
      </c>
      <c r="D15" s="5" t="s">
        <v>16</v>
      </c>
      <c r="E15" s="5">
        <v>167.7</v>
      </c>
      <c r="F15" s="3">
        <f t="shared" si="0"/>
        <v>1576.3799999999999</v>
      </c>
    </row>
    <row r="16" spans="1:6">
      <c r="A16" s="9"/>
      <c r="B16" s="24"/>
      <c r="C16" s="24"/>
      <c r="D16" s="24"/>
      <c r="E16" s="24"/>
      <c r="F16" s="10">
        <f>SUM(F5:F15)</f>
        <v>192555.174</v>
      </c>
    </row>
    <row r="17" spans="1:6">
      <c r="A17" s="11"/>
      <c r="B17" s="12"/>
      <c r="C17" s="12"/>
      <c r="D17" s="12"/>
      <c r="E17" s="12"/>
      <c r="F17" s="13"/>
    </row>
    <row r="18" spans="1:6">
      <c r="A18" s="11"/>
      <c r="B18" s="12"/>
      <c r="C18" s="12"/>
      <c r="D18" s="12"/>
      <c r="E18" s="12"/>
      <c r="F18" s="13"/>
    </row>
    <row r="19" spans="1:6" ht="50.25" customHeight="1">
      <c r="B19" s="25" t="s">
        <v>32</v>
      </c>
      <c r="C19" s="25"/>
      <c r="D19" s="25"/>
      <c r="E19" s="25"/>
      <c r="F19" s="25"/>
    </row>
  </sheetData>
  <mergeCells count="5">
    <mergeCell ref="A1:F1"/>
    <mergeCell ref="A2:F2"/>
    <mergeCell ref="A3:F3"/>
    <mergeCell ref="B16:E16"/>
    <mergeCell ref="B19:F19"/>
  </mergeCells>
  <pageMargins left="0.16" right="0.2"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dimension ref="A1:G22"/>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19" t="s">
        <v>0</v>
      </c>
      <c r="B1" s="20"/>
      <c r="C1" s="20"/>
      <c r="D1" s="20"/>
      <c r="E1" s="20"/>
      <c r="F1" s="20"/>
      <c r="G1" s="14"/>
    </row>
    <row r="2" spans="1:7" ht="18.75">
      <c r="A2" s="21" t="s">
        <v>1</v>
      </c>
      <c r="B2" s="22"/>
      <c r="C2" s="22"/>
      <c r="D2" s="22"/>
      <c r="E2" s="22"/>
      <c r="F2" s="22"/>
      <c r="G2" s="14"/>
    </row>
    <row r="3" spans="1:7" ht="29.25" customHeight="1">
      <c r="A3" s="23" t="s">
        <v>69</v>
      </c>
      <c r="B3" s="23"/>
      <c r="C3" s="23"/>
      <c r="D3" s="23"/>
      <c r="E3" s="23"/>
      <c r="F3" s="23"/>
      <c r="G3" s="15"/>
    </row>
    <row r="4" spans="1:7">
      <c r="A4" s="1" t="s">
        <v>3</v>
      </c>
      <c r="B4" s="1" t="s">
        <v>4</v>
      </c>
      <c r="C4" s="1" t="s">
        <v>34</v>
      </c>
      <c r="D4" s="1" t="s">
        <v>6</v>
      </c>
      <c r="E4" s="1" t="s">
        <v>7</v>
      </c>
      <c r="F4" s="1" t="s">
        <v>8</v>
      </c>
    </row>
    <row r="5" spans="1:7" ht="25.5">
      <c r="A5" s="27">
        <v>1</v>
      </c>
      <c r="B5" s="28" t="s">
        <v>70</v>
      </c>
      <c r="C5" s="17">
        <v>1</v>
      </c>
      <c r="D5" s="29" t="s">
        <v>10</v>
      </c>
      <c r="E5" s="29">
        <v>243.77</v>
      </c>
      <c r="F5" s="17">
        <f>E5*C5</f>
        <v>243.77</v>
      </c>
    </row>
    <row r="6" spans="1:7" ht="114.75">
      <c r="A6" s="2" t="s">
        <v>11</v>
      </c>
      <c r="B6" s="4" t="s">
        <v>12</v>
      </c>
      <c r="C6" s="17">
        <v>41.1</v>
      </c>
      <c r="D6" s="5" t="s">
        <v>13</v>
      </c>
      <c r="E6" s="5">
        <v>112.53</v>
      </c>
      <c r="F6" s="17">
        <f t="shared" ref="F6:F18" si="0">E6*C6</f>
        <v>4624.9830000000002</v>
      </c>
    </row>
    <row r="7" spans="1:7" ht="76.5">
      <c r="A7" s="2" t="s">
        <v>71</v>
      </c>
      <c r="B7" s="6" t="s">
        <v>72</v>
      </c>
      <c r="C7" s="5">
        <v>3.98</v>
      </c>
      <c r="D7" s="5" t="s">
        <v>16</v>
      </c>
      <c r="E7" s="5">
        <v>366.8</v>
      </c>
      <c r="F7" s="17">
        <f t="shared" si="0"/>
        <v>1459.864</v>
      </c>
    </row>
    <row r="8" spans="1:7" ht="63.75">
      <c r="A8" s="2" t="s">
        <v>17</v>
      </c>
      <c r="B8" s="4" t="s">
        <v>18</v>
      </c>
      <c r="C8" s="17">
        <v>6.64</v>
      </c>
      <c r="D8" s="5" t="s">
        <v>16</v>
      </c>
      <c r="E8" s="5">
        <v>1191.77</v>
      </c>
      <c r="F8" s="17">
        <f t="shared" si="0"/>
        <v>7913.3527999999997</v>
      </c>
    </row>
    <row r="9" spans="1:7" ht="102">
      <c r="A9" s="2" t="s">
        <v>19</v>
      </c>
      <c r="B9" s="4" t="s">
        <v>55</v>
      </c>
      <c r="C9" s="17">
        <v>5.58</v>
      </c>
      <c r="D9" s="5" t="s">
        <v>16</v>
      </c>
      <c r="E9" s="5">
        <v>6543.32</v>
      </c>
      <c r="F9" s="17">
        <f t="shared" si="0"/>
        <v>36511.725599999998</v>
      </c>
    </row>
    <row r="10" spans="1:7" ht="89.25">
      <c r="A10" s="2" t="s">
        <v>39</v>
      </c>
      <c r="B10" s="4" t="s">
        <v>73</v>
      </c>
      <c r="C10" s="17">
        <v>14.34</v>
      </c>
      <c r="D10" s="5" t="s">
        <v>16</v>
      </c>
      <c r="E10" s="5">
        <v>2788.17</v>
      </c>
      <c r="F10" s="17">
        <f t="shared" si="0"/>
        <v>39982.357799999998</v>
      </c>
    </row>
    <row r="11" spans="1:7" ht="63.75">
      <c r="A11" s="18" t="s">
        <v>41</v>
      </c>
      <c r="B11" s="4" t="s">
        <v>42</v>
      </c>
      <c r="C11" s="5">
        <v>37.15</v>
      </c>
      <c r="D11" s="5" t="s">
        <v>43</v>
      </c>
      <c r="E11" s="5">
        <v>259.29000000000002</v>
      </c>
      <c r="F11" s="17">
        <f t="shared" si="0"/>
        <v>9632.6234999999997</v>
      </c>
    </row>
    <row r="12" spans="1:7" ht="102">
      <c r="A12" s="18" t="s">
        <v>44</v>
      </c>
      <c r="B12" s="4" t="s">
        <v>45</v>
      </c>
      <c r="C12" s="17">
        <v>6.77</v>
      </c>
      <c r="D12" s="5" t="s">
        <v>16</v>
      </c>
      <c r="E12" s="5">
        <v>6219.31</v>
      </c>
      <c r="F12" s="17">
        <f t="shared" si="0"/>
        <v>42104.7287</v>
      </c>
    </row>
    <row r="13" spans="1:7" ht="89.25">
      <c r="A13" s="18" t="s">
        <v>46</v>
      </c>
      <c r="B13" s="4" t="s">
        <v>47</v>
      </c>
      <c r="C13" s="30">
        <v>0.72</v>
      </c>
      <c r="D13" s="5" t="s">
        <v>48</v>
      </c>
      <c r="E13" s="5">
        <v>53433.91</v>
      </c>
      <c r="F13" s="17">
        <f t="shared" si="0"/>
        <v>38472.415200000003</v>
      </c>
    </row>
    <row r="14" spans="1:7" ht="18.75">
      <c r="A14" s="2">
        <v>10</v>
      </c>
      <c r="B14" s="8" t="s">
        <v>21</v>
      </c>
      <c r="C14" s="17"/>
      <c r="D14" s="5"/>
      <c r="E14" s="5"/>
      <c r="F14" s="17"/>
    </row>
    <row r="15" spans="1:7" ht="15.75">
      <c r="A15" s="2" t="s">
        <v>22</v>
      </c>
      <c r="B15" s="4" t="s">
        <v>57</v>
      </c>
      <c r="C15" s="17">
        <v>12.18</v>
      </c>
      <c r="D15" s="5" t="s">
        <v>16</v>
      </c>
      <c r="E15" s="5">
        <v>788.13</v>
      </c>
      <c r="F15" s="17">
        <f t="shared" si="0"/>
        <v>9599.4233999999997</v>
      </c>
    </row>
    <row r="16" spans="1:7" ht="15.75">
      <c r="A16" s="2" t="s">
        <v>26</v>
      </c>
      <c r="B16" s="4" t="s">
        <v>74</v>
      </c>
      <c r="C16" s="17">
        <v>20.98</v>
      </c>
      <c r="D16" s="5" t="s">
        <v>16</v>
      </c>
      <c r="E16" s="5">
        <v>756.83</v>
      </c>
      <c r="F16" s="17">
        <f t="shared" si="0"/>
        <v>15878.2934</v>
      </c>
    </row>
    <row r="17" spans="1:6" ht="15.75">
      <c r="A17" s="2" t="s">
        <v>28</v>
      </c>
      <c r="B17" s="4" t="s">
        <v>75</v>
      </c>
      <c r="C17" s="17">
        <f>3.98+10.62</f>
        <v>14.6</v>
      </c>
      <c r="D17" s="5" t="s">
        <v>16</v>
      </c>
      <c r="E17" s="5">
        <v>482.26</v>
      </c>
      <c r="F17" s="17">
        <f t="shared" si="0"/>
        <v>7040.9960000000001</v>
      </c>
    </row>
    <row r="18" spans="1:6" ht="15.75">
      <c r="A18" s="2" t="s">
        <v>30</v>
      </c>
      <c r="B18" s="4" t="s">
        <v>31</v>
      </c>
      <c r="C18" s="17">
        <v>41.1</v>
      </c>
      <c r="D18" s="5" t="s">
        <v>16</v>
      </c>
      <c r="E18" s="5">
        <v>167.71</v>
      </c>
      <c r="F18" s="17">
        <f t="shared" si="0"/>
        <v>6892.8810000000003</v>
      </c>
    </row>
    <row r="19" spans="1:6">
      <c r="A19" s="9"/>
      <c r="B19" s="24"/>
      <c r="C19" s="24"/>
      <c r="D19" s="24"/>
      <c r="E19" s="24"/>
      <c r="F19" s="10">
        <f>SUM(F5:F18)</f>
        <v>220357.41439999998</v>
      </c>
    </row>
    <row r="20" spans="1:6">
      <c r="A20" s="11"/>
      <c r="B20" s="12"/>
      <c r="C20" s="12"/>
      <c r="D20" s="12"/>
      <c r="E20" s="12"/>
      <c r="F20" s="13"/>
    </row>
    <row r="21" spans="1:6">
      <c r="A21" s="11"/>
      <c r="B21" s="12"/>
      <c r="C21" s="12"/>
      <c r="D21" s="12"/>
      <c r="E21" s="12"/>
      <c r="F21" s="13"/>
    </row>
    <row r="22" spans="1:6" ht="41.25" customHeight="1">
      <c r="B22" s="25" t="s">
        <v>61</v>
      </c>
      <c r="C22" s="25"/>
      <c r="D22" s="25"/>
      <c r="E22" s="25"/>
      <c r="F22" s="25"/>
    </row>
  </sheetData>
  <mergeCells count="5">
    <mergeCell ref="A1:F1"/>
    <mergeCell ref="A2:F2"/>
    <mergeCell ref="A3:F3"/>
    <mergeCell ref="B19:E19"/>
    <mergeCell ref="B22:F22"/>
  </mergeCells>
  <pageMargins left="0.16" right="0.16"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dimension ref="A1:G22"/>
  <sheetViews>
    <sheetView topLeftCell="A13" workbookViewId="0">
      <selection activeCell="F19" sqref="F19"/>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19" t="s">
        <v>0</v>
      </c>
      <c r="B1" s="20"/>
      <c r="C1" s="20"/>
      <c r="D1" s="20"/>
      <c r="E1" s="20"/>
      <c r="F1" s="20"/>
      <c r="G1" s="14"/>
    </row>
    <row r="2" spans="1:7" ht="18.75">
      <c r="A2" s="21" t="s">
        <v>1</v>
      </c>
      <c r="B2" s="22"/>
      <c r="C2" s="22"/>
      <c r="D2" s="22"/>
      <c r="E2" s="22"/>
      <c r="F2" s="22"/>
      <c r="G2" s="14"/>
    </row>
    <row r="3" spans="1:7" ht="29.25" customHeight="1">
      <c r="A3" s="23" t="s">
        <v>76</v>
      </c>
      <c r="B3" s="23"/>
      <c r="C3" s="23"/>
      <c r="D3" s="23"/>
      <c r="E3" s="23"/>
      <c r="F3" s="23"/>
      <c r="G3" s="15"/>
    </row>
    <row r="4" spans="1:7">
      <c r="A4" s="1" t="s">
        <v>3</v>
      </c>
      <c r="B4" s="1" t="s">
        <v>4</v>
      </c>
      <c r="C4" s="1" t="s">
        <v>34</v>
      </c>
      <c r="D4" s="1" t="s">
        <v>6</v>
      </c>
      <c r="E4" s="1" t="s">
        <v>7</v>
      </c>
      <c r="F4" s="1" t="s">
        <v>8</v>
      </c>
    </row>
    <row r="5" spans="1:7" ht="25.5">
      <c r="A5" s="27">
        <v>1</v>
      </c>
      <c r="B5" s="28" t="s">
        <v>70</v>
      </c>
      <c r="C5" s="17">
        <v>1</v>
      </c>
      <c r="D5" s="29" t="s">
        <v>10</v>
      </c>
      <c r="E5" s="29">
        <v>243.77</v>
      </c>
      <c r="F5" s="17">
        <f>E5*C5</f>
        <v>243.77</v>
      </c>
    </row>
    <row r="6" spans="1:7" ht="114.75">
      <c r="A6" s="2" t="s">
        <v>11</v>
      </c>
      <c r="B6" s="4" t="s">
        <v>12</v>
      </c>
      <c r="C6" s="17">
        <v>73.069999999999993</v>
      </c>
      <c r="D6" s="5" t="s">
        <v>13</v>
      </c>
      <c r="E6" s="5">
        <v>112.53</v>
      </c>
      <c r="F6" s="17">
        <f t="shared" ref="F6:F18" si="0">E6*C6</f>
        <v>8222.5671000000002</v>
      </c>
    </row>
    <row r="7" spans="1:7" ht="76.5">
      <c r="A7" s="2" t="s">
        <v>71</v>
      </c>
      <c r="B7" s="6" t="s">
        <v>72</v>
      </c>
      <c r="C7" s="5">
        <v>7.08</v>
      </c>
      <c r="D7" s="5" t="s">
        <v>16</v>
      </c>
      <c r="E7" s="5">
        <v>366.8</v>
      </c>
      <c r="F7" s="17">
        <f t="shared" si="0"/>
        <v>2596.944</v>
      </c>
    </row>
    <row r="8" spans="1:7" ht="63.75">
      <c r="A8" s="2" t="s">
        <v>17</v>
      </c>
      <c r="B8" s="4" t="s">
        <v>18</v>
      </c>
      <c r="C8" s="17">
        <v>11.81</v>
      </c>
      <c r="D8" s="5" t="s">
        <v>16</v>
      </c>
      <c r="E8" s="5">
        <v>1191.77</v>
      </c>
      <c r="F8" s="17">
        <f t="shared" si="0"/>
        <v>14074.8037</v>
      </c>
    </row>
    <row r="9" spans="1:7" ht="102">
      <c r="A9" s="2" t="s">
        <v>19</v>
      </c>
      <c r="B9" s="4" t="s">
        <v>55</v>
      </c>
      <c r="C9" s="17">
        <v>9.44</v>
      </c>
      <c r="D9" s="5" t="s">
        <v>16</v>
      </c>
      <c r="E9" s="5">
        <v>6543.32</v>
      </c>
      <c r="F9" s="17">
        <f t="shared" si="0"/>
        <v>61768.940799999997</v>
      </c>
    </row>
    <row r="10" spans="1:7" ht="89.25">
      <c r="A10" s="2" t="s">
        <v>39</v>
      </c>
      <c r="B10" s="4" t="s">
        <v>73</v>
      </c>
      <c r="C10" s="17">
        <v>21.24</v>
      </c>
      <c r="D10" s="5" t="s">
        <v>16</v>
      </c>
      <c r="E10" s="5">
        <v>2788.17</v>
      </c>
      <c r="F10" s="17">
        <f t="shared" si="0"/>
        <v>59220.730799999998</v>
      </c>
    </row>
    <row r="11" spans="1:7" ht="63.75">
      <c r="A11" s="18" t="s">
        <v>41</v>
      </c>
      <c r="B11" s="4" t="s">
        <v>42</v>
      </c>
      <c r="C11" s="5">
        <v>51.9</v>
      </c>
      <c r="D11" s="5" t="s">
        <v>43</v>
      </c>
      <c r="E11" s="5">
        <v>259.29000000000002</v>
      </c>
      <c r="F11" s="17">
        <f t="shared" si="0"/>
        <v>13457.151</v>
      </c>
    </row>
    <row r="12" spans="1:7" ht="102">
      <c r="A12" s="18" t="s">
        <v>44</v>
      </c>
      <c r="B12" s="4" t="s">
        <v>45</v>
      </c>
      <c r="C12" s="17">
        <v>14.3</v>
      </c>
      <c r="D12" s="5" t="s">
        <v>16</v>
      </c>
      <c r="E12" s="5">
        <v>6219.21</v>
      </c>
      <c r="F12" s="17">
        <f t="shared" si="0"/>
        <v>88934.703000000009</v>
      </c>
    </row>
    <row r="13" spans="1:7" ht="89.25">
      <c r="A13" s="18" t="s">
        <v>46</v>
      </c>
      <c r="B13" s="4" t="s">
        <v>47</v>
      </c>
      <c r="C13" s="30">
        <v>1.52</v>
      </c>
      <c r="D13" s="5" t="s">
        <v>48</v>
      </c>
      <c r="E13" s="5">
        <v>53433.91</v>
      </c>
      <c r="F13" s="17">
        <f t="shared" si="0"/>
        <v>81219.5432</v>
      </c>
    </row>
    <row r="14" spans="1:7" ht="18.75">
      <c r="A14" s="2">
        <v>10</v>
      </c>
      <c r="B14" s="8" t="s">
        <v>21</v>
      </c>
      <c r="C14" s="17"/>
      <c r="D14" s="5"/>
      <c r="E14" s="5"/>
      <c r="F14" s="17"/>
    </row>
    <row r="15" spans="1:7" ht="15.75">
      <c r="A15" s="2" t="s">
        <v>22</v>
      </c>
      <c r="B15" s="4" t="s">
        <v>57</v>
      </c>
      <c r="C15" s="17">
        <v>20.29</v>
      </c>
      <c r="D15" s="5" t="s">
        <v>16</v>
      </c>
      <c r="E15" s="5">
        <v>788.13</v>
      </c>
      <c r="F15" s="17">
        <f t="shared" si="0"/>
        <v>15991.1577</v>
      </c>
    </row>
    <row r="16" spans="1:7" ht="15.75">
      <c r="A16" s="2" t="s">
        <v>26</v>
      </c>
      <c r="B16" s="4" t="s">
        <v>74</v>
      </c>
      <c r="C16" s="17">
        <v>33.049999999999997</v>
      </c>
      <c r="D16" s="5" t="s">
        <v>16</v>
      </c>
      <c r="E16" s="5">
        <v>756.83</v>
      </c>
      <c r="F16" s="17">
        <f t="shared" si="0"/>
        <v>25013.231499999998</v>
      </c>
    </row>
    <row r="17" spans="1:6" ht="15.75">
      <c r="A17" s="2" t="s">
        <v>28</v>
      </c>
      <c r="B17" s="4" t="s">
        <v>75</v>
      </c>
      <c r="C17" s="17">
        <f>20.42+7.08</f>
        <v>27.5</v>
      </c>
      <c r="D17" s="5" t="s">
        <v>16</v>
      </c>
      <c r="E17" s="5">
        <v>482.26</v>
      </c>
      <c r="F17" s="17">
        <f t="shared" si="0"/>
        <v>13262.15</v>
      </c>
    </row>
    <row r="18" spans="1:6" ht="15.75">
      <c r="A18" s="2" t="s">
        <v>30</v>
      </c>
      <c r="B18" s="4" t="s">
        <v>31</v>
      </c>
      <c r="C18" s="17">
        <v>73.069999999999993</v>
      </c>
      <c r="D18" s="5" t="s">
        <v>16</v>
      </c>
      <c r="E18" s="5">
        <v>167.71</v>
      </c>
      <c r="F18" s="17">
        <f t="shared" si="0"/>
        <v>12254.5697</v>
      </c>
    </row>
    <row r="19" spans="1:6">
      <c r="A19" s="9"/>
      <c r="B19" s="24"/>
      <c r="C19" s="24"/>
      <c r="D19" s="24"/>
      <c r="E19" s="24"/>
      <c r="F19" s="10">
        <f>SUM(F5:F18)</f>
        <v>396260.26250000001</v>
      </c>
    </row>
    <row r="20" spans="1:6">
      <c r="A20" s="11"/>
      <c r="B20" s="12"/>
      <c r="C20" s="12"/>
      <c r="D20" s="12"/>
      <c r="E20" s="12"/>
      <c r="F20" s="13"/>
    </row>
    <row r="21" spans="1:6">
      <c r="A21" s="11"/>
      <c r="B21" s="12"/>
      <c r="C21" s="12"/>
      <c r="D21" s="12"/>
      <c r="E21" s="12"/>
      <c r="F21" s="13"/>
    </row>
    <row r="22" spans="1:6" ht="41.25" customHeight="1">
      <c r="B22" s="25" t="s">
        <v>61</v>
      </c>
      <c r="C22" s="25"/>
      <c r="D22" s="25"/>
      <c r="E22" s="25"/>
      <c r="F22" s="25"/>
    </row>
  </sheetData>
  <mergeCells count="5">
    <mergeCell ref="A1:F1"/>
    <mergeCell ref="A2:F2"/>
    <mergeCell ref="A3:F3"/>
    <mergeCell ref="B19:E19"/>
    <mergeCell ref="B22:F22"/>
  </mergeCells>
  <pageMargins left="0.3" right="0.16"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dimension ref="A1:I42"/>
  <sheetViews>
    <sheetView workbookViewId="0">
      <selection activeCell="A3" sqref="A3:H3"/>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2.140625" customWidth="1"/>
  </cols>
  <sheetData>
    <row r="1" spans="1:9" ht="18.75">
      <c r="A1" s="19" t="s">
        <v>0</v>
      </c>
      <c r="B1" s="20"/>
      <c r="C1" s="20"/>
      <c r="D1" s="20"/>
      <c r="E1" s="20"/>
      <c r="F1" s="20"/>
      <c r="G1" s="20"/>
      <c r="H1" s="20"/>
      <c r="I1" s="14"/>
    </row>
    <row r="2" spans="1:9" ht="18.75">
      <c r="A2" s="21" t="s">
        <v>1</v>
      </c>
      <c r="B2" s="22"/>
      <c r="C2" s="22"/>
      <c r="D2" s="22"/>
      <c r="E2" s="22"/>
      <c r="F2" s="22"/>
      <c r="G2" s="22"/>
      <c r="H2" s="22"/>
      <c r="I2" s="14"/>
    </row>
    <row r="3" spans="1:9" ht="24" customHeight="1">
      <c r="A3" s="23" t="s">
        <v>77</v>
      </c>
      <c r="B3" s="23"/>
      <c r="C3" s="23"/>
      <c r="D3" s="23"/>
      <c r="E3" s="23"/>
      <c r="F3" s="23"/>
      <c r="G3" s="23"/>
      <c r="H3" s="23"/>
      <c r="I3" s="15"/>
    </row>
    <row r="4" spans="1:9">
      <c r="A4" s="1" t="s">
        <v>3</v>
      </c>
      <c r="B4" s="1" t="s">
        <v>4</v>
      </c>
      <c r="C4" s="1">
        <v>1</v>
      </c>
      <c r="D4" s="1">
        <v>2</v>
      </c>
      <c r="E4" s="1" t="s">
        <v>5</v>
      </c>
      <c r="F4" s="1" t="s">
        <v>6</v>
      </c>
      <c r="G4" s="1" t="s">
        <v>7</v>
      </c>
      <c r="H4" s="1" t="s">
        <v>8</v>
      </c>
    </row>
    <row r="5" spans="1:9" ht="94.5">
      <c r="A5" s="2" t="s">
        <v>51</v>
      </c>
      <c r="B5" s="31" t="s">
        <v>12</v>
      </c>
      <c r="C5" s="17">
        <v>10.47</v>
      </c>
      <c r="D5" s="17">
        <v>2</v>
      </c>
      <c r="E5" s="17">
        <v>11.72</v>
      </c>
      <c r="F5" s="5" t="s">
        <v>13</v>
      </c>
      <c r="G5" s="5">
        <v>112.53</v>
      </c>
      <c r="H5" s="17">
        <f>G5*E5</f>
        <v>1318.8516000000002</v>
      </c>
    </row>
    <row r="6" spans="1:9" ht="73.5">
      <c r="A6" s="2" t="s">
        <v>52</v>
      </c>
      <c r="B6" s="31" t="s">
        <v>36</v>
      </c>
      <c r="C6" s="17">
        <v>21.77</v>
      </c>
      <c r="D6" s="17">
        <v>2</v>
      </c>
      <c r="E6" s="17">
        <v>23.42</v>
      </c>
      <c r="F6" s="5" t="s">
        <v>16</v>
      </c>
      <c r="G6" s="5">
        <v>228.47</v>
      </c>
      <c r="H6" s="17">
        <f t="shared" ref="H6:H37" si="0">G6*E6</f>
        <v>5350.7674000000006</v>
      </c>
    </row>
    <row r="7" spans="1:9" ht="42">
      <c r="A7" s="2" t="s">
        <v>78</v>
      </c>
      <c r="B7" s="31" t="s">
        <v>79</v>
      </c>
      <c r="C7" s="17">
        <v>5.59</v>
      </c>
      <c r="D7" s="17">
        <v>2</v>
      </c>
      <c r="E7" s="17">
        <v>93.79</v>
      </c>
      <c r="F7" s="5" t="s">
        <v>43</v>
      </c>
      <c r="G7" s="5">
        <v>233.78</v>
      </c>
      <c r="H7" s="17">
        <f t="shared" si="0"/>
        <v>21926.226200000001</v>
      </c>
    </row>
    <row r="8" spans="1:9" ht="73.5">
      <c r="A8" s="2" t="s">
        <v>80</v>
      </c>
      <c r="B8" s="31" t="s">
        <v>81</v>
      </c>
      <c r="C8" s="17">
        <v>15.19</v>
      </c>
      <c r="D8" s="17">
        <v>2</v>
      </c>
      <c r="E8" s="17">
        <v>1.26</v>
      </c>
      <c r="F8" s="5" t="s">
        <v>16</v>
      </c>
      <c r="G8" s="5">
        <v>5913.66</v>
      </c>
      <c r="H8" s="17">
        <f t="shared" si="0"/>
        <v>7451.2115999999996</v>
      </c>
    </row>
    <row r="9" spans="1:9" ht="84">
      <c r="A9" s="2" t="s">
        <v>82</v>
      </c>
      <c r="B9" s="31" t="s">
        <v>83</v>
      </c>
      <c r="C9" s="17">
        <v>5.33</v>
      </c>
      <c r="D9" s="17">
        <v>2</v>
      </c>
      <c r="E9" s="17">
        <v>1.53</v>
      </c>
      <c r="F9" s="5" t="s">
        <v>16</v>
      </c>
      <c r="G9" s="5">
        <v>6543.32</v>
      </c>
      <c r="H9" s="17">
        <f t="shared" si="0"/>
        <v>10011.2796</v>
      </c>
    </row>
    <row r="10" spans="1:9" ht="73.5">
      <c r="A10" s="2" t="s">
        <v>84</v>
      </c>
      <c r="B10" s="31" t="s">
        <v>85</v>
      </c>
      <c r="C10" s="17">
        <v>15.19</v>
      </c>
      <c r="D10" s="17">
        <v>2</v>
      </c>
      <c r="E10" s="17">
        <v>4.6900000000000004</v>
      </c>
      <c r="F10" s="5" t="s">
        <v>16</v>
      </c>
      <c r="G10" s="5">
        <v>7647.84</v>
      </c>
      <c r="H10" s="17">
        <f t="shared" si="0"/>
        <v>35868.369600000005</v>
      </c>
    </row>
    <row r="11" spans="1:9" ht="73.5">
      <c r="A11" s="2" t="s">
        <v>86</v>
      </c>
      <c r="B11" s="31" t="s">
        <v>87</v>
      </c>
      <c r="C11" s="17">
        <v>61.24</v>
      </c>
      <c r="D11" s="17">
        <v>2</v>
      </c>
      <c r="E11" s="17">
        <v>2.74</v>
      </c>
      <c r="F11" s="5" t="s">
        <v>88</v>
      </c>
      <c r="G11" s="5">
        <v>7086.37</v>
      </c>
      <c r="H11" s="17">
        <f t="shared" si="0"/>
        <v>19416.6538</v>
      </c>
    </row>
    <row r="12" spans="1:9" ht="73.5">
      <c r="A12" s="2" t="s">
        <v>89</v>
      </c>
      <c r="B12" s="31" t="s">
        <v>90</v>
      </c>
      <c r="C12" s="17">
        <v>5</v>
      </c>
      <c r="D12" s="17">
        <v>2</v>
      </c>
      <c r="E12" s="17">
        <v>5.0999999999999996</v>
      </c>
      <c r="F12" s="5" t="s">
        <v>88</v>
      </c>
      <c r="G12" s="5">
        <v>3921.08</v>
      </c>
      <c r="H12" s="17">
        <f t="shared" si="0"/>
        <v>19997.507999999998</v>
      </c>
    </row>
    <row r="13" spans="1:9" ht="73.5">
      <c r="A13" s="2" t="s">
        <v>91</v>
      </c>
      <c r="B13" s="31" t="s">
        <v>92</v>
      </c>
      <c r="C13" s="17"/>
      <c r="D13" s="17"/>
      <c r="E13" s="17">
        <v>27.67</v>
      </c>
      <c r="F13" s="5" t="s">
        <v>88</v>
      </c>
      <c r="G13" s="5">
        <v>4011.07</v>
      </c>
      <c r="H13" s="17">
        <f t="shared" si="0"/>
        <v>110986.30690000001</v>
      </c>
    </row>
    <row r="14" spans="1:9" ht="54" customHeight="1">
      <c r="A14" s="2" t="s">
        <v>93</v>
      </c>
      <c r="B14" s="31" t="s">
        <v>94</v>
      </c>
      <c r="C14" s="17"/>
      <c r="D14" s="17"/>
      <c r="E14" s="17">
        <v>0.61</v>
      </c>
      <c r="F14" s="5" t="s">
        <v>88</v>
      </c>
      <c r="G14" s="5">
        <v>8065.45</v>
      </c>
      <c r="H14" s="17">
        <f t="shared" si="0"/>
        <v>4919.9245000000001</v>
      </c>
    </row>
    <row r="15" spans="1:9" ht="73.5">
      <c r="A15" s="2" t="s">
        <v>95</v>
      </c>
      <c r="B15" s="31" t="s">
        <v>96</v>
      </c>
      <c r="C15" s="17"/>
      <c r="D15" s="17"/>
      <c r="E15" s="17">
        <v>1.21</v>
      </c>
      <c r="F15" s="5" t="s">
        <v>88</v>
      </c>
      <c r="G15" s="5">
        <v>7117.44</v>
      </c>
      <c r="H15" s="17">
        <f t="shared" si="0"/>
        <v>8612.1023999999998</v>
      </c>
    </row>
    <row r="16" spans="1:9" ht="73.5">
      <c r="A16" s="2" t="s">
        <v>97</v>
      </c>
      <c r="B16" s="31" t="s">
        <v>98</v>
      </c>
      <c r="C16" s="17"/>
      <c r="D16" s="17"/>
      <c r="E16" s="17">
        <v>1.38</v>
      </c>
      <c r="F16" s="5" t="s">
        <v>88</v>
      </c>
      <c r="G16" s="5">
        <v>8928.5</v>
      </c>
      <c r="H16" s="17">
        <f t="shared" si="0"/>
        <v>12321.33</v>
      </c>
    </row>
    <row r="17" spans="1:8" ht="84">
      <c r="A17" s="2" t="s">
        <v>99</v>
      </c>
      <c r="B17" s="31" t="s">
        <v>100</v>
      </c>
      <c r="C17" s="17"/>
      <c r="D17" s="17"/>
      <c r="E17" s="17">
        <v>8.84</v>
      </c>
      <c r="F17" s="5" t="s">
        <v>88</v>
      </c>
      <c r="G17" s="5">
        <v>8235.61</v>
      </c>
      <c r="H17" s="17">
        <f t="shared" si="0"/>
        <v>72802.792400000006</v>
      </c>
    </row>
    <row r="18" spans="1:8" ht="105">
      <c r="A18" s="2" t="s">
        <v>101</v>
      </c>
      <c r="B18" s="31" t="s">
        <v>102</v>
      </c>
      <c r="C18" s="17"/>
      <c r="D18" s="17"/>
      <c r="E18" s="17">
        <v>3.35</v>
      </c>
      <c r="F18" s="5" t="s">
        <v>43</v>
      </c>
      <c r="G18" s="5">
        <v>1022.91</v>
      </c>
      <c r="H18" s="17">
        <f t="shared" si="0"/>
        <v>3426.7485000000001</v>
      </c>
    </row>
    <row r="19" spans="1:8" ht="84">
      <c r="A19" s="2" t="s">
        <v>103</v>
      </c>
      <c r="B19" s="31" t="s">
        <v>104</v>
      </c>
      <c r="C19" s="17"/>
      <c r="D19" s="17"/>
      <c r="E19" s="17">
        <v>1.34</v>
      </c>
      <c r="F19" s="5" t="s">
        <v>88</v>
      </c>
      <c r="G19" s="5">
        <v>12524.69</v>
      </c>
      <c r="H19" s="17">
        <f t="shared" si="0"/>
        <v>16783.084600000002</v>
      </c>
    </row>
    <row r="20" spans="1:8" ht="63">
      <c r="A20" s="2" t="s">
        <v>105</v>
      </c>
      <c r="B20" s="31" t="s">
        <v>106</v>
      </c>
      <c r="C20" s="17"/>
      <c r="D20" s="17"/>
      <c r="E20" s="17">
        <v>4</v>
      </c>
      <c r="F20" s="5" t="s">
        <v>107</v>
      </c>
      <c r="G20" s="5">
        <v>97.3</v>
      </c>
      <c r="H20" s="17">
        <f t="shared" si="0"/>
        <v>389.2</v>
      </c>
    </row>
    <row r="21" spans="1:8" ht="84">
      <c r="A21" s="2" t="s">
        <v>108</v>
      </c>
      <c r="B21" s="31" t="s">
        <v>109</v>
      </c>
      <c r="C21" s="17"/>
      <c r="D21" s="17"/>
      <c r="E21" s="17">
        <v>13.2</v>
      </c>
      <c r="F21" s="5" t="s">
        <v>43</v>
      </c>
      <c r="G21" s="5">
        <v>2907.19</v>
      </c>
      <c r="H21" s="17">
        <f t="shared" si="0"/>
        <v>38374.907999999996</v>
      </c>
    </row>
    <row r="22" spans="1:8" ht="52.5">
      <c r="A22" s="2" t="s">
        <v>110</v>
      </c>
      <c r="B22" s="31" t="s">
        <v>111</v>
      </c>
      <c r="C22" s="17"/>
      <c r="D22" s="17"/>
      <c r="E22" s="17">
        <v>108</v>
      </c>
      <c r="F22" s="5" t="s">
        <v>112</v>
      </c>
      <c r="G22" s="5">
        <v>57.69</v>
      </c>
      <c r="H22" s="17">
        <f t="shared" si="0"/>
        <v>6230.5199999999995</v>
      </c>
    </row>
    <row r="23" spans="1:8" ht="42">
      <c r="A23" s="2" t="s">
        <v>113</v>
      </c>
      <c r="B23" s="31" t="s">
        <v>114</v>
      </c>
      <c r="C23" s="17"/>
      <c r="D23" s="17"/>
      <c r="E23" s="17">
        <v>69.83</v>
      </c>
      <c r="F23" s="5" t="s">
        <v>43</v>
      </c>
      <c r="G23" s="5">
        <v>2697.15</v>
      </c>
      <c r="H23" s="17">
        <f t="shared" si="0"/>
        <v>188341.98449999999</v>
      </c>
    </row>
    <row r="24" spans="1:8" ht="66.75" customHeight="1">
      <c r="A24" s="2" t="s">
        <v>115</v>
      </c>
      <c r="B24" s="31" t="s">
        <v>116</v>
      </c>
      <c r="C24" s="17"/>
      <c r="D24" s="17"/>
      <c r="E24" s="17">
        <v>18.82</v>
      </c>
      <c r="F24" s="5" t="s">
        <v>43</v>
      </c>
      <c r="G24" s="5">
        <v>3056.93</v>
      </c>
      <c r="H24" s="17">
        <f t="shared" si="0"/>
        <v>57531.422599999998</v>
      </c>
    </row>
    <row r="25" spans="1:8" ht="63">
      <c r="A25" s="2" t="s">
        <v>117</v>
      </c>
      <c r="B25" s="31" t="s">
        <v>118</v>
      </c>
      <c r="C25" s="17"/>
      <c r="D25" s="17"/>
      <c r="E25" s="17">
        <v>86.99</v>
      </c>
      <c r="F25" s="5" t="s">
        <v>43</v>
      </c>
      <c r="G25" s="5">
        <v>154.79</v>
      </c>
      <c r="H25" s="17">
        <f t="shared" si="0"/>
        <v>13465.182099999998</v>
      </c>
    </row>
    <row r="26" spans="1:8" ht="52.5">
      <c r="A26" s="2" t="s">
        <v>119</v>
      </c>
      <c r="B26" s="31" t="s">
        <v>120</v>
      </c>
      <c r="C26" s="17"/>
      <c r="D26" s="17"/>
      <c r="E26" s="17">
        <v>100.06</v>
      </c>
      <c r="F26" s="5" t="s">
        <v>43</v>
      </c>
      <c r="G26" s="5">
        <v>133.78</v>
      </c>
      <c r="H26" s="17">
        <f t="shared" si="0"/>
        <v>13386.0268</v>
      </c>
    </row>
    <row r="27" spans="1:8" ht="52.5">
      <c r="A27" s="2" t="s">
        <v>121</v>
      </c>
      <c r="B27" s="31" t="s">
        <v>42</v>
      </c>
      <c r="C27" s="17">
        <v>61.24</v>
      </c>
      <c r="D27" s="17">
        <v>2</v>
      </c>
      <c r="E27" s="17">
        <v>17.89</v>
      </c>
      <c r="F27" s="5" t="s">
        <v>43</v>
      </c>
      <c r="G27" s="5">
        <v>191.59</v>
      </c>
      <c r="H27" s="17">
        <f t="shared" si="0"/>
        <v>3427.5451000000003</v>
      </c>
    </row>
    <row r="28" spans="1:8" ht="52.5">
      <c r="A28" s="2" t="s">
        <v>122</v>
      </c>
      <c r="B28" s="31" t="s">
        <v>123</v>
      </c>
      <c r="C28" s="17"/>
      <c r="D28" s="17"/>
      <c r="E28" s="17">
        <v>272.12</v>
      </c>
      <c r="F28" s="5" t="s">
        <v>43</v>
      </c>
      <c r="G28" s="5">
        <v>125.34</v>
      </c>
      <c r="H28" s="17">
        <f t="shared" si="0"/>
        <v>34107.520799999998</v>
      </c>
    </row>
    <row r="29" spans="1:8" ht="31.5">
      <c r="A29" s="2" t="s">
        <v>124</v>
      </c>
      <c r="B29" s="31" t="s">
        <v>125</v>
      </c>
      <c r="C29" s="17"/>
      <c r="D29" s="17"/>
      <c r="E29" s="17">
        <v>26.39</v>
      </c>
      <c r="F29" s="5" t="s">
        <v>43</v>
      </c>
      <c r="G29" s="5">
        <v>53.22</v>
      </c>
      <c r="H29" s="17">
        <f t="shared" si="0"/>
        <v>1404.4757999999999</v>
      </c>
    </row>
    <row r="30" spans="1:8" ht="55.5" customHeight="1">
      <c r="A30" s="2" t="s">
        <v>126</v>
      </c>
      <c r="B30" s="31" t="s">
        <v>47</v>
      </c>
      <c r="C30" s="30">
        <v>8.6800000000000002E-2</v>
      </c>
      <c r="D30" s="2">
        <v>5.25</v>
      </c>
      <c r="E30" s="2">
        <v>1.647</v>
      </c>
      <c r="F30" s="5" t="s">
        <v>48</v>
      </c>
      <c r="G30" s="5">
        <v>53433.91</v>
      </c>
      <c r="H30" s="17">
        <f t="shared" si="0"/>
        <v>88005.649770000004</v>
      </c>
    </row>
    <row r="31" spans="1:8" ht="43.5" customHeight="1">
      <c r="A31" s="2" t="s">
        <v>127</v>
      </c>
      <c r="B31" s="31" t="s">
        <v>128</v>
      </c>
      <c r="C31" s="17"/>
      <c r="D31" s="17"/>
      <c r="E31" s="17">
        <v>372.18</v>
      </c>
      <c r="F31" s="5" t="s">
        <v>43</v>
      </c>
      <c r="G31" s="5">
        <v>81.14</v>
      </c>
      <c r="H31" s="17">
        <f t="shared" si="0"/>
        <v>30198.6852</v>
      </c>
    </row>
    <row r="32" spans="1:8" ht="18.75">
      <c r="A32" s="2">
        <v>28</v>
      </c>
      <c r="B32" s="8" t="s">
        <v>21</v>
      </c>
      <c r="C32" s="17"/>
      <c r="D32" s="17"/>
      <c r="E32" s="17"/>
      <c r="F32" s="5"/>
      <c r="G32" s="5"/>
      <c r="H32" s="17"/>
    </row>
    <row r="33" spans="1:8" ht="15.75">
      <c r="A33" s="2" t="s">
        <v>22</v>
      </c>
      <c r="B33" s="4" t="s">
        <v>64</v>
      </c>
      <c r="C33" s="17">
        <v>21.77</v>
      </c>
      <c r="D33" s="17">
        <v>2</v>
      </c>
      <c r="E33" s="17">
        <v>23.42</v>
      </c>
      <c r="F33" s="5" t="s">
        <v>16</v>
      </c>
      <c r="G33" s="5">
        <v>431.75</v>
      </c>
      <c r="H33" s="17">
        <f t="shared" si="0"/>
        <v>10111.585000000001</v>
      </c>
    </row>
    <row r="34" spans="1:8" ht="15.75">
      <c r="A34" s="2" t="s">
        <v>26</v>
      </c>
      <c r="B34" s="4" t="s">
        <v>57</v>
      </c>
      <c r="C34" s="17">
        <v>10.25</v>
      </c>
      <c r="D34" s="17">
        <v>2</v>
      </c>
      <c r="E34" s="17">
        <v>6.23</v>
      </c>
      <c r="F34" s="5" t="s">
        <v>16</v>
      </c>
      <c r="G34" s="5">
        <v>710.13</v>
      </c>
      <c r="H34" s="17">
        <f t="shared" si="0"/>
        <v>4424.1099000000004</v>
      </c>
    </row>
    <row r="35" spans="1:8" ht="15.75">
      <c r="A35" s="2" t="s">
        <v>28</v>
      </c>
      <c r="B35" s="4" t="s">
        <v>129</v>
      </c>
      <c r="C35" s="17">
        <v>20.78</v>
      </c>
      <c r="D35" s="17">
        <v>2</v>
      </c>
      <c r="E35" s="17">
        <v>16353</v>
      </c>
      <c r="F35" s="5" t="s">
        <v>16</v>
      </c>
      <c r="G35" s="5">
        <v>780.21</v>
      </c>
      <c r="H35" s="17">
        <f>G35*E35/1000</f>
        <v>12758.774130000002</v>
      </c>
    </row>
    <row r="36" spans="1:8" ht="15.75">
      <c r="A36" s="2" t="s">
        <v>30</v>
      </c>
      <c r="B36" s="4" t="s">
        <v>130</v>
      </c>
      <c r="C36" s="17">
        <v>4.79</v>
      </c>
      <c r="D36" s="17">
        <v>2</v>
      </c>
      <c r="E36" s="17">
        <v>23.53</v>
      </c>
      <c r="F36" s="5" t="s">
        <v>16</v>
      </c>
      <c r="G36" s="5">
        <v>391.29</v>
      </c>
      <c r="H36" s="17">
        <f t="shared" si="0"/>
        <v>9207.0537000000004</v>
      </c>
    </row>
    <row r="37" spans="1:8">
      <c r="A37" s="2" t="s">
        <v>131</v>
      </c>
      <c r="B37" s="4" t="s">
        <v>132</v>
      </c>
      <c r="C37" s="17"/>
      <c r="D37" s="17"/>
      <c r="E37" s="17">
        <v>11.72</v>
      </c>
      <c r="F37" s="5" t="s">
        <v>88</v>
      </c>
      <c r="G37" s="5">
        <v>167.7</v>
      </c>
      <c r="H37" s="17">
        <f t="shared" si="0"/>
        <v>1965.444</v>
      </c>
    </row>
    <row r="38" spans="1:8">
      <c r="A38" s="9"/>
      <c r="B38" s="24"/>
      <c r="C38" s="24"/>
      <c r="D38" s="24"/>
      <c r="E38" s="24"/>
      <c r="F38" s="24"/>
      <c r="G38" s="24"/>
      <c r="H38" s="10">
        <f>SUM(H5:H37)</f>
        <v>864523.24450000003</v>
      </c>
    </row>
    <row r="39" spans="1:8" ht="15" customHeight="1">
      <c r="B39" s="25" t="s">
        <v>133</v>
      </c>
      <c r="C39" s="25"/>
      <c r="D39" s="25"/>
      <c r="E39" s="25"/>
      <c r="F39" s="25"/>
      <c r="G39" s="25"/>
      <c r="H39" s="25"/>
    </row>
    <row r="40" spans="1:8">
      <c r="B40" s="25"/>
      <c r="C40" s="25"/>
      <c r="D40" s="25"/>
      <c r="E40" s="25"/>
      <c r="F40" s="25"/>
      <c r="G40" s="25"/>
      <c r="H40" s="25"/>
    </row>
    <row r="41" spans="1:8">
      <c r="B41" s="25"/>
      <c r="C41" s="25"/>
      <c r="D41" s="25"/>
      <c r="E41" s="25"/>
      <c r="F41" s="25"/>
      <c r="G41" s="25"/>
      <c r="H41" s="25"/>
    </row>
    <row r="42" spans="1:8">
      <c r="B42" s="25"/>
      <c r="C42" s="25"/>
      <c r="D42" s="25"/>
      <c r="E42" s="25"/>
      <c r="F42" s="25"/>
      <c r="G42" s="25"/>
      <c r="H42" s="25"/>
    </row>
  </sheetData>
  <mergeCells count="5">
    <mergeCell ref="A1:H1"/>
    <mergeCell ref="A2:H2"/>
    <mergeCell ref="A3:H3"/>
    <mergeCell ref="B38:G38"/>
    <mergeCell ref="B39:H42"/>
  </mergeCells>
  <pageMargins left="0.22" right="0.16"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dimension ref="A1:I23"/>
  <sheetViews>
    <sheetView tabSelected="1" workbookViewId="0">
      <selection activeCell="B5" sqref="B5"/>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2.140625" customWidth="1"/>
  </cols>
  <sheetData>
    <row r="1" spans="1:9" ht="18.75">
      <c r="A1" s="19" t="s">
        <v>0</v>
      </c>
      <c r="B1" s="20"/>
      <c r="C1" s="20"/>
      <c r="D1" s="20"/>
      <c r="E1" s="20"/>
      <c r="F1" s="20"/>
      <c r="G1" s="20"/>
      <c r="H1" s="20"/>
      <c r="I1" s="14"/>
    </row>
    <row r="2" spans="1:9" ht="18.75">
      <c r="A2" s="21" t="s">
        <v>1</v>
      </c>
      <c r="B2" s="22"/>
      <c r="C2" s="22"/>
      <c r="D2" s="22"/>
      <c r="E2" s="22"/>
      <c r="F2" s="22"/>
      <c r="G2" s="22"/>
      <c r="H2" s="22"/>
      <c r="I2" s="14"/>
    </row>
    <row r="3" spans="1:9" ht="43.5" customHeight="1">
      <c r="A3" s="23" t="s">
        <v>62</v>
      </c>
      <c r="B3" s="23"/>
      <c r="C3" s="23"/>
      <c r="D3" s="23"/>
      <c r="E3" s="23"/>
      <c r="F3" s="23"/>
      <c r="G3" s="23"/>
      <c r="H3" s="23"/>
      <c r="I3" s="15"/>
    </row>
    <row r="4" spans="1:9">
      <c r="A4" s="1" t="s">
        <v>3</v>
      </c>
      <c r="B4" s="1" t="s">
        <v>4</v>
      </c>
      <c r="C4" s="1">
        <v>1</v>
      </c>
      <c r="D4" s="1">
        <v>2</v>
      </c>
      <c r="E4" s="1" t="s">
        <v>34</v>
      </c>
      <c r="F4" s="1" t="s">
        <v>6</v>
      </c>
      <c r="G4" s="1" t="s">
        <v>7</v>
      </c>
      <c r="H4" s="1" t="s">
        <v>8</v>
      </c>
    </row>
    <row r="5" spans="1:9" ht="25.5">
      <c r="A5" s="2">
        <v>1</v>
      </c>
      <c r="B5" s="4" t="s">
        <v>63</v>
      </c>
      <c r="C5" s="5">
        <v>3</v>
      </c>
      <c r="D5" s="5">
        <v>3</v>
      </c>
      <c r="E5" s="17">
        <f>C5+D5</f>
        <v>6</v>
      </c>
      <c r="F5" s="17" t="s">
        <v>10</v>
      </c>
      <c r="G5" s="17">
        <v>243.77</v>
      </c>
      <c r="H5" s="17">
        <f>G5*E5</f>
        <v>1462.6200000000001</v>
      </c>
    </row>
    <row r="6" spans="1:9" ht="114.75">
      <c r="A6" s="2" t="s">
        <v>11</v>
      </c>
      <c r="B6" s="4" t="s">
        <v>12</v>
      </c>
      <c r="C6" s="17">
        <v>65.430000000000007</v>
      </c>
      <c r="D6" s="17">
        <v>78.510000000000005</v>
      </c>
      <c r="E6" s="17">
        <f t="shared" ref="E6:E19" si="0">C6+D6</f>
        <v>143.94</v>
      </c>
      <c r="F6" s="5" t="s">
        <v>13</v>
      </c>
      <c r="G6" s="5">
        <v>112.53</v>
      </c>
      <c r="H6" s="17">
        <f t="shared" ref="H6:H19" si="1">G6*E6</f>
        <v>16197.5682</v>
      </c>
    </row>
    <row r="7" spans="1:9" ht="89.25">
      <c r="A7" s="2" t="s">
        <v>14</v>
      </c>
      <c r="B7" s="6" t="s">
        <v>36</v>
      </c>
      <c r="C7" s="17">
        <v>5.32</v>
      </c>
      <c r="D7" s="17">
        <v>6.38</v>
      </c>
      <c r="E7" s="17">
        <f t="shared" si="0"/>
        <v>11.7</v>
      </c>
      <c r="F7" s="5" t="s">
        <v>16</v>
      </c>
      <c r="G7" s="5">
        <v>228.47</v>
      </c>
      <c r="H7" s="17">
        <f t="shared" si="1"/>
        <v>2673.0989999999997</v>
      </c>
    </row>
    <row r="8" spans="1:9" ht="63.75">
      <c r="A8" s="2" t="s">
        <v>17</v>
      </c>
      <c r="B8" s="4" t="s">
        <v>18</v>
      </c>
      <c r="C8" s="17">
        <v>8.93</v>
      </c>
      <c r="D8" s="17">
        <v>10.71</v>
      </c>
      <c r="E8" s="17">
        <f t="shared" si="0"/>
        <v>19.64</v>
      </c>
      <c r="F8" s="5" t="s">
        <v>16</v>
      </c>
      <c r="G8" s="5">
        <v>1191.77</v>
      </c>
      <c r="H8" s="17">
        <f t="shared" si="1"/>
        <v>23406.362799999999</v>
      </c>
    </row>
    <row r="9" spans="1:9" ht="102">
      <c r="A9" s="2" t="s">
        <v>37</v>
      </c>
      <c r="B9" s="4" t="s">
        <v>38</v>
      </c>
      <c r="C9" s="17">
        <v>7.72</v>
      </c>
      <c r="D9" s="17">
        <v>9.27</v>
      </c>
      <c r="E9" s="17">
        <f t="shared" si="0"/>
        <v>16.989999999999998</v>
      </c>
      <c r="F9" s="5" t="s">
        <v>16</v>
      </c>
      <c r="G9" s="5">
        <v>5913.66</v>
      </c>
      <c r="H9" s="17">
        <f t="shared" si="1"/>
        <v>100473.08339999999</v>
      </c>
    </row>
    <row r="10" spans="1:9" ht="89.25">
      <c r="A10" s="2" t="s">
        <v>39</v>
      </c>
      <c r="B10" s="4" t="s">
        <v>40</v>
      </c>
      <c r="C10" s="17">
        <v>21.25</v>
      </c>
      <c r="D10" s="17">
        <v>25.49</v>
      </c>
      <c r="E10" s="17">
        <f t="shared" si="0"/>
        <v>46.739999999999995</v>
      </c>
      <c r="F10" s="5" t="s">
        <v>16</v>
      </c>
      <c r="G10" s="5">
        <v>2788.17</v>
      </c>
      <c r="H10" s="17">
        <f t="shared" si="1"/>
        <v>130319.06579999998</v>
      </c>
    </row>
    <row r="11" spans="1:9" ht="63.75">
      <c r="A11" s="18" t="s">
        <v>41</v>
      </c>
      <c r="B11" s="4" t="s">
        <v>42</v>
      </c>
      <c r="C11" s="17">
        <v>147.08000000000001</v>
      </c>
      <c r="D11" s="17">
        <v>176.48990000000001</v>
      </c>
      <c r="E11" s="17">
        <f t="shared" si="0"/>
        <v>323.56990000000002</v>
      </c>
      <c r="F11" s="5" t="s">
        <v>43</v>
      </c>
      <c r="G11" s="5">
        <v>259.29000000000002</v>
      </c>
      <c r="H11" s="17">
        <f t="shared" si="1"/>
        <v>83898.439371000015</v>
      </c>
    </row>
    <row r="12" spans="1:9" ht="102">
      <c r="A12" s="18" t="s">
        <v>44</v>
      </c>
      <c r="B12" s="4" t="s">
        <v>45</v>
      </c>
      <c r="C12" s="17">
        <v>2.66</v>
      </c>
      <c r="D12" s="17">
        <v>3.19</v>
      </c>
      <c r="E12" s="17">
        <f t="shared" si="0"/>
        <v>5.85</v>
      </c>
      <c r="F12" s="5" t="s">
        <v>16</v>
      </c>
      <c r="G12" s="5">
        <v>6219.21</v>
      </c>
      <c r="H12" s="17">
        <f t="shared" si="1"/>
        <v>36382.378499999999</v>
      </c>
    </row>
    <row r="13" spans="1:9" ht="89.25">
      <c r="A13" s="18" t="s">
        <v>46</v>
      </c>
      <c r="B13" s="4" t="s">
        <v>47</v>
      </c>
      <c r="C13" s="17">
        <v>0.28999999999999998</v>
      </c>
      <c r="D13" s="17">
        <v>0.34</v>
      </c>
      <c r="E13" s="17">
        <f t="shared" si="0"/>
        <v>0.63</v>
      </c>
      <c r="F13" s="5" t="s">
        <v>48</v>
      </c>
      <c r="G13" s="5">
        <v>53433.91</v>
      </c>
      <c r="H13" s="17">
        <f t="shared" si="1"/>
        <v>33663.363300000005</v>
      </c>
    </row>
    <row r="14" spans="1:9" ht="18.75">
      <c r="A14" s="2">
        <v>10</v>
      </c>
      <c r="B14" s="8" t="s">
        <v>21</v>
      </c>
      <c r="C14" s="17"/>
      <c r="D14" s="17"/>
      <c r="E14" s="17"/>
      <c r="F14" s="5"/>
      <c r="G14" s="5"/>
      <c r="H14" s="17"/>
    </row>
    <row r="15" spans="1:9" ht="15.75">
      <c r="A15" s="2" t="s">
        <v>22</v>
      </c>
      <c r="B15" s="4" t="s">
        <v>64</v>
      </c>
      <c r="C15" s="17">
        <v>5.32</v>
      </c>
      <c r="D15" s="17">
        <v>6.38</v>
      </c>
      <c r="E15" s="17">
        <f t="shared" si="0"/>
        <v>11.7</v>
      </c>
      <c r="F15" s="5" t="s">
        <v>16</v>
      </c>
      <c r="G15" s="5">
        <v>431.75</v>
      </c>
      <c r="H15" s="17">
        <f t="shared" si="1"/>
        <v>5051.4749999999995</v>
      </c>
    </row>
    <row r="16" spans="1:9" ht="15.75">
      <c r="A16" s="2" t="s">
        <v>24</v>
      </c>
      <c r="B16" s="4" t="s">
        <v>65</v>
      </c>
      <c r="C16" s="17">
        <v>15.35</v>
      </c>
      <c r="D16" s="17">
        <v>18.391500000000001</v>
      </c>
      <c r="E16" s="17">
        <f t="shared" si="0"/>
        <v>33.741500000000002</v>
      </c>
      <c r="F16" s="5" t="s">
        <v>16</v>
      </c>
      <c r="G16" s="5">
        <v>710.13</v>
      </c>
      <c r="H16" s="17">
        <f t="shared" si="1"/>
        <v>23960.851395000002</v>
      </c>
    </row>
    <row r="17" spans="1:8" ht="15.75">
      <c r="A17" s="2" t="s">
        <v>26</v>
      </c>
      <c r="B17" s="4" t="s">
        <v>66</v>
      </c>
      <c r="C17" s="17">
        <v>30.18</v>
      </c>
      <c r="D17" s="17">
        <v>36.200000000000003</v>
      </c>
      <c r="E17" s="17">
        <f t="shared" si="0"/>
        <v>66.38</v>
      </c>
      <c r="F17" s="5" t="s">
        <v>16</v>
      </c>
      <c r="G17" s="5">
        <v>664.32</v>
      </c>
      <c r="H17" s="17">
        <f t="shared" si="1"/>
        <v>44097.561600000001</v>
      </c>
    </row>
    <row r="18" spans="1:8" ht="15.75">
      <c r="A18" s="2" t="s">
        <v>28</v>
      </c>
      <c r="B18" s="4" t="s">
        <v>67</v>
      </c>
      <c r="C18" s="17">
        <v>9.27</v>
      </c>
      <c r="D18" s="17">
        <v>11.103</v>
      </c>
      <c r="E18" s="17">
        <f t="shared" si="0"/>
        <v>20.372999999999998</v>
      </c>
      <c r="F18" s="5" t="s">
        <v>16</v>
      </c>
      <c r="G18" s="5">
        <v>391.29</v>
      </c>
      <c r="H18" s="17">
        <f t="shared" si="1"/>
        <v>7971.7511699999995</v>
      </c>
    </row>
    <row r="19" spans="1:8" ht="15.75">
      <c r="A19" s="2" t="s">
        <v>30</v>
      </c>
      <c r="B19" s="4" t="s">
        <v>31</v>
      </c>
      <c r="C19" s="17">
        <v>65.430000000000007</v>
      </c>
      <c r="D19" s="17">
        <v>78.510000000000005</v>
      </c>
      <c r="E19" s="17">
        <f t="shared" si="0"/>
        <v>143.94</v>
      </c>
      <c r="F19" s="5" t="s">
        <v>16</v>
      </c>
      <c r="G19" s="5">
        <v>167.71</v>
      </c>
      <c r="H19" s="17">
        <f t="shared" si="1"/>
        <v>24140.1774</v>
      </c>
    </row>
    <row r="20" spans="1:8">
      <c r="A20" s="9"/>
      <c r="B20" s="24"/>
      <c r="C20" s="24"/>
      <c r="D20" s="24"/>
      <c r="E20" s="24"/>
      <c r="F20" s="24"/>
      <c r="G20" s="24"/>
      <c r="H20" s="10">
        <f>SUM(H5:H19)</f>
        <v>533697.796936</v>
      </c>
    </row>
    <row r="21" spans="1:8">
      <c r="A21" s="11"/>
      <c r="B21" s="12"/>
      <c r="C21" s="12"/>
      <c r="D21" s="12"/>
      <c r="E21" s="12"/>
      <c r="F21" s="12"/>
      <c r="G21" s="12"/>
      <c r="H21" s="13"/>
    </row>
    <row r="22" spans="1:8">
      <c r="A22" s="11"/>
      <c r="B22" s="12"/>
      <c r="C22" s="12"/>
      <c r="D22" s="12"/>
      <c r="E22" s="12"/>
      <c r="F22" s="12"/>
      <c r="G22" s="12"/>
      <c r="H22" s="13"/>
    </row>
    <row r="23" spans="1:8" ht="41.25" customHeight="1">
      <c r="B23" s="25" t="s">
        <v>68</v>
      </c>
      <c r="C23" s="25"/>
      <c r="D23" s="25"/>
      <c r="E23" s="25"/>
      <c r="F23" s="25"/>
      <c r="G23" s="25"/>
      <c r="H23" s="25"/>
    </row>
  </sheetData>
  <mergeCells count="5">
    <mergeCell ref="A1:H1"/>
    <mergeCell ref="A2:H2"/>
    <mergeCell ref="A3:H3"/>
    <mergeCell ref="B20:G20"/>
    <mergeCell ref="B23:H23"/>
  </mergeCells>
  <pageMargins left="0.16" right="0.3"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Scheme No-01</vt:lpstr>
      <vt:lpstr>Scheme NO-02</vt:lpstr>
      <vt:lpstr>Scheme NO-03</vt:lpstr>
      <vt:lpstr>Scheme No-04</vt:lpstr>
      <vt:lpstr>Scheme No-05</vt:lpstr>
      <vt:lpstr>Scheme No-06</vt:lpstr>
      <vt:lpstr>Scheme No-07</vt:lpstr>
      <vt:lpstr>Scheme No-08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cp:lastModifiedBy>
  <cp:lastPrinted>2018-02-15T07:14:19Z</cp:lastPrinted>
  <dcterms:created xsi:type="dcterms:W3CDTF">2018-02-15T06:51:08Z</dcterms:created>
  <dcterms:modified xsi:type="dcterms:W3CDTF">2018-02-15T07:15:03Z</dcterms:modified>
</cp:coreProperties>
</file>