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35" windowWidth="15015" windowHeight="7650" firstSheet="3" activeTab="7"/>
  </bookViews>
  <sheets>
    <sheet name="Scheme NO-1" sheetId="1" r:id="rId1"/>
    <sheet name="Scheme No-2" sheetId="2" r:id="rId2"/>
    <sheet name="Scheme No-3" sheetId="3" r:id="rId3"/>
    <sheet name="Scheme NO-4" sheetId="4" r:id="rId4"/>
    <sheet name="Scheme No-5" sheetId="5" r:id="rId5"/>
    <sheet name="Scheme NO-6" sheetId="6" r:id="rId6"/>
    <sheet name="Scheme No-7" sheetId="7" r:id="rId7"/>
    <sheet name="Scheme No-8" sheetId="8" r:id="rId8"/>
  </sheets>
  <calcPr calcId="124519"/>
</workbook>
</file>

<file path=xl/calcChain.xml><?xml version="1.0" encoding="utf-8"?>
<calcChain xmlns="http://schemas.openxmlformats.org/spreadsheetml/2006/main">
  <c r="H21" i="1"/>
  <c r="H20"/>
  <c r="H19"/>
  <c r="H18"/>
  <c r="H17"/>
  <c r="H15"/>
  <c r="H14"/>
  <c r="H13"/>
  <c r="H12"/>
  <c r="H11"/>
  <c r="H10"/>
  <c r="H9"/>
  <c r="H8"/>
  <c r="H7"/>
  <c r="H6"/>
  <c r="H5"/>
  <c r="H22" s="1"/>
  <c r="I19" i="3" l="1"/>
  <c r="I18"/>
  <c r="I17"/>
  <c r="I16"/>
  <c r="I15"/>
  <c r="I13"/>
  <c r="I12"/>
  <c r="I11"/>
  <c r="I10"/>
  <c r="I9"/>
  <c r="D9"/>
  <c r="C9"/>
  <c r="I8"/>
  <c r="I7"/>
  <c r="I6"/>
  <c r="I5"/>
  <c r="I20" s="1"/>
  <c r="I19" i="2"/>
  <c r="I18"/>
  <c r="I17"/>
  <c r="I16"/>
  <c r="I15"/>
  <c r="I13"/>
  <c r="I12"/>
  <c r="I11"/>
  <c r="I10"/>
  <c r="I9"/>
  <c r="D9"/>
  <c r="C9"/>
  <c r="I8"/>
  <c r="I7"/>
  <c r="I6"/>
  <c r="I5"/>
  <c r="I20" s="1"/>
  <c r="F16" i="8" l="1"/>
  <c r="F15"/>
  <c r="F14"/>
  <c r="C14"/>
  <c r="F13"/>
  <c r="F12"/>
  <c r="F10"/>
  <c r="F9"/>
  <c r="F8"/>
  <c r="F7"/>
  <c r="F6"/>
  <c r="F5"/>
  <c r="F14" i="7"/>
  <c r="F13"/>
  <c r="C13"/>
  <c r="F12"/>
  <c r="F11"/>
  <c r="F9"/>
  <c r="F8"/>
  <c r="F7"/>
  <c r="F6"/>
  <c r="F5"/>
  <c r="F15" s="1"/>
  <c r="I20" i="6"/>
  <c r="I19"/>
  <c r="I18"/>
  <c r="I17"/>
  <c r="I16"/>
  <c r="I14"/>
  <c r="I13"/>
  <c r="I12"/>
  <c r="I11"/>
  <c r="D11"/>
  <c r="C11"/>
  <c r="I10"/>
  <c r="D10"/>
  <c r="C10"/>
  <c r="I9"/>
  <c r="I8"/>
  <c r="I7"/>
  <c r="I6"/>
  <c r="I5"/>
  <c r="I21" s="1"/>
  <c r="F15" i="5"/>
  <c r="F14"/>
  <c r="F13"/>
  <c r="F12"/>
  <c r="F11"/>
  <c r="F9"/>
  <c r="F8"/>
  <c r="F7"/>
  <c r="F6"/>
  <c r="F5"/>
  <c r="F16" s="1"/>
  <c r="F17" i="4"/>
  <c r="F16"/>
  <c r="F15"/>
  <c r="F14"/>
  <c r="F13"/>
  <c r="F12"/>
  <c r="F10"/>
  <c r="F9"/>
  <c r="F8"/>
  <c r="F7"/>
  <c r="F6"/>
  <c r="F5"/>
  <c r="F18" s="1"/>
  <c r="F17" i="8" l="1"/>
</calcChain>
</file>

<file path=xl/sharedStrings.xml><?xml version="1.0" encoding="utf-8"?>
<sst xmlns="http://schemas.openxmlformats.org/spreadsheetml/2006/main" count="386" uniqueCount="103">
  <si>
    <t>RANCHI MUNICIPAL CORPORATION, RANCHI</t>
  </si>
  <si>
    <t xml:space="preserve">BILL OF QUANTITY </t>
  </si>
  <si>
    <r>
      <rPr>
        <b/>
        <sz val="11"/>
        <color theme="1"/>
        <rFont val="Times New Roman"/>
        <family val="1"/>
      </rPr>
      <t>Name of Work :-Construction of PCC road in new nagar, from CB sharma's house to johnson ji's
                            house ward no-06 Under RMC, Ranchi.</t>
    </r>
    <r>
      <rPr>
        <b/>
        <sz val="11"/>
        <color theme="1"/>
        <rFont val="Kruti Dev 010"/>
      </rPr>
      <t xml:space="preserve">
</t>
    </r>
  </si>
  <si>
    <t>SL.NO.</t>
  </si>
  <si>
    <t>ITEMS OF WORK</t>
  </si>
  <si>
    <t>QTY</t>
  </si>
  <si>
    <t>UNIT</t>
  </si>
  <si>
    <t>RATE</t>
  </si>
  <si>
    <t>AMOUNT</t>
  </si>
  <si>
    <t>Providing man days for site clearence for before and after the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</si>
  <si>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</si>
  <si>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</si>
  <si>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</si>
  <si>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</si>
  <si>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</si>
  <si>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</si>
  <si>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</si>
  <si>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</si>
  <si>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</si>
  <si>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</si>
  <si>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JBCD
 P-29 
Sl No-15*1.1
+
P-41/
Sl No-
1*1.1/3.0</t>
  </si>
  <si>
    <t>Providing supplying and spreading of moorum in flanks at site -------------- all complete as per specification and direction of E/I. royalty Rs. 129.41/Cum+labour charge for unskilled labour/1.5 cum = Rs. 243.77/3.0)</t>
  </si>
  <si>
    <t>Cum</t>
  </si>
  <si>
    <t>Carriage of Materials</t>
  </si>
  <si>
    <t>A</t>
  </si>
  <si>
    <t>Local sand 13 KM</t>
  </si>
  <si>
    <t>A(i)</t>
  </si>
  <si>
    <t xml:space="preserve"> sand 49 KM</t>
  </si>
  <si>
    <t>B</t>
  </si>
  <si>
    <t>Stone Boulder 36 Km</t>
  </si>
  <si>
    <t>C</t>
  </si>
  <si>
    <t>Stone Chips  (Lead 22  KM)</t>
  </si>
  <si>
    <t>D</t>
  </si>
  <si>
    <t>Moorum 14 KM</t>
  </si>
  <si>
    <t>E</t>
  </si>
  <si>
    <t>Earth lead 01 KM</t>
  </si>
  <si>
    <t xml:space="preserve">                                                                                                         Executive Engineer 
                                                                                                         Ranchi Municipal Corporation
                                                                                                         Ranchi</t>
  </si>
  <si>
    <r>
      <rPr>
        <b/>
        <sz val="11"/>
        <color theme="1"/>
        <rFont val="Times New Roman"/>
        <family val="1"/>
      </rPr>
      <t>Name of Work :- Improvement of Old PCC road in New Nagar, from Tranformer to Amir Singh's
                            house ward no-06 Under RMC, Ranchi.</t>
    </r>
    <r>
      <rPr>
        <b/>
        <sz val="11"/>
        <color theme="1"/>
        <rFont val="Kruti Dev 010"/>
      </rPr>
      <t xml:space="preserve">
</t>
    </r>
  </si>
  <si>
    <t>2
5.1.10</t>
  </si>
  <si>
    <t>3
8.6.8</t>
  </si>
  <si>
    <t>4
5.3.2</t>
  </si>
  <si>
    <t>5
JBCD
 P-29 
Sl No-15*1.1
+
P-41/
Sl No-
1*1.1/3.0</t>
  </si>
  <si>
    <t xml:space="preserve">Name of Work :-Construction of culvert at church road near state bank ATM under ward  no-15
                    </t>
  </si>
  <si>
    <t>Unit</t>
  </si>
  <si>
    <t>Rate</t>
  </si>
  <si>
    <t>Amount</t>
  </si>
  <si>
    <t>Labour for cleaning before this site complete as per specification and direction of E/I.</t>
  </si>
  <si>
    <t>2
5.10.2</t>
  </si>
  <si>
    <t>Dismantling plain cement concrete or lime concrete ----------- do------------- all complete as per specification and direction of E/I.</t>
  </si>
  <si>
    <t>CUM</t>
  </si>
  <si>
    <t>Sqm</t>
  </si>
  <si>
    <t>5
5.3.2.1</t>
  </si>
  <si>
    <t>Providing RCC M 200  with nominal mix of (1:1.5:3) in drain cover ………………………..  all complete as per building  specification and direction of E/I.</t>
  </si>
  <si>
    <t>6
5.3.2</t>
  </si>
  <si>
    <t>9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</si>
  <si>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</si>
  <si>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10
5.7.11
+
5.7.12</t>
  </si>
  <si>
    <t>Providing 25 mm thick cement plaster (1:4) with clean Course sand of F.M 1.5 and 1.5mm cement punning including Screening curing with all leads and lifts of water, scoffing taxes as per royalty all complete as per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</si>
  <si>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</si>
  <si>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</si>
  <si>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</si>
  <si>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</si>
  <si>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 xml:space="preserve"> Local Sand 13 KM </t>
  </si>
  <si>
    <t xml:space="preserve">Sand 42 KM </t>
  </si>
  <si>
    <t>Stone Chips  (lead 22 KM)</t>
  </si>
  <si>
    <t>Stone boulder 36 km</t>
  </si>
  <si>
    <t>Earth ( Lead upto 1 K.M )</t>
  </si>
  <si>
    <t>BOQ Cost</t>
  </si>
  <si>
    <r>
      <rPr>
        <b/>
        <sz val="11"/>
        <color theme="1"/>
        <rFont val="Times New Roman"/>
        <family val="1"/>
      </rPr>
      <t>Name of Work :- Construction of PCC road in Pathak mohalla barka toli from ajay baraik's house
                            to tinku yadav house under ward no-33</t>
    </r>
    <r>
      <rPr>
        <b/>
        <sz val="11"/>
        <color theme="1"/>
        <rFont val="Kruti Dev 010"/>
      </rPr>
      <t xml:space="preserve">
</t>
    </r>
  </si>
  <si>
    <t>Labour for cleaning the work site before and after work etc.</t>
  </si>
  <si>
    <t>3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</si>
  <si>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</si>
  <si>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</si>
  <si>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 Sand 49 KM</t>
  </si>
  <si>
    <t>Stone dust &amp; Chips  (Lead 22  KM)</t>
  </si>
  <si>
    <r>
      <rPr>
        <b/>
        <sz val="11"/>
        <color theme="1"/>
        <rFont val="Times New Roman"/>
        <family val="1"/>
      </rPr>
      <t>Name of Work :- Construction of PCC road in Shivshakti nagar, from Subhas's house to vijay
                            soni's house under ward no-33</t>
    </r>
    <r>
      <rPr>
        <b/>
        <sz val="11"/>
        <color theme="1"/>
        <rFont val="Kruti Dev 010"/>
      </rPr>
      <t xml:space="preserve">
</t>
    </r>
  </si>
  <si>
    <t>F</t>
  </si>
  <si>
    <t xml:space="preserve">Name of Work :-Construction of Masonry culvert at vikash nagar near shiv mandir, under ward  no-34
                    </t>
  </si>
  <si>
    <t>Providing man days for site clearence, leveling dressing etc. all complete ……………… unskilled labour ……… do………………… do …………………. as per specification and direction of E/I.</t>
  </si>
  <si>
    <t>6
5.2.34</t>
  </si>
  <si>
    <t>7
5.7.11
+
5.7.12</t>
  </si>
  <si>
    <t>8
5.3.30.1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</si>
  <si>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</si>
  <si>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 xml:space="preserve">Sand 49 KM </t>
  </si>
  <si>
    <t xml:space="preserve">Name of Work :-Construction of Masonry culvert with cover slab for existing drain at vikash nagar near
                            guddu dukan, under ward  no-34
                    </t>
  </si>
  <si>
    <t>Name of Work :- Construction of Culvert in Sri nagar, Harmu at Pathak ji gali under ward no-30</t>
  </si>
  <si>
    <t>Qty</t>
  </si>
  <si>
    <t>2
5.10.1</t>
  </si>
  <si>
    <t>Dismantling pucca brick or lime work  including stacking serviceable  materials in countable  stacks within 12M. Lead and disposal of unserviceable  materials with all leads all  complete as per direction of E/I.</t>
  </si>
  <si>
    <t>3
5.10.3</t>
  </si>
  <si>
    <t>Dismantling RCC work complete as per specification and direction of E/I.</t>
  </si>
  <si>
    <t>4
5.1.1
+
5.1.2</t>
  </si>
  <si>
    <t>5
5.1.10</t>
  </si>
  <si>
    <t>6
8.6.8</t>
  </si>
  <si>
    <t>7
5.3.2</t>
  </si>
  <si>
    <t>8
5.2.34</t>
  </si>
  <si>
    <t>Providing rough dressed  course  stone masonry in cement mortar (1:4)  in foundation and  plinth  with hammer  dressed stone of less than 0.03 m3 in volume nad clean  coarse sand of F.M. 2 to 2.5 including  cost of screenign raking out joints to 20mm depth curing taxes  and royalty  all complete as per building  specification and direction of E/I.</t>
  </si>
  <si>
    <t>9
5.7.11
+
5.7.12</t>
  </si>
  <si>
    <t>10
5.3.2.1</t>
  </si>
  <si>
    <t>Providing RCC M 200  with nominal mix of (1:1.5:3) in slab ------------ do------------  all complete as per building  specification and direction of E/I.</t>
  </si>
  <si>
    <t>11
5.5.5
(b)</t>
  </si>
  <si>
    <t xml:space="preserve"> Local Sand 14 KM </t>
  </si>
  <si>
    <t>Stone Boulder 36 KM</t>
  </si>
</sst>
</file>

<file path=xl/styles.xml><?xml version="1.0" encoding="utf-8"?>
<styleSheet xmlns="http://schemas.openxmlformats.org/spreadsheetml/2006/main">
  <numFmts count="1">
    <numFmt numFmtId="164" formatCode="0.000"/>
  </numFmts>
  <fonts count="19">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1"/>
      <color theme="1"/>
      <name val="Kruti Dev 010"/>
    </font>
    <font>
      <b/>
      <sz val="11"/>
      <color theme="1"/>
      <name val="Times New Roman"/>
      <family val="1"/>
    </font>
    <font>
      <sz val="9"/>
      <color theme="1"/>
      <name val="Times New Roman"/>
      <family val="1"/>
    </font>
    <font>
      <b/>
      <sz val="9"/>
      <color theme="1"/>
      <name val="Times New Roman"/>
      <family val="1"/>
    </font>
    <font>
      <b/>
      <sz val="10"/>
      <color theme="1"/>
      <name val="Times New Roman"/>
      <family val="1"/>
    </font>
    <font>
      <b/>
      <sz val="8.5"/>
      <name val="Times New Roman"/>
      <family val="1"/>
    </font>
    <font>
      <b/>
      <sz val="10"/>
      <name val="Times New Roman"/>
      <family val="1"/>
    </font>
    <font>
      <b/>
      <vertAlign val="superscript"/>
      <sz val="10"/>
      <name val="Times New Roman"/>
      <family val="1"/>
    </font>
    <font>
      <b/>
      <sz val="8"/>
      <name val="Times New Roman"/>
      <family val="1"/>
    </font>
    <font>
      <b/>
      <sz val="11"/>
      <name val="Times New Roman"/>
      <family val="1"/>
    </font>
    <font>
      <sz val="11"/>
      <name val="Calibri"/>
      <family val="2"/>
      <scheme val="minor"/>
    </font>
    <font>
      <b/>
      <sz val="10"/>
      <name val="Calibri"/>
      <family val="2"/>
      <scheme val="minor"/>
    </font>
    <font>
      <b/>
      <sz val="11"/>
      <name val="Calibri"/>
      <family val="2"/>
      <scheme val="minor"/>
    </font>
    <font>
      <b/>
      <sz val="8.5"/>
      <color theme="1"/>
      <name val="Times New Roman"/>
      <family val="1"/>
    </font>
    <font>
      <b/>
      <sz val="14"/>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51">
    <xf numFmtId="0" fontId="0" fillId="0" borderId="0" xfId="0"/>
    <xf numFmtId="0" fontId="3" fillId="0" borderId="0" xfId="0" applyFont="1" applyBorder="1" applyAlignment="1">
      <alignment vertical="top"/>
    </xf>
    <xf numFmtId="0" fontId="2" fillId="0" borderId="0" xfId="0" applyFont="1" applyBorder="1" applyAlignment="1">
      <alignment vertical="top"/>
    </xf>
    <xf numFmtId="0" fontId="1" fillId="0" borderId="0" xfId="0" applyFont="1" applyBorder="1" applyAlignment="1">
      <alignmen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justify" vertical="top" wrapText="1"/>
    </xf>
    <xf numFmtId="2" fontId="8"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justify" vertical="top"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2" fillId="0" borderId="1" xfId="0" applyFont="1" applyBorder="1" applyAlignment="1">
      <alignment horizontal="center" vertical="center" wrapText="1"/>
    </xf>
    <xf numFmtId="0" fontId="13" fillId="0" borderId="1" xfId="0" applyFont="1" applyBorder="1" applyAlignment="1">
      <alignment horizontal="justify" vertical="top"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4" fillId="0" borderId="1" xfId="0" applyFont="1" applyBorder="1" applyAlignment="1">
      <alignment vertical="center"/>
    </xf>
    <xf numFmtId="0" fontId="15" fillId="0" borderId="1" xfId="0" applyFont="1" applyBorder="1" applyAlignment="1">
      <alignment vertical="center"/>
    </xf>
    <xf numFmtId="2" fontId="15" fillId="0" borderId="1" xfId="0" applyNumberFormat="1" applyFont="1" applyBorder="1" applyAlignment="1">
      <alignment horizontal="center" vertical="center"/>
    </xf>
    <xf numFmtId="0" fontId="0" fillId="0" borderId="0" xfId="0" applyBorder="1"/>
    <xf numFmtId="0" fontId="0" fillId="0" borderId="0" xfId="0" applyAlignment="1">
      <alignment vertical="center"/>
    </xf>
    <xf numFmtId="0" fontId="5" fillId="0" borderId="0" xfId="0" applyFont="1" applyBorder="1" applyAlignment="1">
      <alignment vertical="top" wrapText="1"/>
    </xf>
    <xf numFmtId="0" fontId="17" fillId="0" borderId="1" xfId="0" applyFont="1" applyBorder="1" applyAlignment="1">
      <alignment horizontal="center" vertical="center" wrapText="1"/>
    </xf>
    <xf numFmtId="0" fontId="18" fillId="0" borderId="1" xfId="0" applyFont="1" applyBorder="1" applyAlignment="1">
      <alignment horizontal="justify" vertical="top" wrapText="1"/>
    </xf>
    <xf numFmtId="0" fontId="18" fillId="0" borderId="1" xfId="0" applyFont="1" applyBorder="1" applyAlignment="1">
      <alignment horizontal="center" vertical="center" wrapText="1"/>
    </xf>
    <xf numFmtId="0" fontId="10" fillId="0" borderId="7" xfId="0" applyFont="1" applyFill="1" applyBorder="1" applyAlignment="1">
      <alignment horizontal="justify" vertical="top" wrapText="1"/>
    </xf>
    <xf numFmtId="2" fontId="8" fillId="3"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wrapText="1"/>
    </xf>
    <xf numFmtId="0" fontId="0" fillId="0" borderId="1" xfId="0" applyBorder="1"/>
    <xf numFmtId="2" fontId="1" fillId="0" borderId="1" xfId="0" applyNumberFormat="1" applyFont="1" applyBorder="1" applyAlignment="1">
      <alignment horizontal="center" vertical="center"/>
    </xf>
    <xf numFmtId="0" fontId="14" fillId="0" borderId="0"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2" fontId="15" fillId="0" borderId="0" xfId="0" applyNumberFormat="1" applyFont="1" applyBorder="1" applyAlignment="1">
      <alignment horizontal="center" vertical="center"/>
    </xf>
    <xf numFmtId="164" fontId="8" fillId="3" borderId="1" xfId="0" applyNumberFormat="1" applyFont="1" applyFill="1" applyBorder="1" applyAlignment="1">
      <alignment horizontal="center" vertical="center" wrapText="1"/>
    </xf>
    <xf numFmtId="164" fontId="8" fillId="3" borderId="7" xfId="0" applyNumberFormat="1" applyFont="1" applyFill="1" applyBorder="1" applyAlignment="1">
      <alignment horizontal="center" vertical="center" wrapText="1"/>
    </xf>
    <xf numFmtId="0" fontId="1" fillId="0" borderId="0" xfId="0" applyFont="1" applyBorder="1" applyAlignment="1">
      <alignment horizontal="right"/>
    </xf>
    <xf numFmtId="2" fontId="1" fillId="0" borderId="0" xfId="0" applyNumberFormat="1" applyFont="1" applyBorder="1" applyAlignment="1">
      <alignment horizontal="center" vertical="center"/>
    </xf>
    <xf numFmtId="0" fontId="2" fillId="0" borderId="4" xfId="0" applyFont="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5" fillId="0" borderId="1" xfId="0" applyFont="1" applyBorder="1" applyAlignment="1">
      <alignment horizontal="left" vertical="top" wrapText="1"/>
    </xf>
    <xf numFmtId="0" fontId="1" fillId="0" borderId="1" xfId="0" applyFont="1" applyBorder="1" applyAlignment="1">
      <alignment horizontal="right"/>
    </xf>
    <xf numFmtId="0" fontId="16" fillId="0" borderId="0" xfId="0" applyFont="1" applyBorder="1" applyAlignment="1">
      <alignment horizontal="center" vertical="center" wrapText="1"/>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15" fillId="0" borderId="2" xfId="0" applyFont="1" applyBorder="1" applyAlignment="1">
      <alignment horizontal="right" vertical="center"/>
    </xf>
    <xf numFmtId="0" fontId="15" fillId="0" borderId="3" xfId="0" applyFont="1" applyBorder="1" applyAlignment="1">
      <alignment horizontal="righ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J25"/>
  <sheetViews>
    <sheetView topLeftCell="A7"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40" t="s">
        <v>0</v>
      </c>
      <c r="B1" s="41"/>
      <c r="C1" s="41"/>
      <c r="D1" s="41"/>
      <c r="E1" s="41"/>
      <c r="F1" s="41"/>
      <c r="G1" s="41"/>
      <c r="H1" s="41"/>
      <c r="I1" s="2"/>
      <c r="J1" s="2"/>
    </row>
    <row r="2" spans="1:10" ht="18.75">
      <c r="A2" s="42" t="s">
        <v>1</v>
      </c>
      <c r="B2" s="43"/>
      <c r="C2" s="43"/>
      <c r="D2" s="43"/>
      <c r="E2" s="43"/>
      <c r="F2" s="43"/>
      <c r="G2" s="43"/>
      <c r="H2" s="43"/>
      <c r="I2" s="2"/>
      <c r="J2" s="2"/>
    </row>
    <row r="3" spans="1:10" ht="21" customHeight="1">
      <c r="A3" s="44" t="s">
        <v>85</v>
      </c>
      <c r="B3" s="44"/>
      <c r="C3" s="44"/>
      <c r="D3" s="44"/>
      <c r="E3" s="44"/>
      <c r="F3" s="44"/>
      <c r="G3" s="44"/>
      <c r="H3" s="44"/>
      <c r="I3" s="23"/>
      <c r="J3" s="23"/>
    </row>
    <row r="4" spans="1:10">
      <c r="A4" s="4" t="s">
        <v>3</v>
      </c>
      <c r="B4" s="4" t="s">
        <v>4</v>
      </c>
      <c r="C4" s="4" t="s">
        <v>5</v>
      </c>
      <c r="D4" s="4"/>
      <c r="E4" s="4" t="s">
        <v>86</v>
      </c>
      <c r="F4" s="4" t="s">
        <v>43</v>
      </c>
      <c r="G4" s="4" t="s">
        <v>44</v>
      </c>
      <c r="H4" s="4" t="s">
        <v>45</v>
      </c>
    </row>
    <row r="5" spans="1:10" ht="25.5">
      <c r="A5" s="6">
        <v>1</v>
      </c>
      <c r="B5" s="7" t="s">
        <v>46</v>
      </c>
      <c r="C5" s="8">
        <v>5</v>
      </c>
      <c r="D5" s="8">
        <v>4</v>
      </c>
      <c r="E5" s="8">
        <v>2</v>
      </c>
      <c r="F5" s="9" t="s">
        <v>10</v>
      </c>
      <c r="G5" s="9">
        <v>243.77</v>
      </c>
      <c r="H5" s="8">
        <f>G5*E5</f>
        <v>487.54</v>
      </c>
    </row>
    <row r="6" spans="1:10" ht="63.75">
      <c r="A6" s="6" t="s">
        <v>87</v>
      </c>
      <c r="B6" s="11" t="s">
        <v>88</v>
      </c>
      <c r="C6" s="8"/>
      <c r="D6" s="8">
        <v>25.49</v>
      </c>
      <c r="E6" s="8">
        <v>0.91</v>
      </c>
      <c r="F6" s="12" t="s">
        <v>13</v>
      </c>
      <c r="G6" s="9">
        <v>364.24</v>
      </c>
      <c r="H6" s="8">
        <f t="shared" ref="H6:H21" si="0">G6*E6</f>
        <v>331.45840000000004</v>
      </c>
    </row>
    <row r="7" spans="1:10" ht="25.5">
      <c r="A7" s="6" t="s">
        <v>89</v>
      </c>
      <c r="B7" s="11" t="s">
        <v>90</v>
      </c>
      <c r="C7" s="8"/>
      <c r="D7" s="8"/>
      <c r="E7" s="8">
        <v>0.68</v>
      </c>
      <c r="F7" s="12" t="s">
        <v>13</v>
      </c>
      <c r="G7" s="9">
        <v>1340.2</v>
      </c>
      <c r="H7" s="8">
        <f t="shared" si="0"/>
        <v>911.33600000000013</v>
      </c>
    </row>
    <row r="8" spans="1:10" ht="114.75">
      <c r="A8" s="10" t="s">
        <v>91</v>
      </c>
      <c r="B8" s="11" t="s">
        <v>12</v>
      </c>
      <c r="C8" s="8">
        <v>34.159999999999997</v>
      </c>
      <c r="D8" s="8">
        <v>29.31</v>
      </c>
      <c r="E8" s="8">
        <v>6.5</v>
      </c>
      <c r="F8" s="12" t="s">
        <v>13</v>
      </c>
      <c r="G8" s="12">
        <v>112.53</v>
      </c>
      <c r="H8" s="8">
        <f t="shared" si="0"/>
        <v>731.44500000000005</v>
      </c>
    </row>
    <row r="9" spans="1:10" ht="89.25">
      <c r="A9" s="10" t="s">
        <v>92</v>
      </c>
      <c r="B9" s="13" t="s">
        <v>15</v>
      </c>
      <c r="C9" s="8">
        <v>12.75</v>
      </c>
      <c r="D9" s="8">
        <v>10.63</v>
      </c>
      <c r="E9" s="8">
        <v>0.64</v>
      </c>
      <c r="F9" s="12" t="s">
        <v>13</v>
      </c>
      <c r="G9" s="12">
        <v>228.47</v>
      </c>
      <c r="H9" s="8">
        <f t="shared" si="0"/>
        <v>146.2208</v>
      </c>
    </row>
    <row r="10" spans="1:10" ht="63.75">
      <c r="A10" s="10" t="s">
        <v>93</v>
      </c>
      <c r="B10" s="11" t="s">
        <v>17</v>
      </c>
      <c r="C10" s="8">
        <v>21.42</v>
      </c>
      <c r="D10" s="8">
        <v>17.850000000000001</v>
      </c>
      <c r="E10" s="8">
        <v>1.08</v>
      </c>
      <c r="F10" s="12" t="s">
        <v>13</v>
      </c>
      <c r="G10" s="12">
        <v>1191.77</v>
      </c>
      <c r="H10" s="8">
        <f t="shared" si="0"/>
        <v>1287.1116</v>
      </c>
    </row>
    <row r="11" spans="1:10" ht="102">
      <c r="A11" s="10" t="s">
        <v>94</v>
      </c>
      <c r="B11" s="11" t="s">
        <v>19</v>
      </c>
      <c r="C11" s="8"/>
      <c r="D11" s="8">
        <v>15</v>
      </c>
      <c r="E11" s="8">
        <v>5.3</v>
      </c>
      <c r="F11" s="12" t="s">
        <v>13</v>
      </c>
      <c r="G11" s="12">
        <v>5913.66</v>
      </c>
      <c r="H11" s="8">
        <f t="shared" si="0"/>
        <v>31342.397999999997</v>
      </c>
    </row>
    <row r="12" spans="1:10" ht="89.25">
      <c r="A12" s="10" t="s">
        <v>95</v>
      </c>
      <c r="B12" s="11" t="s">
        <v>96</v>
      </c>
      <c r="C12" s="8"/>
      <c r="D12" s="8">
        <v>38.229999999999997</v>
      </c>
      <c r="E12" s="8">
        <v>2.5499999999999998</v>
      </c>
      <c r="F12" s="12" t="s">
        <v>13</v>
      </c>
      <c r="G12" s="12">
        <v>2788.17</v>
      </c>
      <c r="H12" s="8">
        <f t="shared" si="0"/>
        <v>7109.8334999999997</v>
      </c>
    </row>
    <row r="13" spans="1:10" ht="63.75">
      <c r="A13" s="24" t="s">
        <v>97</v>
      </c>
      <c r="B13" s="11" t="s">
        <v>57</v>
      </c>
      <c r="C13" s="8"/>
      <c r="D13" s="8">
        <v>160.30000000000001</v>
      </c>
      <c r="E13" s="8">
        <v>13.9</v>
      </c>
      <c r="F13" s="12" t="s">
        <v>13</v>
      </c>
      <c r="G13" s="12">
        <v>259.29000000000002</v>
      </c>
      <c r="H13" s="8">
        <f t="shared" si="0"/>
        <v>3604.1310000000003</v>
      </c>
    </row>
    <row r="14" spans="1:10" ht="38.25">
      <c r="A14" s="10" t="s">
        <v>98</v>
      </c>
      <c r="B14" s="11" t="s">
        <v>99</v>
      </c>
      <c r="C14" s="8"/>
      <c r="D14" s="8">
        <v>15</v>
      </c>
      <c r="E14" s="8">
        <v>1.83</v>
      </c>
      <c r="F14" s="12" t="s">
        <v>13</v>
      </c>
      <c r="G14" s="12">
        <v>6543.32</v>
      </c>
      <c r="H14" s="8">
        <f t="shared" si="0"/>
        <v>11974.275599999999</v>
      </c>
    </row>
    <row r="15" spans="1:10" ht="89.25">
      <c r="A15" s="24" t="s">
        <v>100</v>
      </c>
      <c r="B15" s="11" t="s">
        <v>59</v>
      </c>
      <c r="C15" s="8"/>
      <c r="D15" s="8">
        <v>2.25</v>
      </c>
      <c r="E15" s="8">
        <v>0.23</v>
      </c>
      <c r="F15" s="12" t="s">
        <v>60</v>
      </c>
      <c r="G15" s="12">
        <v>53433.91</v>
      </c>
      <c r="H15" s="8">
        <f t="shared" si="0"/>
        <v>12289.799300000001</v>
      </c>
    </row>
    <row r="16" spans="1:10" ht="18.75">
      <c r="A16" s="10">
        <v>12</v>
      </c>
      <c r="B16" s="25" t="s">
        <v>61</v>
      </c>
      <c r="C16" s="8"/>
      <c r="D16" s="8"/>
      <c r="E16" s="8"/>
      <c r="F16" s="12"/>
      <c r="G16" s="12"/>
      <c r="H16" s="8"/>
    </row>
    <row r="17" spans="1:8" ht="15.75" customHeight="1">
      <c r="A17" s="10" t="s">
        <v>24</v>
      </c>
      <c r="B17" s="11" t="s">
        <v>101</v>
      </c>
      <c r="C17" s="8">
        <v>12.75</v>
      </c>
      <c r="D17" s="8">
        <v>10.63</v>
      </c>
      <c r="E17" s="8">
        <v>0.64</v>
      </c>
      <c r="F17" s="12" t="s">
        <v>13</v>
      </c>
      <c r="G17" s="12">
        <v>377.8</v>
      </c>
      <c r="H17" s="8">
        <f t="shared" si="0"/>
        <v>241.792</v>
      </c>
    </row>
    <row r="18" spans="1:8" ht="15.75" customHeight="1">
      <c r="A18" s="10" t="s">
        <v>26</v>
      </c>
      <c r="B18" s="11" t="s">
        <v>83</v>
      </c>
      <c r="C18" s="8">
        <v>29.16</v>
      </c>
      <c r="D18" s="8">
        <v>33.58</v>
      </c>
      <c r="E18" s="8">
        <v>4.5</v>
      </c>
      <c r="F18" s="12" t="s">
        <v>13</v>
      </c>
      <c r="G18" s="12">
        <v>788.13</v>
      </c>
      <c r="H18" s="8">
        <f t="shared" si="0"/>
        <v>3546.585</v>
      </c>
    </row>
    <row r="19" spans="1:8" ht="15.75" customHeight="1">
      <c r="A19" s="10" t="s">
        <v>28</v>
      </c>
      <c r="B19" s="11" t="s">
        <v>102</v>
      </c>
      <c r="C19" s="8">
        <v>21.42</v>
      </c>
      <c r="D19" s="8">
        <v>56.1</v>
      </c>
      <c r="E19" s="8">
        <v>3.6</v>
      </c>
      <c r="F19" s="12" t="s">
        <v>13</v>
      </c>
      <c r="G19" s="12">
        <v>756.83</v>
      </c>
      <c r="H19" s="8">
        <f t="shared" si="0"/>
        <v>2724.5880000000002</v>
      </c>
    </row>
    <row r="20" spans="1:8" ht="15.75">
      <c r="A20" s="10" t="s">
        <v>30</v>
      </c>
      <c r="B20" s="11" t="s">
        <v>64</v>
      </c>
      <c r="C20" s="8">
        <v>58.32</v>
      </c>
      <c r="D20" s="8">
        <v>31.72</v>
      </c>
      <c r="E20" s="8">
        <v>6.44</v>
      </c>
      <c r="F20" s="12" t="s">
        <v>13</v>
      </c>
      <c r="G20" s="12">
        <v>482.26</v>
      </c>
      <c r="H20" s="8">
        <f t="shared" si="0"/>
        <v>3105.7544000000003</v>
      </c>
    </row>
    <row r="21" spans="1:8" ht="15.75">
      <c r="A21" s="10" t="s">
        <v>32</v>
      </c>
      <c r="B21" s="11" t="s">
        <v>66</v>
      </c>
      <c r="C21" s="8">
        <v>34.159999999999997</v>
      </c>
      <c r="D21" s="8">
        <v>46.3</v>
      </c>
      <c r="E21" s="8">
        <v>8.09</v>
      </c>
      <c r="F21" s="12" t="s">
        <v>13</v>
      </c>
      <c r="G21" s="12">
        <v>167.71</v>
      </c>
      <c r="H21" s="8">
        <f t="shared" si="0"/>
        <v>1356.7739000000001</v>
      </c>
    </row>
    <row r="22" spans="1:8">
      <c r="A22" s="30"/>
      <c r="B22" s="45" t="s">
        <v>67</v>
      </c>
      <c r="C22" s="45"/>
      <c r="D22" s="45"/>
      <c r="E22" s="45"/>
      <c r="F22" s="45"/>
      <c r="G22" s="45"/>
      <c r="H22" s="31">
        <f>SUM(H5:H21)</f>
        <v>81191.042500000025</v>
      </c>
    </row>
    <row r="23" spans="1:8">
      <c r="A23" s="21"/>
      <c r="B23" s="38"/>
      <c r="C23" s="38"/>
      <c r="D23" s="38"/>
      <c r="E23" s="38"/>
      <c r="F23" s="38"/>
      <c r="G23" s="38"/>
      <c r="H23" s="39"/>
    </row>
    <row r="24" spans="1:8">
      <c r="A24" s="21"/>
      <c r="B24" s="38"/>
      <c r="C24" s="38"/>
      <c r="D24" s="38"/>
      <c r="E24" s="38"/>
      <c r="F24" s="38"/>
      <c r="G24" s="38"/>
      <c r="H24" s="39"/>
    </row>
    <row r="25" spans="1:8" ht="50.25" customHeight="1">
      <c r="B25" s="46" t="s">
        <v>36</v>
      </c>
      <c r="C25" s="46"/>
      <c r="D25" s="46"/>
      <c r="E25" s="46"/>
      <c r="F25" s="46"/>
      <c r="G25" s="46"/>
      <c r="H25" s="46"/>
    </row>
  </sheetData>
  <mergeCells count="5">
    <mergeCell ref="A1:H1"/>
    <mergeCell ref="A2:H2"/>
    <mergeCell ref="A3:H3"/>
    <mergeCell ref="B22:G22"/>
    <mergeCell ref="B25:H25"/>
  </mergeCells>
  <pageMargins left="0.16" right="0.2"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K23"/>
  <sheetViews>
    <sheetView topLeftCell="A16" workbookViewId="0">
      <selection activeCell="B6" sqref="B6"/>
    </sheetView>
  </sheetViews>
  <sheetFormatPr defaultRowHeight="15"/>
  <cols>
    <col min="1" max="1" width="7.7109375" customWidth="1"/>
    <col min="2" max="2" width="45.140625" customWidth="1"/>
    <col min="3" max="3" width="10" hidden="1" customWidth="1"/>
    <col min="4" max="4" width="12.42578125" hidden="1" customWidth="1"/>
    <col min="5" max="5" width="10.5703125" hidden="1" customWidth="1"/>
    <col min="6" max="6" width="10.28515625" customWidth="1"/>
    <col min="7" max="8" width="11.5703125" customWidth="1"/>
    <col min="9" max="9" width="12.140625" customWidth="1"/>
  </cols>
  <sheetData>
    <row r="1" spans="1:11" ht="18.75">
      <c r="A1" s="40" t="s">
        <v>0</v>
      </c>
      <c r="B1" s="41"/>
      <c r="C1" s="41"/>
      <c r="D1" s="41"/>
      <c r="E1" s="41"/>
      <c r="F1" s="41"/>
      <c r="G1" s="41"/>
      <c r="H1" s="41"/>
      <c r="I1" s="41"/>
      <c r="J1" s="2"/>
      <c r="K1" s="2"/>
    </row>
    <row r="2" spans="1:11" ht="18.75">
      <c r="A2" s="42" t="s">
        <v>1</v>
      </c>
      <c r="B2" s="43"/>
      <c r="C2" s="43"/>
      <c r="D2" s="43"/>
      <c r="E2" s="43"/>
      <c r="F2" s="43"/>
      <c r="G2" s="43"/>
      <c r="H2" s="43"/>
      <c r="I2" s="43"/>
      <c r="J2" s="2"/>
      <c r="K2" s="2"/>
    </row>
    <row r="3" spans="1:11" ht="36" customHeight="1">
      <c r="A3" s="44" t="s">
        <v>77</v>
      </c>
      <c r="B3" s="44"/>
      <c r="C3" s="44"/>
      <c r="D3" s="44"/>
      <c r="E3" s="44"/>
      <c r="F3" s="44"/>
      <c r="G3" s="44"/>
      <c r="H3" s="44"/>
      <c r="I3" s="44"/>
      <c r="J3" s="23"/>
      <c r="K3" s="23"/>
    </row>
    <row r="4" spans="1:11">
      <c r="A4" s="4" t="s">
        <v>3</v>
      </c>
      <c r="B4" s="4" t="s">
        <v>4</v>
      </c>
      <c r="C4" s="4">
        <v>1</v>
      </c>
      <c r="D4" s="4">
        <v>2</v>
      </c>
      <c r="E4" s="4">
        <v>3</v>
      </c>
      <c r="F4" s="4" t="s">
        <v>5</v>
      </c>
      <c r="G4" s="4" t="s">
        <v>43</v>
      </c>
      <c r="H4" s="4" t="s">
        <v>44</v>
      </c>
      <c r="I4" s="4" t="s">
        <v>45</v>
      </c>
    </row>
    <row r="5" spans="1:11" ht="51">
      <c r="A5" s="6">
        <v>1</v>
      </c>
      <c r="B5" s="7" t="s">
        <v>78</v>
      </c>
      <c r="C5" s="9">
        <v>2</v>
      </c>
      <c r="D5" s="9">
        <v>2</v>
      </c>
      <c r="E5" s="9">
        <v>1</v>
      </c>
      <c r="F5" s="8">
        <v>1</v>
      </c>
      <c r="G5" s="9" t="s">
        <v>10</v>
      </c>
      <c r="H5" s="9">
        <v>243.77</v>
      </c>
      <c r="I5" s="8">
        <f>H5*F5</f>
        <v>243.77</v>
      </c>
    </row>
    <row r="6" spans="1:11" ht="114.75">
      <c r="A6" s="10" t="s">
        <v>11</v>
      </c>
      <c r="B6" s="11" t="s">
        <v>12</v>
      </c>
      <c r="C6" s="12">
        <v>2.21</v>
      </c>
      <c r="D6" s="12">
        <v>3.11</v>
      </c>
      <c r="E6" s="12">
        <v>2.04</v>
      </c>
      <c r="F6" s="36">
        <v>2.9980000000000002</v>
      </c>
      <c r="G6" s="12" t="s">
        <v>13</v>
      </c>
      <c r="H6" s="12">
        <v>112.53</v>
      </c>
      <c r="I6" s="8">
        <f t="shared" ref="I6:I19" si="0">H6*F6</f>
        <v>337.36494000000005</v>
      </c>
    </row>
    <row r="7" spans="1:11" ht="89.25">
      <c r="A7" s="10" t="s">
        <v>14</v>
      </c>
      <c r="B7" s="13" t="s">
        <v>15</v>
      </c>
      <c r="C7" s="12">
        <v>0.43</v>
      </c>
      <c r="D7" s="12">
        <v>0.5</v>
      </c>
      <c r="E7" s="12">
        <v>0.19</v>
      </c>
      <c r="F7" s="36">
        <v>0.27300000000000002</v>
      </c>
      <c r="G7" s="12" t="s">
        <v>13</v>
      </c>
      <c r="H7" s="12">
        <v>228.47</v>
      </c>
      <c r="I7" s="8">
        <f t="shared" si="0"/>
        <v>62.372310000000006</v>
      </c>
    </row>
    <row r="8" spans="1:11" ht="63.75">
      <c r="A8" s="10" t="s">
        <v>16</v>
      </c>
      <c r="B8" s="11" t="s">
        <v>17</v>
      </c>
      <c r="C8" s="12"/>
      <c r="D8" s="12"/>
      <c r="E8" s="12"/>
      <c r="F8" s="36">
        <v>0.45400000000000001</v>
      </c>
      <c r="G8" s="12" t="s">
        <v>50</v>
      </c>
      <c r="H8" s="12">
        <v>1191.77</v>
      </c>
      <c r="I8" s="8">
        <f t="shared" si="0"/>
        <v>541.06358</v>
      </c>
    </row>
    <row r="9" spans="1:11" ht="102">
      <c r="A9" s="10" t="s">
        <v>18</v>
      </c>
      <c r="B9" s="11" t="s">
        <v>19</v>
      </c>
      <c r="C9" s="12">
        <f>0.85+0.17</f>
        <v>1.02</v>
      </c>
      <c r="D9" s="12">
        <f>0.99+0.2</f>
        <v>1.19</v>
      </c>
      <c r="E9" s="12">
        <v>0.47</v>
      </c>
      <c r="F9" s="36">
        <v>3.323</v>
      </c>
      <c r="G9" s="12" t="s">
        <v>13</v>
      </c>
      <c r="H9" s="12">
        <v>5913.66</v>
      </c>
      <c r="I9" s="8">
        <f t="shared" si="0"/>
        <v>19651.09218</v>
      </c>
    </row>
    <row r="10" spans="1:11" ht="89.25">
      <c r="A10" s="10" t="s">
        <v>79</v>
      </c>
      <c r="B10" s="11" t="s">
        <v>55</v>
      </c>
      <c r="C10" s="12"/>
      <c r="D10" s="12"/>
      <c r="E10" s="12"/>
      <c r="F10" s="36">
        <v>0.93500000000000005</v>
      </c>
      <c r="G10" s="12" t="s">
        <v>13</v>
      </c>
      <c r="H10" s="12">
        <v>2788.17</v>
      </c>
      <c r="I10" s="8">
        <f t="shared" si="0"/>
        <v>2606.9389500000002</v>
      </c>
    </row>
    <row r="11" spans="1:11" ht="63.75">
      <c r="A11" s="24" t="s">
        <v>80</v>
      </c>
      <c r="B11" s="11" t="s">
        <v>57</v>
      </c>
      <c r="C11" s="12"/>
      <c r="D11" s="12"/>
      <c r="E11" s="12"/>
      <c r="F11" s="36">
        <v>7.1539999999999999</v>
      </c>
      <c r="G11" s="12" t="s">
        <v>50</v>
      </c>
      <c r="H11" s="12">
        <v>214.12</v>
      </c>
      <c r="I11" s="8">
        <f t="shared" si="0"/>
        <v>1531.81448</v>
      </c>
    </row>
    <row r="12" spans="1:11" ht="89.25">
      <c r="A12" s="24" t="s">
        <v>81</v>
      </c>
      <c r="B12" s="11" t="s">
        <v>82</v>
      </c>
      <c r="C12" s="12"/>
      <c r="D12" s="12"/>
      <c r="E12" s="12"/>
      <c r="F12" s="36">
        <v>0.47799999999999998</v>
      </c>
      <c r="G12" s="12" t="s">
        <v>50</v>
      </c>
      <c r="H12" s="12">
        <v>6219.31</v>
      </c>
      <c r="I12" s="8">
        <f t="shared" si="0"/>
        <v>2972.8301799999999</v>
      </c>
    </row>
    <row r="13" spans="1:11" ht="89.25">
      <c r="A13" s="24" t="s">
        <v>58</v>
      </c>
      <c r="B13" s="11" t="s">
        <v>59</v>
      </c>
      <c r="C13" s="12"/>
      <c r="D13" s="12"/>
      <c r="E13" s="12"/>
      <c r="F13" s="36">
        <v>5.1999999999999998E-2</v>
      </c>
      <c r="G13" s="12" t="s">
        <v>60</v>
      </c>
      <c r="H13" s="12">
        <v>53433.91</v>
      </c>
      <c r="I13" s="8">
        <f t="shared" si="0"/>
        <v>2778.5633200000002</v>
      </c>
    </row>
    <row r="14" spans="1:11" ht="18.75">
      <c r="A14" s="10">
        <v>10</v>
      </c>
      <c r="B14" s="25" t="s">
        <v>61</v>
      </c>
      <c r="C14" s="26"/>
      <c r="D14" s="26"/>
      <c r="E14" s="26"/>
      <c r="F14" s="36"/>
      <c r="G14" s="12"/>
      <c r="H14" s="12"/>
      <c r="I14" s="8"/>
    </row>
    <row r="15" spans="1:11" ht="15.75" customHeight="1">
      <c r="A15" s="10" t="s">
        <v>24</v>
      </c>
      <c r="B15" s="11" t="s">
        <v>62</v>
      </c>
      <c r="C15" s="12">
        <v>0.43</v>
      </c>
      <c r="D15" s="12">
        <v>0.5</v>
      </c>
      <c r="E15" s="12">
        <v>0.19</v>
      </c>
      <c r="F15" s="36">
        <v>0.379</v>
      </c>
      <c r="G15" s="12" t="s">
        <v>13</v>
      </c>
      <c r="H15" s="12">
        <v>377.8</v>
      </c>
      <c r="I15" s="8">
        <f t="shared" si="0"/>
        <v>143.18620000000001</v>
      </c>
    </row>
    <row r="16" spans="1:11" ht="15.75" customHeight="1">
      <c r="A16" s="10" t="s">
        <v>26</v>
      </c>
      <c r="B16" s="11" t="s">
        <v>83</v>
      </c>
      <c r="C16" s="12">
        <v>2.73</v>
      </c>
      <c r="D16" s="12">
        <v>3.96</v>
      </c>
      <c r="E16" s="12">
        <v>1.19</v>
      </c>
      <c r="F16" s="36">
        <v>2.2919999999999998</v>
      </c>
      <c r="G16" s="12" t="s">
        <v>13</v>
      </c>
      <c r="H16" s="12">
        <v>788.13</v>
      </c>
      <c r="I16" s="8">
        <f t="shared" si="0"/>
        <v>1806.3939599999999</v>
      </c>
    </row>
    <row r="17" spans="1:9" ht="15.75">
      <c r="A17" s="10" t="s">
        <v>28</v>
      </c>
      <c r="B17" s="11" t="s">
        <v>64</v>
      </c>
      <c r="C17" s="12">
        <v>3.37</v>
      </c>
      <c r="D17" s="12">
        <v>3.93</v>
      </c>
      <c r="E17" s="12">
        <v>1.63</v>
      </c>
      <c r="F17" s="36">
        <v>3.4020000000000001</v>
      </c>
      <c r="G17" s="12" t="s">
        <v>13</v>
      </c>
      <c r="H17" s="12">
        <v>482.26</v>
      </c>
      <c r="I17" s="8">
        <f t="shared" si="0"/>
        <v>1640.64852</v>
      </c>
    </row>
    <row r="18" spans="1:9" ht="15.75">
      <c r="A18" s="10" t="s">
        <v>30</v>
      </c>
      <c r="B18" s="27" t="s">
        <v>65</v>
      </c>
      <c r="F18" s="37">
        <v>1.389</v>
      </c>
      <c r="G18" s="12" t="s">
        <v>13</v>
      </c>
      <c r="H18" s="29">
        <v>756.83</v>
      </c>
      <c r="I18" s="8">
        <f t="shared" si="0"/>
        <v>1051.23687</v>
      </c>
    </row>
    <row r="19" spans="1:9" ht="15.75">
      <c r="A19" s="10" t="s">
        <v>32</v>
      </c>
      <c r="B19" s="11" t="s">
        <v>66</v>
      </c>
      <c r="C19" s="12">
        <v>8.57</v>
      </c>
      <c r="D19" s="12">
        <v>3.11</v>
      </c>
      <c r="E19" s="12">
        <v>2.04</v>
      </c>
      <c r="F19" s="36">
        <v>2.9980000000000002</v>
      </c>
      <c r="G19" s="12" t="s">
        <v>13</v>
      </c>
      <c r="H19" s="12">
        <v>167.7</v>
      </c>
      <c r="I19" s="8">
        <f t="shared" si="0"/>
        <v>502.76460000000003</v>
      </c>
    </row>
    <row r="20" spans="1:9">
      <c r="A20" s="30"/>
      <c r="B20" s="45" t="s">
        <v>67</v>
      </c>
      <c r="C20" s="45"/>
      <c r="D20" s="45"/>
      <c r="E20" s="45"/>
      <c r="F20" s="45"/>
      <c r="G20" s="45"/>
      <c r="H20" s="45"/>
      <c r="I20" s="31">
        <f>SUM(I5:I19)</f>
        <v>35870.04009000001</v>
      </c>
    </row>
    <row r="23" spans="1:9" ht="50.25" customHeight="1">
      <c r="B23" s="46" t="s">
        <v>36</v>
      </c>
      <c r="C23" s="46"/>
      <c r="D23" s="46"/>
      <c r="E23" s="46"/>
      <c r="F23" s="46"/>
      <c r="G23" s="46"/>
      <c r="H23" s="46"/>
      <c r="I23" s="46"/>
    </row>
  </sheetData>
  <mergeCells count="5">
    <mergeCell ref="A1:I1"/>
    <mergeCell ref="A2:I2"/>
    <mergeCell ref="A3:I3"/>
    <mergeCell ref="B20:H20"/>
    <mergeCell ref="B23:I23"/>
  </mergeCells>
  <pageMargins left="0.28000000000000003" right="0.15"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K23"/>
  <sheetViews>
    <sheetView topLeftCell="A16" workbookViewId="0">
      <selection activeCell="I20" sqref="I20"/>
    </sheetView>
  </sheetViews>
  <sheetFormatPr defaultRowHeight="15"/>
  <cols>
    <col min="1" max="1" width="7.7109375" customWidth="1"/>
    <col min="2" max="2" width="45.140625" customWidth="1"/>
    <col min="3" max="3" width="10" hidden="1" customWidth="1"/>
    <col min="4" max="4" width="12.42578125" hidden="1" customWidth="1"/>
    <col min="5" max="5" width="10.5703125" hidden="1" customWidth="1"/>
    <col min="6" max="6" width="10.28515625" customWidth="1"/>
    <col min="7" max="8" width="11.5703125" customWidth="1"/>
    <col min="9" max="9" width="12.140625" customWidth="1"/>
  </cols>
  <sheetData>
    <row r="1" spans="1:11" ht="18.75">
      <c r="A1" s="40" t="s">
        <v>0</v>
      </c>
      <c r="B1" s="41"/>
      <c r="C1" s="41"/>
      <c r="D1" s="41"/>
      <c r="E1" s="41"/>
      <c r="F1" s="41"/>
      <c r="G1" s="41"/>
      <c r="H1" s="41"/>
      <c r="I1" s="41"/>
      <c r="J1" s="2"/>
      <c r="K1" s="2"/>
    </row>
    <row r="2" spans="1:11" ht="18.75">
      <c r="A2" s="42" t="s">
        <v>1</v>
      </c>
      <c r="B2" s="43"/>
      <c r="C2" s="43"/>
      <c r="D2" s="43"/>
      <c r="E2" s="43"/>
      <c r="F2" s="43"/>
      <c r="G2" s="43"/>
      <c r="H2" s="43"/>
      <c r="I2" s="43"/>
      <c r="J2" s="2"/>
      <c r="K2" s="2"/>
    </row>
    <row r="3" spans="1:11" ht="36" customHeight="1">
      <c r="A3" s="44" t="s">
        <v>84</v>
      </c>
      <c r="B3" s="44"/>
      <c r="C3" s="44"/>
      <c r="D3" s="44"/>
      <c r="E3" s="44"/>
      <c r="F3" s="44"/>
      <c r="G3" s="44"/>
      <c r="H3" s="44"/>
      <c r="I3" s="44"/>
      <c r="J3" s="23"/>
      <c r="K3" s="23"/>
    </row>
    <row r="4" spans="1:11">
      <c r="A4" s="4" t="s">
        <v>3</v>
      </c>
      <c r="B4" s="4" t="s">
        <v>4</v>
      </c>
      <c r="C4" s="4">
        <v>1</v>
      </c>
      <c r="D4" s="4">
        <v>2</v>
      </c>
      <c r="E4" s="4">
        <v>3</v>
      </c>
      <c r="F4" s="4" t="s">
        <v>5</v>
      </c>
      <c r="G4" s="4" t="s">
        <v>43</v>
      </c>
      <c r="H4" s="4" t="s">
        <v>44</v>
      </c>
      <c r="I4" s="4" t="s">
        <v>45</v>
      </c>
    </row>
    <row r="5" spans="1:11" ht="51">
      <c r="A5" s="6">
        <v>1</v>
      </c>
      <c r="B5" s="7" t="s">
        <v>78</v>
      </c>
      <c r="C5" s="9">
        <v>2</v>
      </c>
      <c r="D5" s="9">
        <v>2</v>
      </c>
      <c r="E5" s="9">
        <v>1</v>
      </c>
      <c r="F5" s="8">
        <v>1</v>
      </c>
      <c r="G5" s="9" t="s">
        <v>10</v>
      </c>
      <c r="H5" s="9">
        <v>243.77</v>
      </c>
      <c r="I5" s="8">
        <f>H5*F5</f>
        <v>243.77</v>
      </c>
    </row>
    <row r="6" spans="1:11" ht="114.75">
      <c r="A6" s="10" t="s">
        <v>11</v>
      </c>
      <c r="B6" s="11" t="s">
        <v>12</v>
      </c>
      <c r="C6" s="12">
        <v>2.21</v>
      </c>
      <c r="D6" s="12">
        <v>3.11</v>
      </c>
      <c r="E6" s="12">
        <v>2.04</v>
      </c>
      <c r="F6" s="36">
        <v>2.9980000000000002</v>
      </c>
      <c r="G6" s="12" t="s">
        <v>13</v>
      </c>
      <c r="H6" s="12">
        <v>112.53</v>
      </c>
      <c r="I6" s="8">
        <f t="shared" ref="I6:I19" si="0">H6*F6</f>
        <v>337.36494000000005</v>
      </c>
    </row>
    <row r="7" spans="1:11" ht="89.25">
      <c r="A7" s="10" t="s">
        <v>14</v>
      </c>
      <c r="B7" s="13" t="s">
        <v>15</v>
      </c>
      <c r="C7" s="12">
        <v>0.43</v>
      </c>
      <c r="D7" s="12">
        <v>0.5</v>
      </c>
      <c r="E7" s="12">
        <v>0.19</v>
      </c>
      <c r="F7" s="36">
        <v>0.27300000000000002</v>
      </c>
      <c r="G7" s="12" t="s">
        <v>13</v>
      </c>
      <c r="H7" s="12">
        <v>228.47</v>
      </c>
      <c r="I7" s="8">
        <f t="shared" si="0"/>
        <v>62.372310000000006</v>
      </c>
    </row>
    <row r="8" spans="1:11" ht="63.75">
      <c r="A8" s="10" t="s">
        <v>16</v>
      </c>
      <c r="B8" s="11" t="s">
        <v>17</v>
      </c>
      <c r="C8" s="12"/>
      <c r="D8" s="12"/>
      <c r="E8" s="12"/>
      <c r="F8" s="36">
        <v>0.45400000000000001</v>
      </c>
      <c r="G8" s="12" t="s">
        <v>50</v>
      </c>
      <c r="H8" s="12">
        <v>1191.77</v>
      </c>
      <c r="I8" s="8">
        <f t="shared" si="0"/>
        <v>541.06358</v>
      </c>
    </row>
    <row r="9" spans="1:11" ht="102">
      <c r="A9" s="10" t="s">
        <v>18</v>
      </c>
      <c r="B9" s="11" t="s">
        <v>19</v>
      </c>
      <c r="C9" s="12">
        <f>0.85+0.17</f>
        <v>1.02</v>
      </c>
      <c r="D9" s="12">
        <f>0.99+0.2</f>
        <v>1.19</v>
      </c>
      <c r="E9" s="12">
        <v>0.47</v>
      </c>
      <c r="F9" s="36">
        <v>3.323</v>
      </c>
      <c r="G9" s="12" t="s">
        <v>13</v>
      </c>
      <c r="H9" s="12">
        <v>5913.66</v>
      </c>
      <c r="I9" s="8">
        <f t="shared" si="0"/>
        <v>19651.09218</v>
      </c>
    </row>
    <row r="10" spans="1:11" ht="89.25">
      <c r="A10" s="10" t="s">
        <v>79</v>
      </c>
      <c r="B10" s="11" t="s">
        <v>55</v>
      </c>
      <c r="C10" s="12"/>
      <c r="D10" s="12"/>
      <c r="E10" s="12"/>
      <c r="F10" s="36">
        <v>0.93500000000000005</v>
      </c>
      <c r="G10" s="12" t="s">
        <v>13</v>
      </c>
      <c r="H10" s="12">
        <v>2788.17</v>
      </c>
      <c r="I10" s="8">
        <f t="shared" si="0"/>
        <v>2606.9389500000002</v>
      </c>
    </row>
    <row r="11" spans="1:11" ht="63.75">
      <c r="A11" s="24" t="s">
        <v>80</v>
      </c>
      <c r="B11" s="11" t="s">
        <v>57</v>
      </c>
      <c r="C11" s="12"/>
      <c r="D11" s="12"/>
      <c r="E11" s="12"/>
      <c r="F11" s="36">
        <v>7.1539999999999999</v>
      </c>
      <c r="G11" s="12" t="s">
        <v>50</v>
      </c>
      <c r="H11" s="12">
        <v>214.12</v>
      </c>
      <c r="I11" s="8">
        <f t="shared" si="0"/>
        <v>1531.81448</v>
      </c>
    </row>
    <row r="12" spans="1:11" ht="89.25">
      <c r="A12" s="24" t="s">
        <v>81</v>
      </c>
      <c r="B12" s="11" t="s">
        <v>82</v>
      </c>
      <c r="C12" s="12"/>
      <c r="D12" s="12"/>
      <c r="E12" s="12"/>
      <c r="F12" s="36">
        <v>0.76100000000000001</v>
      </c>
      <c r="G12" s="12" t="s">
        <v>50</v>
      </c>
      <c r="H12" s="12">
        <v>6219.31</v>
      </c>
      <c r="I12" s="8">
        <f t="shared" si="0"/>
        <v>4732.89491</v>
      </c>
    </row>
    <row r="13" spans="1:11" ht="89.25">
      <c r="A13" s="24" t="s">
        <v>58</v>
      </c>
      <c r="B13" s="11" t="s">
        <v>59</v>
      </c>
      <c r="C13" s="12"/>
      <c r="D13" s="12"/>
      <c r="E13" s="12"/>
      <c r="F13" s="36">
        <v>5.1999999999999998E-2</v>
      </c>
      <c r="G13" s="12" t="s">
        <v>60</v>
      </c>
      <c r="H13" s="12">
        <v>53433.91</v>
      </c>
      <c r="I13" s="8">
        <f t="shared" si="0"/>
        <v>2778.5633200000002</v>
      </c>
    </row>
    <row r="14" spans="1:11" ht="18.75">
      <c r="A14" s="10">
        <v>10</v>
      </c>
      <c r="B14" s="25" t="s">
        <v>61</v>
      </c>
      <c r="C14" s="26"/>
      <c r="D14" s="26"/>
      <c r="E14" s="26"/>
      <c r="F14" s="36"/>
      <c r="G14" s="12"/>
      <c r="H14" s="12"/>
      <c r="I14" s="8"/>
    </row>
    <row r="15" spans="1:11" ht="15.75" customHeight="1">
      <c r="A15" s="10" t="s">
        <v>24</v>
      </c>
      <c r="B15" s="11" t="s">
        <v>62</v>
      </c>
      <c r="C15" s="12">
        <v>0.43</v>
      </c>
      <c r="D15" s="12">
        <v>0.5</v>
      </c>
      <c r="E15" s="12">
        <v>0.19</v>
      </c>
      <c r="F15" s="36">
        <v>0.379</v>
      </c>
      <c r="G15" s="12" t="s">
        <v>13</v>
      </c>
      <c r="H15" s="12">
        <v>377.8</v>
      </c>
      <c r="I15" s="8">
        <f t="shared" si="0"/>
        <v>143.18620000000001</v>
      </c>
    </row>
    <row r="16" spans="1:11" ht="15.75" customHeight="1">
      <c r="A16" s="10" t="s">
        <v>26</v>
      </c>
      <c r="B16" s="11" t="s">
        <v>83</v>
      </c>
      <c r="C16" s="12">
        <v>2.73</v>
      </c>
      <c r="D16" s="12">
        <v>3.96</v>
      </c>
      <c r="E16" s="12">
        <v>1.19</v>
      </c>
      <c r="F16" s="36">
        <v>2.4140000000000001</v>
      </c>
      <c r="G16" s="12" t="s">
        <v>13</v>
      </c>
      <c r="H16" s="12">
        <v>788.13</v>
      </c>
      <c r="I16" s="8">
        <f t="shared" si="0"/>
        <v>1902.54582</v>
      </c>
    </row>
    <row r="17" spans="1:9" ht="15.75">
      <c r="A17" s="10" t="s">
        <v>28</v>
      </c>
      <c r="B17" s="11" t="s">
        <v>64</v>
      </c>
      <c r="C17" s="12">
        <v>3.37</v>
      </c>
      <c r="D17" s="12">
        <v>3.93</v>
      </c>
      <c r="E17" s="12">
        <v>1.63</v>
      </c>
      <c r="F17" s="36">
        <v>3.645</v>
      </c>
      <c r="G17" s="12" t="s">
        <v>13</v>
      </c>
      <c r="H17" s="12">
        <v>482.26</v>
      </c>
      <c r="I17" s="8">
        <f t="shared" si="0"/>
        <v>1757.8377</v>
      </c>
    </row>
    <row r="18" spans="1:9" ht="15.75">
      <c r="A18" s="10" t="s">
        <v>30</v>
      </c>
      <c r="B18" s="27" t="s">
        <v>65</v>
      </c>
      <c r="F18" s="37">
        <v>1.389</v>
      </c>
      <c r="G18" s="12" t="s">
        <v>13</v>
      </c>
      <c r="H18" s="29">
        <v>756.83</v>
      </c>
      <c r="I18" s="8">
        <f t="shared" si="0"/>
        <v>1051.23687</v>
      </c>
    </row>
    <row r="19" spans="1:9" ht="15.75">
      <c r="A19" s="10" t="s">
        <v>32</v>
      </c>
      <c r="B19" s="11" t="s">
        <v>66</v>
      </c>
      <c r="C19" s="12">
        <v>8.57</v>
      </c>
      <c r="D19" s="12">
        <v>3.11</v>
      </c>
      <c r="E19" s="12">
        <v>2.04</v>
      </c>
      <c r="F19" s="36">
        <v>2.9980000000000002</v>
      </c>
      <c r="G19" s="12" t="s">
        <v>13</v>
      </c>
      <c r="H19" s="12">
        <v>167.7</v>
      </c>
      <c r="I19" s="8">
        <f t="shared" si="0"/>
        <v>502.76460000000003</v>
      </c>
    </row>
    <row r="20" spans="1:9">
      <c r="A20" s="30"/>
      <c r="B20" s="45" t="s">
        <v>67</v>
      </c>
      <c r="C20" s="45"/>
      <c r="D20" s="45"/>
      <c r="E20" s="45"/>
      <c r="F20" s="45"/>
      <c r="G20" s="45"/>
      <c r="H20" s="45"/>
      <c r="I20" s="31">
        <f>SUM(I5:I19)</f>
        <v>37843.445860000007</v>
      </c>
    </row>
    <row r="23" spans="1:9" ht="50.25" customHeight="1">
      <c r="B23" s="46" t="s">
        <v>36</v>
      </c>
      <c r="C23" s="46"/>
      <c r="D23" s="46"/>
      <c r="E23" s="46"/>
      <c r="F23" s="46"/>
      <c r="G23" s="46"/>
      <c r="H23" s="46"/>
      <c r="I23" s="46"/>
    </row>
  </sheetData>
  <mergeCells count="5">
    <mergeCell ref="A1:I1"/>
    <mergeCell ref="A2:I2"/>
    <mergeCell ref="A3:I3"/>
    <mergeCell ref="B20:H20"/>
    <mergeCell ref="B23:I23"/>
  </mergeCells>
  <pageMargins left="0.24" right="0.26"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23"/>
  <sheetViews>
    <sheetView workbookViewId="0">
      <selection activeCell="D6" sqref="D6"/>
    </sheetView>
  </sheetViews>
  <sheetFormatPr defaultRowHeight="15"/>
  <cols>
    <col min="1" max="1" width="7.7109375" customWidth="1"/>
    <col min="2" max="2" width="37.7109375" customWidth="1"/>
    <col min="3" max="3" width="9.85546875" customWidth="1"/>
    <col min="4" max="4" width="7.42578125" customWidth="1"/>
    <col min="5" max="5" width="9.7109375" customWidth="1"/>
    <col min="6" max="6" width="18.7109375" customWidth="1"/>
  </cols>
  <sheetData>
    <row r="1" spans="1:9" ht="21">
      <c r="A1" s="47" t="s">
        <v>0</v>
      </c>
      <c r="B1" s="47"/>
      <c r="C1" s="47"/>
      <c r="D1" s="47"/>
      <c r="E1" s="47"/>
      <c r="F1" s="47"/>
      <c r="G1" s="1"/>
      <c r="H1" s="1"/>
      <c r="I1" s="1"/>
    </row>
    <row r="2" spans="1:9" ht="18.75">
      <c r="A2" s="47" t="s">
        <v>1</v>
      </c>
      <c r="B2" s="47"/>
      <c r="C2" s="47"/>
      <c r="D2" s="47"/>
      <c r="E2" s="47"/>
      <c r="F2" s="47"/>
      <c r="G2" s="2"/>
      <c r="H2" s="2"/>
      <c r="I2" s="2"/>
    </row>
    <row r="3" spans="1:9" ht="27.75" customHeight="1">
      <c r="A3" s="48" t="s">
        <v>2</v>
      </c>
      <c r="B3" s="48"/>
      <c r="C3" s="48"/>
      <c r="D3" s="48"/>
      <c r="E3" s="48"/>
      <c r="F3" s="48"/>
      <c r="G3" s="3"/>
      <c r="H3" s="3"/>
    </row>
    <row r="4" spans="1:9">
      <c r="A4" s="4" t="s">
        <v>3</v>
      </c>
      <c r="B4" s="4" t="s">
        <v>4</v>
      </c>
      <c r="C4" s="5" t="s">
        <v>5</v>
      </c>
      <c r="D4" s="5" t="s">
        <v>6</v>
      </c>
      <c r="E4" s="5" t="s">
        <v>7</v>
      </c>
      <c r="F4" s="5" t="s">
        <v>8</v>
      </c>
    </row>
    <row r="5" spans="1:9" ht="25.5">
      <c r="A5" s="6">
        <v>1</v>
      </c>
      <c r="B5" s="7" t="s">
        <v>9</v>
      </c>
      <c r="C5" s="8">
        <v>2</v>
      </c>
      <c r="D5" s="9" t="s">
        <v>10</v>
      </c>
      <c r="E5" s="9">
        <v>243.77</v>
      </c>
      <c r="F5" s="8">
        <f>E5*C5</f>
        <v>487.54</v>
      </c>
    </row>
    <row r="6" spans="1:9" ht="99.75" customHeight="1">
      <c r="A6" s="10" t="s">
        <v>11</v>
      </c>
      <c r="B6" s="11" t="s">
        <v>12</v>
      </c>
      <c r="C6" s="12">
        <v>15.292999999999999</v>
      </c>
      <c r="D6" s="12" t="s">
        <v>13</v>
      </c>
      <c r="E6" s="12">
        <v>112.53</v>
      </c>
      <c r="F6" s="8">
        <f t="shared" ref="F6" si="0">E6*C6</f>
        <v>1720.92129</v>
      </c>
    </row>
    <row r="7" spans="1:9" ht="85.5" customHeight="1">
      <c r="A7" s="10" t="s">
        <v>14</v>
      </c>
      <c r="B7" s="13" t="s">
        <v>15</v>
      </c>
      <c r="C7" s="12">
        <v>7.6459999999999999</v>
      </c>
      <c r="D7" s="12" t="s">
        <v>13</v>
      </c>
      <c r="E7" s="12">
        <v>228.47</v>
      </c>
      <c r="F7" s="8">
        <f>E7*C7</f>
        <v>1746.8816199999999</v>
      </c>
    </row>
    <row r="8" spans="1:9" ht="76.5">
      <c r="A8" s="10" t="s">
        <v>16</v>
      </c>
      <c r="B8" s="11" t="s">
        <v>17</v>
      </c>
      <c r="C8" s="12">
        <v>12.845000000000001</v>
      </c>
      <c r="D8" s="12" t="s">
        <v>13</v>
      </c>
      <c r="E8" s="12">
        <v>1191.77</v>
      </c>
      <c r="F8" s="8">
        <f t="shared" ref="F8:F17" si="1">E8*C8</f>
        <v>15308.28565</v>
      </c>
    </row>
    <row r="9" spans="1:9" ht="114" customHeight="1">
      <c r="A9" s="10" t="s">
        <v>18</v>
      </c>
      <c r="B9" s="11" t="s">
        <v>19</v>
      </c>
      <c r="C9" s="12">
        <v>15.291</v>
      </c>
      <c r="D9" s="12" t="s">
        <v>13</v>
      </c>
      <c r="E9" s="12">
        <v>5913.66</v>
      </c>
      <c r="F9" s="8">
        <f t="shared" si="1"/>
        <v>90425.77506</v>
      </c>
    </row>
    <row r="10" spans="1:9" ht="94.5">
      <c r="A10" s="14" t="s">
        <v>20</v>
      </c>
      <c r="B10" s="11" t="s">
        <v>21</v>
      </c>
      <c r="C10" s="12">
        <v>1.911</v>
      </c>
      <c r="D10" s="12" t="s">
        <v>22</v>
      </c>
      <c r="E10" s="12">
        <v>223.97</v>
      </c>
      <c r="F10" s="8">
        <f>E10*C10</f>
        <v>428.00666999999999</v>
      </c>
    </row>
    <row r="11" spans="1:9">
      <c r="A11" s="10">
        <v>7</v>
      </c>
      <c r="B11" s="15" t="s">
        <v>23</v>
      </c>
      <c r="C11" s="12"/>
      <c r="D11" s="12"/>
      <c r="E11" s="12"/>
      <c r="F11" s="8"/>
    </row>
    <row r="12" spans="1:9" ht="15.75">
      <c r="A12" s="10" t="s">
        <v>24</v>
      </c>
      <c r="B12" s="11" t="s">
        <v>25</v>
      </c>
      <c r="C12" s="12">
        <v>10.68</v>
      </c>
      <c r="D12" s="12" t="s">
        <v>13</v>
      </c>
      <c r="E12" s="12">
        <v>364.32</v>
      </c>
      <c r="F12" s="8">
        <f t="shared" ref="F12" si="2">E12*C12</f>
        <v>3890.9375999999997</v>
      </c>
    </row>
    <row r="13" spans="1:9" ht="15.75">
      <c r="A13" s="10" t="s">
        <v>26</v>
      </c>
      <c r="B13" s="11" t="s">
        <v>27</v>
      </c>
      <c r="C13" s="12">
        <v>6.8810000000000002</v>
      </c>
      <c r="D13" s="12" t="s">
        <v>13</v>
      </c>
      <c r="E13" s="12">
        <v>788.13</v>
      </c>
      <c r="F13" s="8">
        <f t="shared" si="1"/>
        <v>5423.1225300000006</v>
      </c>
    </row>
    <row r="14" spans="1:9" ht="15.75">
      <c r="A14" s="10" t="s">
        <v>28</v>
      </c>
      <c r="B14" s="11" t="s">
        <v>29</v>
      </c>
      <c r="C14" s="12">
        <v>12.845000000000001</v>
      </c>
      <c r="D14" s="12" t="s">
        <v>13</v>
      </c>
      <c r="E14" s="12">
        <v>756.83</v>
      </c>
      <c r="F14" s="8">
        <f t="shared" si="1"/>
        <v>9721.4813500000018</v>
      </c>
    </row>
    <row r="15" spans="1:9" ht="17.25" customHeight="1">
      <c r="A15" s="10" t="s">
        <v>30</v>
      </c>
      <c r="B15" s="11" t="s">
        <v>31</v>
      </c>
      <c r="C15" s="12">
        <v>13.762</v>
      </c>
      <c r="D15" s="12" t="s">
        <v>13</v>
      </c>
      <c r="E15" s="12">
        <v>482.26</v>
      </c>
      <c r="F15" s="8">
        <f t="shared" si="1"/>
        <v>6636.8621199999998</v>
      </c>
    </row>
    <row r="16" spans="1:9" ht="17.25" customHeight="1">
      <c r="A16" s="10" t="s">
        <v>32</v>
      </c>
      <c r="B16" s="11" t="s">
        <v>33</v>
      </c>
      <c r="C16" s="12">
        <v>1.911</v>
      </c>
      <c r="D16" s="12" t="s">
        <v>13</v>
      </c>
      <c r="E16" s="12">
        <v>319.24</v>
      </c>
      <c r="F16" s="8">
        <f t="shared" si="1"/>
        <v>610.06763999999998</v>
      </c>
    </row>
    <row r="17" spans="1:6" ht="17.25" customHeight="1">
      <c r="A17" s="10" t="s">
        <v>34</v>
      </c>
      <c r="B17" s="11" t="s">
        <v>35</v>
      </c>
      <c r="C17" s="16">
        <v>15.292999999999999</v>
      </c>
      <c r="D17" s="12" t="s">
        <v>13</v>
      </c>
      <c r="E17" s="17">
        <v>167.7</v>
      </c>
      <c r="F17" s="8">
        <f t="shared" si="1"/>
        <v>2564.6360999999997</v>
      </c>
    </row>
    <row r="18" spans="1:6" s="21" customFormat="1" ht="23.25" customHeight="1">
      <c r="A18" s="18"/>
      <c r="B18" s="19"/>
      <c r="C18" s="49"/>
      <c r="D18" s="49"/>
      <c r="E18" s="50"/>
      <c r="F18" s="20">
        <f>SUM(F5:F17)</f>
        <v>138964.51762999999</v>
      </c>
    </row>
    <row r="19" spans="1:6" ht="62.25" customHeight="1">
      <c r="B19" s="46" t="s">
        <v>36</v>
      </c>
      <c r="C19" s="46"/>
      <c r="D19" s="46"/>
      <c r="E19" s="46"/>
      <c r="F19" s="46"/>
    </row>
    <row r="20" spans="1:6">
      <c r="E20" s="22"/>
    </row>
    <row r="23" spans="1:6" ht="15.75" customHeight="1"/>
  </sheetData>
  <mergeCells count="5">
    <mergeCell ref="A1:F1"/>
    <mergeCell ref="A2:F2"/>
    <mergeCell ref="A3:F3"/>
    <mergeCell ref="C18:E18"/>
    <mergeCell ref="B19:F19"/>
  </mergeCells>
  <pageMargins left="0.37" right="0.18" top="0.53" bottom="0.43" header="0.3" footer="0.16"/>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7.42578125" customWidth="1"/>
    <col min="5" max="5" width="9.7109375" customWidth="1"/>
    <col min="6" max="6" width="18.7109375" customWidth="1"/>
  </cols>
  <sheetData>
    <row r="1" spans="1:9" ht="21">
      <c r="A1" s="47" t="s">
        <v>0</v>
      </c>
      <c r="B1" s="47"/>
      <c r="C1" s="47"/>
      <c r="D1" s="47"/>
      <c r="E1" s="47"/>
      <c r="F1" s="47"/>
      <c r="G1" s="1"/>
      <c r="H1" s="1"/>
      <c r="I1" s="1"/>
    </row>
    <row r="2" spans="1:9" ht="18.75">
      <c r="A2" s="47" t="s">
        <v>1</v>
      </c>
      <c r="B2" s="47"/>
      <c r="C2" s="47"/>
      <c r="D2" s="47"/>
      <c r="E2" s="47"/>
      <c r="F2" s="47"/>
      <c r="G2" s="2"/>
      <c r="H2" s="2"/>
      <c r="I2" s="2"/>
    </row>
    <row r="3" spans="1:9" ht="40.5" customHeight="1">
      <c r="A3" s="48" t="s">
        <v>37</v>
      </c>
      <c r="B3" s="48"/>
      <c r="C3" s="48"/>
      <c r="D3" s="48"/>
      <c r="E3" s="48"/>
      <c r="F3" s="48"/>
      <c r="G3" s="3"/>
      <c r="H3" s="3"/>
    </row>
    <row r="4" spans="1:9">
      <c r="A4" s="4" t="s">
        <v>3</v>
      </c>
      <c r="B4" s="4" t="s">
        <v>4</v>
      </c>
      <c r="C4" s="5" t="s">
        <v>5</v>
      </c>
      <c r="D4" s="5" t="s">
        <v>6</v>
      </c>
      <c r="E4" s="5" t="s">
        <v>7</v>
      </c>
      <c r="F4" s="5" t="s">
        <v>8</v>
      </c>
    </row>
    <row r="5" spans="1:9" ht="25.5">
      <c r="A5" s="6">
        <v>1</v>
      </c>
      <c r="B5" s="7" t="s">
        <v>9</v>
      </c>
      <c r="C5" s="8">
        <v>2</v>
      </c>
      <c r="D5" s="9" t="s">
        <v>10</v>
      </c>
      <c r="E5" s="9">
        <v>243.77</v>
      </c>
      <c r="F5" s="8">
        <f>E5*C5</f>
        <v>487.54</v>
      </c>
    </row>
    <row r="6" spans="1:9" ht="102">
      <c r="A6" s="10" t="s">
        <v>38</v>
      </c>
      <c r="B6" s="13" t="s">
        <v>15</v>
      </c>
      <c r="C6" s="12">
        <v>1.77</v>
      </c>
      <c r="D6" s="12" t="s">
        <v>13</v>
      </c>
      <c r="E6" s="12">
        <v>228.47</v>
      </c>
      <c r="F6" s="8">
        <f>E6*C6</f>
        <v>404.39190000000002</v>
      </c>
    </row>
    <row r="7" spans="1:9" ht="76.5">
      <c r="A7" s="10" t="s">
        <v>39</v>
      </c>
      <c r="B7" s="11" t="s">
        <v>17</v>
      </c>
      <c r="C7" s="12">
        <v>2.9729999999999999</v>
      </c>
      <c r="D7" s="12" t="s">
        <v>13</v>
      </c>
      <c r="E7" s="12">
        <v>1191.77</v>
      </c>
      <c r="F7" s="8">
        <f t="shared" ref="F7:F15" si="0">E7*C7</f>
        <v>3543.1322099999998</v>
      </c>
    </row>
    <row r="8" spans="1:9" ht="114" customHeight="1">
      <c r="A8" s="10" t="s">
        <v>40</v>
      </c>
      <c r="B8" s="11" t="s">
        <v>19</v>
      </c>
      <c r="C8" s="12">
        <v>17.811</v>
      </c>
      <c r="D8" s="12" t="s">
        <v>13</v>
      </c>
      <c r="E8" s="12">
        <v>5913.66</v>
      </c>
      <c r="F8" s="8">
        <f t="shared" si="0"/>
        <v>105328.19825999999</v>
      </c>
    </row>
    <row r="9" spans="1:9" ht="94.5">
      <c r="A9" s="10" t="s">
        <v>41</v>
      </c>
      <c r="B9" s="11" t="s">
        <v>21</v>
      </c>
      <c r="C9" s="12">
        <v>1.77</v>
      </c>
      <c r="D9" s="12" t="s">
        <v>22</v>
      </c>
      <c r="E9" s="12">
        <v>223.97</v>
      </c>
      <c r="F9" s="8">
        <f>E9*C9</f>
        <v>396.42689999999999</v>
      </c>
    </row>
    <row r="10" spans="1:9">
      <c r="A10" s="10">
        <v>6</v>
      </c>
      <c r="B10" s="15" t="s">
        <v>23</v>
      </c>
      <c r="C10" s="12"/>
      <c r="D10" s="12"/>
      <c r="E10" s="12"/>
      <c r="F10" s="8"/>
    </row>
    <row r="11" spans="1:9" ht="15.75">
      <c r="A11" s="10" t="s">
        <v>24</v>
      </c>
      <c r="B11" s="11" t="s">
        <v>25</v>
      </c>
      <c r="C11" s="12">
        <v>2.472</v>
      </c>
      <c r="D11" s="12" t="s">
        <v>13</v>
      </c>
      <c r="E11" s="12">
        <v>364.32</v>
      </c>
      <c r="F11" s="8">
        <f t="shared" ref="F11" si="1">E11*C11</f>
        <v>900.59903999999995</v>
      </c>
    </row>
    <row r="12" spans="1:9" ht="15.75">
      <c r="A12" s="10" t="s">
        <v>26</v>
      </c>
      <c r="B12" s="11" t="s">
        <v>27</v>
      </c>
      <c r="C12" s="12">
        <v>8.0150000000000006</v>
      </c>
      <c r="D12" s="12" t="s">
        <v>13</v>
      </c>
      <c r="E12" s="12">
        <v>788.13</v>
      </c>
      <c r="F12" s="8">
        <f t="shared" si="0"/>
        <v>6316.8619500000004</v>
      </c>
    </row>
    <row r="13" spans="1:9" ht="15.75">
      <c r="A13" s="10" t="s">
        <v>28</v>
      </c>
      <c r="B13" s="11" t="s">
        <v>29</v>
      </c>
      <c r="C13" s="12">
        <v>2.9729999999999999</v>
      </c>
      <c r="D13" s="12" t="s">
        <v>13</v>
      </c>
      <c r="E13" s="12">
        <v>756.83</v>
      </c>
      <c r="F13" s="8">
        <f t="shared" si="0"/>
        <v>2250.0555899999999</v>
      </c>
    </row>
    <row r="14" spans="1:9" ht="17.25" customHeight="1">
      <c r="A14" s="10" t="s">
        <v>30</v>
      </c>
      <c r="B14" s="11" t="s">
        <v>31</v>
      </c>
      <c r="C14" s="12">
        <v>16.03</v>
      </c>
      <c r="D14" s="12" t="s">
        <v>13</v>
      </c>
      <c r="E14" s="12">
        <v>482.26</v>
      </c>
      <c r="F14" s="8">
        <f t="shared" si="0"/>
        <v>7730.6278000000002</v>
      </c>
    </row>
    <row r="15" spans="1:9" ht="17.25" customHeight="1">
      <c r="A15" s="10" t="s">
        <v>32</v>
      </c>
      <c r="B15" s="11" t="s">
        <v>33</v>
      </c>
      <c r="C15" s="12">
        <v>1.77</v>
      </c>
      <c r="D15" s="12" t="s">
        <v>13</v>
      </c>
      <c r="E15" s="12">
        <v>319.24</v>
      </c>
      <c r="F15" s="8">
        <f t="shared" si="0"/>
        <v>565.0548</v>
      </c>
    </row>
    <row r="16" spans="1:9" s="21" customFormat="1" ht="23.25" customHeight="1">
      <c r="A16" s="18"/>
      <c r="B16" s="19"/>
      <c r="C16" s="49"/>
      <c r="D16" s="49"/>
      <c r="E16" s="50"/>
      <c r="F16" s="20">
        <f>SUM(F5:F15)</f>
        <v>127922.88845</v>
      </c>
    </row>
    <row r="17" spans="2:6" ht="62.25" customHeight="1">
      <c r="B17" s="46" t="s">
        <v>36</v>
      </c>
      <c r="C17" s="46"/>
      <c r="D17" s="46"/>
      <c r="E17" s="46"/>
      <c r="F17" s="46"/>
    </row>
    <row r="18" spans="2:6">
      <c r="E18" s="22"/>
    </row>
    <row r="21" spans="2:6" ht="15.75" customHeight="1"/>
  </sheetData>
  <mergeCells count="5">
    <mergeCell ref="A1:F1"/>
    <mergeCell ref="A2:F2"/>
    <mergeCell ref="A3:F3"/>
    <mergeCell ref="C16:E16"/>
    <mergeCell ref="B17:F17"/>
  </mergeCells>
  <pageMargins left="0.32" right="0.15"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A1:K24"/>
  <sheetViews>
    <sheetView topLeftCell="A4" workbookViewId="0">
      <selection activeCell="A3" sqref="A3:I3"/>
    </sheetView>
  </sheetViews>
  <sheetFormatPr defaultRowHeight="15"/>
  <cols>
    <col min="1" max="1" width="7.7109375" customWidth="1"/>
    <col min="2" max="2" width="45.140625" customWidth="1"/>
    <col min="3" max="3" width="10" hidden="1" customWidth="1"/>
    <col min="4" max="4" width="12.42578125" hidden="1" customWidth="1"/>
    <col min="5" max="5" width="10.5703125" hidden="1" customWidth="1"/>
    <col min="6" max="6" width="10.28515625" customWidth="1"/>
    <col min="7" max="8" width="11.5703125" customWidth="1"/>
    <col min="9" max="9" width="12.140625" customWidth="1"/>
  </cols>
  <sheetData>
    <row r="1" spans="1:11" ht="18.75">
      <c r="A1" s="40" t="s">
        <v>0</v>
      </c>
      <c r="B1" s="41"/>
      <c r="C1" s="41"/>
      <c r="D1" s="41"/>
      <c r="E1" s="41"/>
      <c r="F1" s="41"/>
      <c r="G1" s="41"/>
      <c r="H1" s="41"/>
      <c r="I1" s="41"/>
      <c r="J1" s="2"/>
      <c r="K1" s="2"/>
    </row>
    <row r="2" spans="1:11" ht="18.75">
      <c r="A2" s="42" t="s">
        <v>1</v>
      </c>
      <c r="B2" s="43"/>
      <c r="C2" s="43"/>
      <c r="D2" s="43"/>
      <c r="E2" s="43"/>
      <c r="F2" s="43"/>
      <c r="G2" s="43"/>
      <c r="H2" s="43"/>
      <c r="I2" s="43"/>
      <c r="J2" s="2"/>
      <c r="K2" s="2"/>
    </row>
    <row r="3" spans="1:11" ht="20.25" customHeight="1">
      <c r="A3" s="44" t="s">
        <v>42</v>
      </c>
      <c r="B3" s="44"/>
      <c r="C3" s="44"/>
      <c r="D3" s="44"/>
      <c r="E3" s="44"/>
      <c r="F3" s="44"/>
      <c r="G3" s="44"/>
      <c r="H3" s="44"/>
      <c r="I3" s="44"/>
      <c r="J3" s="23"/>
      <c r="K3" s="23"/>
    </row>
    <row r="4" spans="1:11">
      <c r="A4" s="4" t="s">
        <v>3</v>
      </c>
      <c r="B4" s="4" t="s">
        <v>4</v>
      </c>
      <c r="C4" s="4">
        <v>1</v>
      </c>
      <c r="D4" s="4">
        <v>2</v>
      </c>
      <c r="E4" s="4">
        <v>3</v>
      </c>
      <c r="F4" s="4" t="s">
        <v>5</v>
      </c>
      <c r="G4" s="4" t="s">
        <v>43</v>
      </c>
      <c r="H4" s="4" t="s">
        <v>44</v>
      </c>
      <c r="I4" s="4" t="s">
        <v>45</v>
      </c>
    </row>
    <row r="5" spans="1:11" ht="25.5">
      <c r="A5" s="6">
        <v>1</v>
      </c>
      <c r="B5" s="7" t="s">
        <v>46</v>
      </c>
      <c r="C5" s="9">
        <v>2</v>
      </c>
      <c r="D5" s="9">
        <v>2</v>
      </c>
      <c r="E5" s="9">
        <v>1</v>
      </c>
      <c r="F5" s="8">
        <v>5</v>
      </c>
      <c r="G5" s="9" t="s">
        <v>10</v>
      </c>
      <c r="H5" s="9">
        <v>243.77</v>
      </c>
      <c r="I5" s="8">
        <f>H5*F5</f>
        <v>1218.8500000000001</v>
      </c>
    </row>
    <row r="6" spans="1:11" ht="38.25">
      <c r="A6" s="6" t="s">
        <v>47</v>
      </c>
      <c r="B6" s="7" t="s">
        <v>48</v>
      </c>
      <c r="C6" s="9"/>
      <c r="D6" s="9"/>
      <c r="E6" s="9"/>
      <c r="F6" s="8">
        <v>2.54</v>
      </c>
      <c r="G6" s="9" t="s">
        <v>49</v>
      </c>
      <c r="H6" s="9">
        <v>642.78</v>
      </c>
      <c r="I6" s="8">
        <f t="shared" ref="I6:I20" si="0">H6*F6</f>
        <v>1632.6612</v>
      </c>
    </row>
    <row r="7" spans="1:11" ht="114.75">
      <c r="A7" s="10" t="s">
        <v>11</v>
      </c>
      <c r="B7" s="11" t="s">
        <v>12</v>
      </c>
      <c r="C7" s="12">
        <v>2.21</v>
      </c>
      <c r="D7" s="12">
        <v>3.11</v>
      </c>
      <c r="E7" s="12">
        <v>2.04</v>
      </c>
      <c r="F7" s="8">
        <v>10.7</v>
      </c>
      <c r="G7" s="12" t="s">
        <v>13</v>
      </c>
      <c r="H7" s="12">
        <v>112.53</v>
      </c>
      <c r="I7" s="8">
        <f t="shared" si="0"/>
        <v>1204.0709999999999</v>
      </c>
    </row>
    <row r="8" spans="1:11" ht="89.25">
      <c r="A8" s="10" t="s">
        <v>14</v>
      </c>
      <c r="B8" s="13" t="s">
        <v>15</v>
      </c>
      <c r="C8" s="12">
        <v>0.43</v>
      </c>
      <c r="D8" s="12">
        <v>0.5</v>
      </c>
      <c r="E8" s="12">
        <v>0.19</v>
      </c>
      <c r="F8" s="8">
        <v>0.76400000000000001</v>
      </c>
      <c r="G8" s="12" t="s">
        <v>13</v>
      </c>
      <c r="H8" s="12">
        <v>228.47</v>
      </c>
      <c r="I8" s="8">
        <f t="shared" si="0"/>
        <v>174.55108000000001</v>
      </c>
    </row>
    <row r="9" spans="1:11" ht="63.75">
      <c r="A9" s="10" t="s">
        <v>16</v>
      </c>
      <c r="B9" s="11" t="s">
        <v>17</v>
      </c>
      <c r="C9" s="12"/>
      <c r="D9" s="12"/>
      <c r="E9" s="12"/>
      <c r="F9" s="8">
        <v>1.27</v>
      </c>
      <c r="G9" s="12" t="s">
        <v>50</v>
      </c>
      <c r="H9" s="12">
        <v>1191.77</v>
      </c>
      <c r="I9" s="8">
        <f t="shared" si="0"/>
        <v>1513.5479</v>
      </c>
    </row>
    <row r="10" spans="1:11" ht="38.25">
      <c r="A10" s="10" t="s">
        <v>51</v>
      </c>
      <c r="B10" s="11" t="s">
        <v>52</v>
      </c>
      <c r="C10" s="12">
        <f>0.85+0.17</f>
        <v>1.02</v>
      </c>
      <c r="D10" s="12">
        <f>0.99+0.2</f>
        <v>1.19</v>
      </c>
      <c r="E10" s="12">
        <v>0.47</v>
      </c>
      <c r="F10" s="8">
        <v>1.1299999999999999</v>
      </c>
      <c r="G10" s="12" t="s">
        <v>13</v>
      </c>
      <c r="H10" s="12">
        <v>6543.32</v>
      </c>
      <c r="I10" s="8">
        <f t="shared" si="0"/>
        <v>7393.9515999999994</v>
      </c>
    </row>
    <row r="11" spans="1:11" ht="102">
      <c r="A11" s="10" t="s">
        <v>53</v>
      </c>
      <c r="B11" s="11" t="s">
        <v>19</v>
      </c>
      <c r="C11" s="12">
        <f>0.85+0.17</f>
        <v>1.02</v>
      </c>
      <c r="D11" s="12">
        <f>0.99+0.2</f>
        <v>1.19</v>
      </c>
      <c r="E11" s="12">
        <v>0.47</v>
      </c>
      <c r="F11" s="8">
        <v>1.4</v>
      </c>
      <c r="G11" s="12" t="s">
        <v>13</v>
      </c>
      <c r="H11" s="12">
        <v>5913.66</v>
      </c>
      <c r="I11" s="8">
        <f t="shared" si="0"/>
        <v>8279.1239999999998</v>
      </c>
    </row>
    <row r="12" spans="1:11" ht="89.25">
      <c r="A12" s="10" t="s">
        <v>54</v>
      </c>
      <c r="B12" s="11" t="s">
        <v>55</v>
      </c>
      <c r="C12" s="12"/>
      <c r="D12" s="12"/>
      <c r="E12" s="12"/>
      <c r="F12" s="8">
        <v>4.59</v>
      </c>
      <c r="G12" s="12" t="s">
        <v>13</v>
      </c>
      <c r="H12" s="12">
        <v>2788.17</v>
      </c>
      <c r="I12" s="8">
        <f t="shared" si="0"/>
        <v>12797.7003</v>
      </c>
    </row>
    <row r="13" spans="1:11" ht="63.75">
      <c r="A13" s="24" t="s">
        <v>56</v>
      </c>
      <c r="B13" s="11" t="s">
        <v>57</v>
      </c>
      <c r="C13" s="12"/>
      <c r="D13" s="12"/>
      <c r="E13" s="12"/>
      <c r="F13" s="8">
        <v>18.399999999999999</v>
      </c>
      <c r="G13" s="12" t="s">
        <v>50</v>
      </c>
      <c r="H13" s="12">
        <v>259.29000000000002</v>
      </c>
      <c r="I13" s="8">
        <f t="shared" si="0"/>
        <v>4770.9359999999997</v>
      </c>
    </row>
    <row r="14" spans="1:11" ht="89.25">
      <c r="A14" s="24" t="s">
        <v>58</v>
      </c>
      <c r="B14" s="11" t="s">
        <v>59</v>
      </c>
      <c r="C14" s="12"/>
      <c r="D14" s="12"/>
      <c r="E14" s="12"/>
      <c r="F14" s="8">
        <v>0.14000000000000001</v>
      </c>
      <c r="G14" s="12" t="s">
        <v>60</v>
      </c>
      <c r="H14" s="12">
        <v>53433.91</v>
      </c>
      <c r="I14" s="8">
        <f t="shared" si="0"/>
        <v>7480.7474000000011</v>
      </c>
    </row>
    <row r="15" spans="1:11" ht="18.75">
      <c r="A15" s="10">
        <v>10</v>
      </c>
      <c r="B15" s="25" t="s">
        <v>61</v>
      </c>
      <c r="C15" s="26"/>
      <c r="D15" s="26"/>
      <c r="E15" s="26"/>
      <c r="F15" s="8"/>
      <c r="G15" s="12"/>
      <c r="H15" s="12"/>
      <c r="I15" s="8"/>
    </row>
    <row r="16" spans="1:11" ht="15.75" customHeight="1">
      <c r="A16" s="10" t="s">
        <v>24</v>
      </c>
      <c r="B16" s="11" t="s">
        <v>62</v>
      </c>
      <c r="C16" s="12">
        <v>0.43</v>
      </c>
      <c r="D16" s="12">
        <v>0.5</v>
      </c>
      <c r="E16" s="12">
        <v>0.19</v>
      </c>
      <c r="F16" s="8">
        <v>0.76400000000000001</v>
      </c>
      <c r="G16" s="12" t="s">
        <v>13</v>
      </c>
      <c r="H16" s="12">
        <v>364.32</v>
      </c>
      <c r="I16" s="8">
        <f t="shared" si="0"/>
        <v>278.34048000000001</v>
      </c>
    </row>
    <row r="17" spans="1:9" ht="15.75" customHeight="1">
      <c r="A17" s="10" t="s">
        <v>26</v>
      </c>
      <c r="B17" s="11" t="s">
        <v>63</v>
      </c>
      <c r="C17" s="12">
        <v>2.73</v>
      </c>
      <c r="D17" s="12">
        <v>3.96</v>
      </c>
      <c r="E17" s="12">
        <v>1.19</v>
      </c>
      <c r="F17" s="8">
        <v>3.484</v>
      </c>
      <c r="G17" s="12" t="s">
        <v>13</v>
      </c>
      <c r="H17" s="12">
        <v>708.81</v>
      </c>
      <c r="I17" s="8">
        <f t="shared" si="0"/>
        <v>2469.4940399999996</v>
      </c>
    </row>
    <row r="18" spans="1:9" ht="15.75">
      <c r="A18" s="10" t="s">
        <v>28</v>
      </c>
      <c r="B18" s="11" t="s">
        <v>64</v>
      </c>
      <c r="C18" s="12">
        <v>3.37</v>
      </c>
      <c r="D18" s="12">
        <v>3.93</v>
      </c>
      <c r="E18" s="12">
        <v>1.63</v>
      </c>
      <c r="F18" s="8">
        <v>2.23</v>
      </c>
      <c r="G18" s="12" t="s">
        <v>13</v>
      </c>
      <c r="H18" s="12">
        <v>482.26</v>
      </c>
      <c r="I18" s="8">
        <f t="shared" si="0"/>
        <v>1075.4397999999999</v>
      </c>
    </row>
    <row r="19" spans="1:9" ht="15.75">
      <c r="A19" s="10" t="s">
        <v>30</v>
      </c>
      <c r="B19" s="27" t="s">
        <v>65</v>
      </c>
      <c r="F19" s="28">
        <v>5.86</v>
      </c>
      <c r="G19" s="12" t="s">
        <v>13</v>
      </c>
      <c r="H19" s="29">
        <v>756.83</v>
      </c>
      <c r="I19" s="8">
        <f t="shared" si="0"/>
        <v>4435.0238000000008</v>
      </c>
    </row>
    <row r="20" spans="1:9" ht="15.75">
      <c r="A20" s="10" t="s">
        <v>32</v>
      </c>
      <c r="B20" s="11" t="s">
        <v>66</v>
      </c>
      <c r="C20" s="12">
        <v>8.57</v>
      </c>
      <c r="D20" s="12">
        <v>3.11</v>
      </c>
      <c r="E20" s="12">
        <v>2.04</v>
      </c>
      <c r="F20" s="8">
        <v>13.24</v>
      </c>
      <c r="G20" s="12" t="s">
        <v>13</v>
      </c>
      <c r="H20" s="12">
        <v>167.7</v>
      </c>
      <c r="I20" s="8">
        <f t="shared" si="0"/>
        <v>2220.348</v>
      </c>
    </row>
    <row r="21" spans="1:9">
      <c r="A21" s="30"/>
      <c r="B21" s="45" t="s">
        <v>67</v>
      </c>
      <c r="C21" s="45"/>
      <c r="D21" s="45"/>
      <c r="E21" s="45"/>
      <c r="F21" s="45"/>
      <c r="G21" s="45"/>
      <c r="H21" s="45"/>
      <c r="I21" s="31">
        <f>SUM(I5:I20)</f>
        <v>56944.786599999999</v>
      </c>
    </row>
    <row r="24" spans="1:9" ht="50.25" customHeight="1">
      <c r="B24" s="46" t="s">
        <v>36</v>
      </c>
      <c r="C24" s="46"/>
      <c r="D24" s="46"/>
      <c r="E24" s="46"/>
      <c r="F24" s="46"/>
      <c r="G24" s="46"/>
      <c r="H24" s="46"/>
      <c r="I24" s="46"/>
    </row>
  </sheetData>
  <mergeCells count="5">
    <mergeCell ref="A1:I1"/>
    <mergeCell ref="A2:I2"/>
    <mergeCell ref="A3:I3"/>
    <mergeCell ref="B21:H21"/>
    <mergeCell ref="B24:I24"/>
  </mergeCells>
  <pageMargins left="0.18" right="0.15"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A1:I21"/>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47" t="s">
        <v>0</v>
      </c>
      <c r="B1" s="47"/>
      <c r="C1" s="47"/>
      <c r="D1" s="47"/>
      <c r="E1" s="47"/>
      <c r="F1" s="47"/>
      <c r="G1" s="1"/>
      <c r="H1" s="1"/>
      <c r="I1" s="1"/>
    </row>
    <row r="2" spans="1:9" ht="18.75">
      <c r="A2" s="47" t="s">
        <v>1</v>
      </c>
      <c r="B2" s="47"/>
      <c r="C2" s="47"/>
      <c r="D2" s="47"/>
      <c r="E2" s="47"/>
      <c r="F2" s="47"/>
      <c r="G2" s="2"/>
      <c r="H2" s="2"/>
      <c r="I2" s="2"/>
    </row>
    <row r="3" spans="1:9" ht="33" customHeight="1">
      <c r="A3" s="48" t="s">
        <v>68</v>
      </c>
      <c r="B3" s="48"/>
      <c r="C3" s="48"/>
      <c r="D3" s="48"/>
      <c r="E3" s="48"/>
      <c r="F3" s="48"/>
      <c r="G3" s="3"/>
      <c r="H3" s="3"/>
    </row>
    <row r="4" spans="1:9">
      <c r="A4" s="4"/>
      <c r="B4" s="4" t="s">
        <v>4</v>
      </c>
      <c r="C4" s="5" t="s">
        <v>5</v>
      </c>
      <c r="D4" s="5" t="s">
        <v>6</v>
      </c>
      <c r="E4" s="5" t="s">
        <v>7</v>
      </c>
      <c r="F4" s="5" t="s">
        <v>8</v>
      </c>
    </row>
    <row r="5" spans="1:9" ht="25.5">
      <c r="A5" s="12">
        <v>1</v>
      </c>
      <c r="B5" s="11" t="s">
        <v>69</v>
      </c>
      <c r="C5" s="12">
        <v>2</v>
      </c>
      <c r="D5" s="12" t="s">
        <v>10</v>
      </c>
      <c r="E5" s="12">
        <v>243.77</v>
      </c>
      <c r="F5" s="12">
        <f>E5*C5</f>
        <v>487.54</v>
      </c>
    </row>
    <row r="6" spans="1:9" ht="127.5">
      <c r="A6" s="10" t="s">
        <v>11</v>
      </c>
      <c r="B6" s="11" t="s">
        <v>12</v>
      </c>
      <c r="C6" s="12">
        <v>17.84</v>
      </c>
      <c r="D6" s="12" t="s">
        <v>13</v>
      </c>
      <c r="E6" s="12">
        <v>112.53</v>
      </c>
      <c r="F6" s="12">
        <f t="shared" ref="F6:F14" si="0">E6*C6</f>
        <v>2007.5352</v>
      </c>
    </row>
    <row r="7" spans="1:9" ht="89.25">
      <c r="A7" s="10" t="s">
        <v>70</v>
      </c>
      <c r="B7" s="13" t="s">
        <v>71</v>
      </c>
      <c r="C7" s="12">
        <v>5.95</v>
      </c>
      <c r="D7" s="12" t="s">
        <v>13</v>
      </c>
      <c r="E7" s="12">
        <v>366.8</v>
      </c>
      <c r="F7" s="12">
        <f t="shared" si="0"/>
        <v>2182.46</v>
      </c>
    </row>
    <row r="8" spans="1:9" ht="76.5">
      <c r="A8" s="10" t="s">
        <v>16</v>
      </c>
      <c r="B8" s="11" t="s">
        <v>17</v>
      </c>
      <c r="C8" s="12">
        <v>9.99</v>
      </c>
      <c r="D8" s="12" t="s">
        <v>13</v>
      </c>
      <c r="E8" s="12">
        <v>1191.77</v>
      </c>
      <c r="F8" s="12">
        <f t="shared" si="0"/>
        <v>11905.782300000001</v>
      </c>
    </row>
    <row r="9" spans="1:9" ht="114" customHeight="1">
      <c r="A9" s="10" t="s">
        <v>51</v>
      </c>
      <c r="B9" s="11" t="s">
        <v>72</v>
      </c>
      <c r="C9" s="12">
        <v>11.89</v>
      </c>
      <c r="D9" s="12" t="s">
        <v>13</v>
      </c>
      <c r="E9" s="12">
        <v>6543.32</v>
      </c>
      <c r="F9" s="12">
        <f t="shared" si="0"/>
        <v>77800.074800000002</v>
      </c>
    </row>
    <row r="10" spans="1:9">
      <c r="A10" s="10">
        <v>6</v>
      </c>
      <c r="B10" s="15" t="s">
        <v>23</v>
      </c>
      <c r="C10" s="12"/>
      <c r="D10" s="12"/>
      <c r="E10" s="12"/>
      <c r="F10" s="12"/>
    </row>
    <row r="11" spans="1:9" ht="15.75">
      <c r="A11" s="10" t="s">
        <v>24</v>
      </c>
      <c r="B11" s="11" t="s">
        <v>73</v>
      </c>
      <c r="C11" s="12">
        <v>5.1100000000000003</v>
      </c>
      <c r="D11" s="12" t="s">
        <v>13</v>
      </c>
      <c r="E11" s="12">
        <v>788.13</v>
      </c>
      <c r="F11" s="12">
        <f t="shared" si="0"/>
        <v>4027.3443000000002</v>
      </c>
    </row>
    <row r="12" spans="1:9" ht="15.75">
      <c r="A12" s="10" t="s">
        <v>28</v>
      </c>
      <c r="B12" s="11" t="s">
        <v>29</v>
      </c>
      <c r="C12" s="12">
        <v>9.99</v>
      </c>
      <c r="D12" s="12" t="s">
        <v>13</v>
      </c>
      <c r="E12" s="12">
        <v>756.83</v>
      </c>
      <c r="F12" s="12">
        <f t="shared" si="0"/>
        <v>7560.7317000000003</v>
      </c>
    </row>
    <row r="13" spans="1:9" ht="17.25" customHeight="1">
      <c r="A13" s="10" t="s">
        <v>30</v>
      </c>
      <c r="B13" s="11" t="s">
        <v>74</v>
      </c>
      <c r="C13" s="12">
        <f>5.95+10.23</f>
        <v>16.18</v>
      </c>
      <c r="D13" s="12" t="s">
        <v>13</v>
      </c>
      <c r="E13" s="12">
        <v>482.26</v>
      </c>
      <c r="F13" s="12">
        <f t="shared" si="0"/>
        <v>7802.9668000000001</v>
      </c>
    </row>
    <row r="14" spans="1:9" ht="17.25" customHeight="1">
      <c r="A14" s="10" t="s">
        <v>32</v>
      </c>
      <c r="B14" s="11" t="s">
        <v>66</v>
      </c>
      <c r="C14" s="12">
        <v>17.84</v>
      </c>
      <c r="D14" s="12" t="s">
        <v>13</v>
      </c>
      <c r="E14" s="12">
        <v>167.7</v>
      </c>
      <c r="F14" s="12">
        <f t="shared" si="0"/>
        <v>2991.7679999999996</v>
      </c>
    </row>
    <row r="15" spans="1:9" s="21" customFormat="1" ht="23.25" customHeight="1">
      <c r="A15" s="18"/>
      <c r="B15" s="19"/>
      <c r="C15" s="49"/>
      <c r="D15" s="49"/>
      <c r="E15" s="50"/>
      <c r="F15" s="20">
        <f>SUM(F5:F14)</f>
        <v>116766.2031</v>
      </c>
    </row>
    <row r="16" spans="1:9" s="21" customFormat="1" ht="23.25" customHeight="1">
      <c r="A16" s="32"/>
      <c r="B16" s="33"/>
      <c r="C16" s="34"/>
      <c r="D16" s="34"/>
      <c r="E16" s="34"/>
      <c r="F16" s="35"/>
    </row>
    <row r="17" spans="2:6" ht="62.25" customHeight="1">
      <c r="B17" s="46" t="s">
        <v>36</v>
      </c>
      <c r="C17" s="46"/>
      <c r="D17" s="46"/>
      <c r="E17" s="46"/>
      <c r="F17" s="46"/>
    </row>
    <row r="18" spans="2:6">
      <c r="E18" s="22"/>
    </row>
    <row r="21" spans="2:6" ht="15.75" customHeight="1"/>
  </sheetData>
  <mergeCells count="5">
    <mergeCell ref="A1:F1"/>
    <mergeCell ref="A2:F2"/>
    <mergeCell ref="A3:F3"/>
    <mergeCell ref="C15:E15"/>
    <mergeCell ref="B17:F17"/>
  </mergeCells>
  <pageMargins left="0.16" right="0.18"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I22"/>
  <sheetViews>
    <sheetView tabSelected="1"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47" t="s">
        <v>0</v>
      </c>
      <c r="B1" s="47"/>
      <c r="C1" s="47"/>
      <c r="D1" s="47"/>
      <c r="E1" s="47"/>
      <c r="F1" s="47"/>
      <c r="G1" s="1"/>
      <c r="H1" s="1"/>
      <c r="I1" s="1"/>
    </row>
    <row r="2" spans="1:9" ht="18.75">
      <c r="A2" s="47" t="s">
        <v>1</v>
      </c>
      <c r="B2" s="47"/>
      <c r="C2" s="47"/>
      <c r="D2" s="47"/>
      <c r="E2" s="47"/>
      <c r="F2" s="47"/>
      <c r="G2" s="2"/>
      <c r="H2" s="2"/>
      <c r="I2" s="2"/>
    </row>
    <row r="3" spans="1:9" ht="33" customHeight="1">
      <c r="A3" s="48" t="s">
        <v>75</v>
      </c>
      <c r="B3" s="48"/>
      <c r="C3" s="48"/>
      <c r="D3" s="48"/>
      <c r="E3" s="48"/>
      <c r="F3" s="48"/>
      <c r="G3" s="3"/>
      <c r="H3" s="3"/>
    </row>
    <row r="4" spans="1:9">
      <c r="A4" s="4"/>
      <c r="B4" s="4" t="s">
        <v>4</v>
      </c>
      <c r="C4" s="5" t="s">
        <v>5</v>
      </c>
      <c r="D4" s="5" t="s">
        <v>6</v>
      </c>
      <c r="E4" s="5" t="s">
        <v>7</v>
      </c>
      <c r="F4" s="5" t="s">
        <v>8</v>
      </c>
    </row>
    <row r="5" spans="1:9" ht="25.5">
      <c r="A5" s="12">
        <v>1</v>
      </c>
      <c r="B5" s="11" t="s">
        <v>69</v>
      </c>
      <c r="C5" s="12">
        <v>2</v>
      </c>
      <c r="D5" s="12" t="s">
        <v>10</v>
      </c>
      <c r="E5" s="12">
        <v>243.77</v>
      </c>
      <c r="F5" s="12">
        <f>E5*C5</f>
        <v>487.54</v>
      </c>
    </row>
    <row r="6" spans="1:9" ht="127.5">
      <c r="A6" s="10" t="s">
        <v>11</v>
      </c>
      <c r="B6" s="11" t="s">
        <v>12</v>
      </c>
      <c r="C6" s="12">
        <v>19.54</v>
      </c>
      <c r="D6" s="12" t="s">
        <v>13</v>
      </c>
      <c r="E6" s="12">
        <v>112.53</v>
      </c>
      <c r="F6" s="12">
        <f t="shared" ref="F6:F16" si="0">E6*C6</f>
        <v>2198.8361999999997</v>
      </c>
    </row>
    <row r="7" spans="1:9" ht="89.25">
      <c r="A7" s="10" t="s">
        <v>70</v>
      </c>
      <c r="B7" s="13" t="s">
        <v>71</v>
      </c>
      <c r="C7" s="12">
        <v>6.51</v>
      </c>
      <c r="D7" s="12" t="s">
        <v>13</v>
      </c>
      <c r="E7" s="12">
        <v>366.8</v>
      </c>
      <c r="F7" s="12">
        <f t="shared" si="0"/>
        <v>2387.8679999999999</v>
      </c>
    </row>
    <row r="8" spans="1:9" ht="76.5">
      <c r="A8" s="10" t="s">
        <v>16</v>
      </c>
      <c r="B8" s="11" t="s">
        <v>17</v>
      </c>
      <c r="C8" s="12">
        <v>10.94</v>
      </c>
      <c r="D8" s="12" t="s">
        <v>13</v>
      </c>
      <c r="E8" s="12">
        <v>1191.77</v>
      </c>
      <c r="F8" s="12">
        <f t="shared" si="0"/>
        <v>13037.9638</v>
      </c>
    </row>
    <row r="9" spans="1:9" ht="114" customHeight="1">
      <c r="A9" s="10" t="s">
        <v>51</v>
      </c>
      <c r="B9" s="11" t="s">
        <v>72</v>
      </c>
      <c r="C9" s="12">
        <v>13.03</v>
      </c>
      <c r="D9" s="12" t="s">
        <v>13</v>
      </c>
      <c r="E9" s="12">
        <v>6543.32</v>
      </c>
      <c r="F9" s="12">
        <f t="shared" si="0"/>
        <v>85259.459599999987</v>
      </c>
    </row>
    <row r="10" spans="1:9" ht="94.5">
      <c r="A10" s="10" t="s">
        <v>20</v>
      </c>
      <c r="B10" s="11" t="s">
        <v>21</v>
      </c>
      <c r="C10" s="12">
        <v>1.63</v>
      </c>
      <c r="D10" s="12" t="s">
        <v>22</v>
      </c>
      <c r="E10" s="12">
        <v>223.97</v>
      </c>
      <c r="F10" s="12">
        <f t="shared" si="0"/>
        <v>365.0711</v>
      </c>
    </row>
    <row r="11" spans="1:9">
      <c r="A11" s="10">
        <v>7</v>
      </c>
      <c r="B11" s="15" t="s">
        <v>23</v>
      </c>
      <c r="C11" s="12"/>
      <c r="D11" s="12"/>
      <c r="E11" s="12"/>
      <c r="F11" s="12"/>
    </row>
    <row r="12" spans="1:9" ht="15.75">
      <c r="A12" s="10" t="s">
        <v>24</v>
      </c>
      <c r="B12" s="11" t="s">
        <v>73</v>
      </c>
      <c r="C12" s="12">
        <v>5.6</v>
      </c>
      <c r="D12" s="12" t="s">
        <v>13</v>
      </c>
      <c r="E12" s="12">
        <v>788.13</v>
      </c>
      <c r="F12" s="12">
        <f t="shared" si="0"/>
        <v>4413.5279999999993</v>
      </c>
    </row>
    <row r="13" spans="1:9" ht="15.75">
      <c r="A13" s="10" t="s">
        <v>28</v>
      </c>
      <c r="B13" s="11" t="s">
        <v>29</v>
      </c>
      <c r="C13" s="12">
        <v>10.94</v>
      </c>
      <c r="D13" s="12" t="s">
        <v>13</v>
      </c>
      <c r="E13" s="12">
        <v>756.83</v>
      </c>
      <c r="F13" s="12">
        <f t="shared" si="0"/>
        <v>8279.7201999999997</v>
      </c>
    </row>
    <row r="14" spans="1:9" ht="17.25" customHeight="1">
      <c r="A14" s="10" t="s">
        <v>30</v>
      </c>
      <c r="B14" s="11" t="s">
        <v>74</v>
      </c>
      <c r="C14" s="12">
        <f>11.2+6.51</f>
        <v>17.71</v>
      </c>
      <c r="D14" s="12" t="s">
        <v>13</v>
      </c>
      <c r="E14" s="12">
        <v>482.26</v>
      </c>
      <c r="F14" s="12">
        <f t="shared" si="0"/>
        <v>8540.8245999999999</v>
      </c>
    </row>
    <row r="15" spans="1:9" ht="17.25" customHeight="1">
      <c r="A15" s="10" t="s">
        <v>32</v>
      </c>
      <c r="B15" s="11" t="s">
        <v>33</v>
      </c>
      <c r="C15" s="12">
        <v>1.63</v>
      </c>
      <c r="D15" s="12" t="s">
        <v>13</v>
      </c>
      <c r="E15" s="12">
        <v>337.33</v>
      </c>
      <c r="F15" s="12">
        <f t="shared" si="0"/>
        <v>549.84789999999998</v>
      </c>
    </row>
    <row r="16" spans="1:9" ht="17.25" customHeight="1">
      <c r="A16" s="10" t="s">
        <v>76</v>
      </c>
      <c r="B16" s="11" t="s">
        <v>66</v>
      </c>
      <c r="C16" s="12">
        <v>19.54</v>
      </c>
      <c r="D16" s="12" t="s">
        <v>13</v>
      </c>
      <c r="E16" s="12">
        <v>167.7</v>
      </c>
      <c r="F16" s="12">
        <f t="shared" si="0"/>
        <v>3276.8579999999997</v>
      </c>
    </row>
    <row r="17" spans="1:6" s="21" customFormat="1" ht="23.25" customHeight="1">
      <c r="A17" s="18"/>
      <c r="B17" s="19"/>
      <c r="C17" s="49"/>
      <c r="D17" s="49"/>
      <c r="E17" s="50"/>
      <c r="F17" s="20">
        <f>SUM(F5:F16)</f>
        <v>128797.51739999997</v>
      </c>
    </row>
    <row r="18" spans="1:6" ht="62.25" customHeight="1">
      <c r="B18" s="46" t="s">
        <v>36</v>
      </c>
      <c r="C18" s="46"/>
      <c r="D18" s="46"/>
      <c r="E18" s="46"/>
      <c r="F18" s="46"/>
    </row>
    <row r="19" spans="1:6">
      <c r="E19" s="22"/>
    </row>
    <row r="22" spans="1:6" ht="15.75" customHeight="1"/>
  </sheetData>
  <mergeCells count="5">
    <mergeCell ref="A1:F1"/>
    <mergeCell ref="A2:F2"/>
    <mergeCell ref="A3:F3"/>
    <mergeCell ref="C17:E17"/>
    <mergeCell ref="B18:F18"/>
  </mergeCells>
  <pageMargins left="0.34" right="0.15" top="0.45" bottom="0.28999999999999998" header="0.3" footer="0.1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Scheme NO-1</vt:lpstr>
      <vt:lpstr>Scheme No-2</vt:lpstr>
      <vt:lpstr>Scheme No-3</vt:lpstr>
      <vt:lpstr>Scheme NO-4</vt:lpstr>
      <vt:lpstr>Scheme No-5</vt:lpstr>
      <vt:lpstr>Scheme NO-6</vt:lpstr>
      <vt:lpstr>Scheme No-7</vt:lpstr>
      <vt:lpstr>Scheme No-8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2017-11-10T13:22:54Z</cp:lastPrinted>
  <dcterms:created xsi:type="dcterms:W3CDTF">2017-11-10T13:11:51Z</dcterms:created>
  <dcterms:modified xsi:type="dcterms:W3CDTF">2017-11-10T13:25:28Z</dcterms:modified>
</cp:coreProperties>
</file>