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activeTab="7"/>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s>
  <calcPr calcId="124519"/>
</workbook>
</file>

<file path=xl/calcChain.xml><?xml version="1.0" encoding="utf-8"?>
<calcChain xmlns="http://schemas.openxmlformats.org/spreadsheetml/2006/main">
  <c r="K21" i="1"/>
  <c r="I21"/>
  <c r="K20"/>
  <c r="I20"/>
  <c r="K19"/>
  <c r="I19"/>
  <c r="I18"/>
  <c r="I17"/>
  <c r="K16"/>
  <c r="I16"/>
  <c r="I15"/>
  <c r="I14"/>
  <c r="I13"/>
  <c r="I12"/>
  <c r="I11"/>
  <c r="K10"/>
  <c r="I10"/>
  <c r="I9"/>
  <c r="K8"/>
  <c r="I8"/>
  <c r="K7"/>
  <c r="I7"/>
  <c r="K6"/>
  <c r="I6"/>
  <c r="I5"/>
  <c r="I22" l="1"/>
  <c r="I16" i="4" l="1"/>
  <c r="I15"/>
  <c r="I14"/>
  <c r="I13"/>
  <c r="I12"/>
  <c r="I11"/>
  <c r="I10"/>
  <c r="I9"/>
  <c r="I8"/>
  <c r="I7"/>
  <c r="I6"/>
  <c r="I17" s="1"/>
  <c r="I5"/>
  <c r="H17" i="6" l="1"/>
  <c r="H16"/>
  <c r="H15"/>
  <c r="H14"/>
  <c r="H13"/>
  <c r="H12"/>
  <c r="H11"/>
  <c r="H10"/>
  <c r="H9"/>
  <c r="H8"/>
  <c r="H7"/>
  <c r="H6"/>
  <c r="H18" s="1"/>
  <c r="H5"/>
  <c r="H15" i="2"/>
  <c r="H14"/>
  <c r="H13"/>
  <c r="H12"/>
  <c r="H11"/>
  <c r="H10"/>
  <c r="H9"/>
  <c r="H8"/>
  <c r="H7"/>
  <c r="H6"/>
  <c r="H5"/>
  <c r="H16" s="1"/>
  <c r="I15" i="8" l="1"/>
  <c r="I14"/>
  <c r="I13"/>
  <c r="I12"/>
  <c r="I11"/>
  <c r="I10"/>
  <c r="I9"/>
  <c r="I8"/>
  <c r="I16" s="1"/>
  <c r="I7"/>
  <c r="I6"/>
  <c r="I5"/>
  <c r="I19" i="7" l="1"/>
  <c r="I18"/>
  <c r="I17"/>
  <c r="I16"/>
  <c r="I15"/>
  <c r="I14"/>
  <c r="I13"/>
  <c r="I12"/>
  <c r="I11"/>
  <c r="I10"/>
  <c r="I9"/>
  <c r="I8"/>
  <c r="I20" s="1"/>
  <c r="I7"/>
  <c r="I6"/>
  <c r="I5"/>
  <c r="H17" i="5" l="1"/>
  <c r="H16"/>
  <c r="H15"/>
  <c r="H14"/>
  <c r="H13"/>
  <c r="H12"/>
  <c r="H11"/>
  <c r="H10"/>
  <c r="H9"/>
  <c r="H8"/>
  <c r="H7"/>
  <c r="H6"/>
  <c r="H18" s="1"/>
  <c r="H5"/>
  <c r="I10" i="3" l="1"/>
  <c r="I9"/>
  <c r="I8"/>
  <c r="I7"/>
  <c r="I11" s="1"/>
  <c r="I6"/>
  <c r="I5"/>
</calcChain>
</file>

<file path=xl/sharedStrings.xml><?xml version="1.0" encoding="utf-8"?>
<sst xmlns="http://schemas.openxmlformats.org/spreadsheetml/2006/main" count="319" uniqueCount="71">
  <si>
    <t>RANCHI MUNICIPAL CORPORATION, RANCHI</t>
  </si>
  <si>
    <t xml:space="preserve">BILL OF QUANTITY </t>
  </si>
  <si>
    <r>
      <t>Name of Work :</t>
    </r>
    <r>
      <rPr>
        <b/>
        <sz val="11"/>
        <color theme="1"/>
        <rFont val="Kruti Dev 010"/>
      </rPr>
      <t>vjfoUn dqekj cekZ ds ?kj ls 'kekZ th ds ?kj rd ih0 lh0 lh0 iFk dk fuekZ.k dk;ZA</t>
    </r>
  </si>
  <si>
    <t>SL.NO.</t>
  </si>
  <si>
    <t>ITEMS OF WORK</t>
  </si>
  <si>
    <t>QTY</t>
  </si>
  <si>
    <t>Unit</t>
  </si>
  <si>
    <t>Rate</t>
  </si>
  <si>
    <t>Amount</t>
  </si>
  <si>
    <t>Labour for cleaning the work site before and after work etc and for head load of Materials</t>
  </si>
  <si>
    <t>Each</t>
  </si>
  <si>
    <t>2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</si>
  <si>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</si>
  <si>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r>
      <t>Per M</t>
    </r>
    <r>
      <rPr>
        <b/>
        <vertAlign val="superscript"/>
        <sz val="10"/>
        <rFont val="Times New Roman"/>
        <family val="1"/>
      </rPr>
      <t>3</t>
    </r>
  </si>
  <si>
    <t xml:space="preserve">Carriage of Materials </t>
  </si>
  <si>
    <t xml:space="preserve"> Local Sand 14 KM </t>
  </si>
  <si>
    <t xml:space="preserve"> Local Sand 49 KM </t>
  </si>
  <si>
    <t>Stone Chips  (lead 22 KM)</t>
  </si>
  <si>
    <t>Total boq amount</t>
  </si>
  <si>
    <t xml:space="preserve">                                                                                                      Executive Engineer 
                                                                                                         Ranchi Municipal Corporation
                                                                                                         Ranchi</t>
  </si>
  <si>
    <r>
      <t xml:space="preserve">Name of Work :- </t>
    </r>
    <r>
      <rPr>
        <b/>
        <sz val="10"/>
        <color theme="1"/>
        <rFont val="Kruti Dev 010"/>
      </rPr>
      <t>Ckkjhd Vksyk nqxkZ vikVZesUV ds fiNs ,oa lkmFk vkWfQl ikM+k eas lksHkkX; vikVZesUV ds ikl iFk dk fuekZ.k dk;ZA</t>
    </r>
  </si>
  <si>
    <t>Qty</t>
  </si>
  <si>
    <t>Labour for cleaning before this site complete as per specification and direction of E/i</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</si>
  <si>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</si>
  <si>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</si>
  <si>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</si>
  <si>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</si>
  <si>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</si>
  <si>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</si>
  <si>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Supplying and laying (properly as per design and drawing) rip-rap with good quality of Boulders duly packed including the cost of materials, royalty all taxes etc. but excluding the cost of carriage all complete as per specification and direction of E/I.</t>
  </si>
  <si>
    <t>3.
5.3.2</t>
  </si>
  <si>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</si>
  <si>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</si>
  <si>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 Local Sand 18 KM </t>
  </si>
  <si>
    <t xml:space="preserve">Sand 42 KM </t>
  </si>
  <si>
    <t>Stone Boulder 29 km</t>
  </si>
  <si>
    <t>Stone Chips  (lead 15 KM)</t>
  </si>
  <si>
    <t>Earth ( Lead upto 1 K.M )</t>
  </si>
  <si>
    <t xml:space="preserve">Head Local Material </t>
  </si>
  <si>
    <t>Nos.</t>
  </si>
  <si>
    <r>
      <t xml:space="preserve">Name of Work </t>
    </r>
    <r>
      <rPr>
        <b/>
        <sz val="11"/>
        <color theme="1"/>
        <rFont val="Kruti Dev 010"/>
      </rPr>
      <t>xkSjh 'kadj uxj esa euskt dqekj] ekuuh; lkaln vkokl ds fudV ukyh dk fuekZ.k dk;ZA</t>
    </r>
  </si>
  <si>
    <r>
      <t>Per M</t>
    </r>
    <r>
      <rPr>
        <b/>
        <vertAlign val="superscript"/>
        <sz val="10"/>
        <color theme="1"/>
        <rFont val="Times New Roman"/>
        <family val="1"/>
      </rPr>
      <t>3</t>
    </r>
  </si>
  <si>
    <t>5
5.3.2</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</si>
  <si>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</si>
  <si>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</si>
  <si>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</si>
  <si>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</si>
  <si>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</si>
  <si>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</si>
  <si>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</si>
  <si>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</si>
  <si>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9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</si>
  <si>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</si>
  <si>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 xml:space="preserve"> Local Sand 42 KM </t>
  </si>
  <si>
    <t>Stone Boulder  (lead 29 KM)</t>
  </si>
  <si>
    <r>
      <t>Name of Work :</t>
    </r>
    <r>
      <rPr>
        <b/>
        <sz val="11"/>
        <color theme="1"/>
        <rFont val="Kruti Dev 010"/>
      </rPr>
      <t>gq.M# cLrh esaa jklq lkgq ds ?kj ls igwWp iFk rd ,oa mes’k lkgq ds ?kj ls efgfy;k rkykc rd iFk dk fuekZ.k dk;ZA</t>
    </r>
  </si>
  <si>
    <t>6
5.3.2.1</t>
  </si>
  <si>
    <r>
      <t>Name of Work :-</t>
    </r>
    <r>
      <rPr>
        <b/>
        <sz val="10"/>
        <color theme="1"/>
        <rFont val="Kruti Dev 010"/>
      </rPr>
      <t>qyksvj o)Zeku dEikm.M esa Jherh ldqUryk tSloky ds ?kj ls xksih th ds ?kj rd ih0 lh0 lh0 iFk dk fuekZ.k dk;ZA</t>
    </r>
  </si>
  <si>
    <t xml:space="preserve"> Local Sand 13 KM </t>
  </si>
  <si>
    <t xml:space="preserve">Sand 49 KM </t>
  </si>
  <si>
    <t>Stone Boulder 36 km</t>
  </si>
  <si>
    <r>
      <t xml:space="preserve">Name of Work :- </t>
    </r>
    <r>
      <rPr>
        <b/>
        <sz val="10"/>
        <color theme="1"/>
        <rFont val="Kruti Dev 010"/>
      </rPr>
      <t>eqjyh ds ?kj ls jk; ds ?kj rd ,oa foihu [kVky  ls dkBiqy rd iFk dk fuekZ.k dk;ZA</t>
    </r>
  </si>
  <si>
    <r>
      <t>Name of Work :</t>
    </r>
    <r>
      <rPr>
        <b/>
        <sz val="11"/>
        <color theme="1"/>
        <rFont val="Kruti Dev 010"/>
      </rPr>
      <t>cU/kq uxj eas n’kjFk eqjeq  ds ?kj ls Hkq[kyk eq.Mk ds ?kj ,oa eq[; lM+d ls vthr pkS/kjh ds ?kj rd ,oa izdk’k uxj jsyos ykbZu ds fudV ,oa jkek izlkn xqIrk ds ?kj ds fudV ,oa eq[; lM+d ls lfork 'kekZ ds ?kj rd iFk dk fuekZ.k dk;ZA</t>
    </r>
  </si>
  <si>
    <r>
      <t>Name of Work :</t>
    </r>
    <r>
      <rPr>
        <b/>
        <sz val="11"/>
        <color theme="1"/>
        <rFont val="Kruti Dev 010"/>
      </rPr>
      <t>Ckka/kxkM+h U;w uxj esa c`t fd’kksj flag ds ?kj ls QkSth eqds’k dqekj ds ?kj rd ukyh ,oa ih0 lh0 lh0 iFk dk fuekZ.k dk;ZA</t>
    </r>
  </si>
  <si>
    <t xml:space="preserve">3.
JBCD
P-26
</t>
  </si>
  <si>
    <t xml:space="preserve">Proiding,Supplying and Spreading stone dust filling in foundatioin treches in Plinth including ramming ---------do---------------- layers not exceeding 150mm etc of materails. </t>
  </si>
  <si>
    <t>7
5.2.34</t>
  </si>
  <si>
    <t>8
5.7.11
+
5.7.12</t>
  </si>
  <si>
    <t>10
5.5.5
(b)</t>
  </si>
  <si>
    <t>Stone Dust (lead 22 KM)</t>
  </si>
  <si>
    <t>Stone Boulder  (lead 36 KM)</t>
  </si>
</sst>
</file>

<file path=xl/styles.xml><?xml version="1.0" encoding="utf-8"?>
<styleSheet xmlns="http://schemas.openxmlformats.org/spreadsheetml/2006/main">
  <fonts count="16">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4"/>
      <name val="Times New Roman"/>
      <family val="1"/>
    </font>
    <font>
      <b/>
      <sz val="11"/>
      <name val="Calibri"/>
      <family val="2"/>
      <scheme val="minor"/>
    </font>
    <font>
      <b/>
      <sz val="10"/>
      <color theme="1"/>
      <name val="Kruti Dev 010"/>
    </font>
    <font>
      <b/>
      <sz val="8.5"/>
      <color theme="1"/>
      <name val="Times New Roman"/>
      <family val="1"/>
    </font>
    <font>
      <b/>
      <vertAlign val="superscript"/>
      <sz val="10"/>
      <color theme="1"/>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9">
    <xf numFmtId="0" fontId="0" fillId="0" borderId="0" xfId="0"/>
    <xf numFmtId="0" fontId="3" fillId="0" borderId="1"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4" fillId="0" borderId="4" xfId="0" applyFont="1" applyBorder="1" applyAlignment="1">
      <alignment horizontal="left" vertical="top" wrapText="1"/>
    </xf>
    <xf numFmtId="0" fontId="4" fillId="0" borderId="0" xfId="0" applyFont="1" applyBorder="1" applyAlignment="1">
      <alignment vertical="top" wrapText="1"/>
    </xf>
    <xf numFmtId="0" fontId="6" fillId="2" borderId="4" xfId="0" applyFont="1" applyFill="1" applyBorder="1" applyAlignment="1">
      <alignment horizontal="center" vertical="top"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center" wrapText="1"/>
    </xf>
    <xf numFmtId="0" fontId="0" fillId="0" borderId="4" xfId="0" applyBorder="1" applyAlignment="1">
      <alignment horizontal="center"/>
    </xf>
    <xf numFmtId="2" fontId="7" fillId="0" borderId="4" xfId="0" applyNumberFormat="1" applyFont="1" applyBorder="1" applyAlignment="1">
      <alignment horizontal="center" vertical="center" wrapText="1"/>
    </xf>
    <xf numFmtId="0" fontId="8" fillId="0" borderId="4" xfId="0" applyFont="1" applyBorder="1" applyAlignment="1">
      <alignment horizontal="justify" vertical="top" wrapText="1"/>
    </xf>
    <xf numFmtId="2" fontId="9" fillId="3"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11" fillId="0" borderId="4" xfId="0" applyFont="1" applyBorder="1" applyAlignment="1">
      <alignment horizontal="justify" vertical="top" wrapText="1"/>
    </xf>
    <xf numFmtId="0" fontId="0" fillId="0" borderId="4" xfId="0" applyBorder="1" applyAlignment="1">
      <alignment horizontal="center"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2" fillId="0" borderId="0" xfId="0" applyFont="1" applyBorder="1" applyAlignment="1">
      <alignment horizontal="center" vertical="center" wrapText="1"/>
    </xf>
    <xf numFmtId="0" fontId="9" fillId="0" borderId="4" xfId="0" applyFont="1" applyBorder="1" applyAlignment="1">
      <alignment horizontal="left" vertical="top" wrapText="1"/>
    </xf>
    <xf numFmtId="0" fontId="8" fillId="0" borderId="4" xfId="0" applyFont="1" applyBorder="1" applyAlignment="1">
      <alignment vertical="center" wrapText="1"/>
    </xf>
    <xf numFmtId="0" fontId="1" fillId="0" borderId="4" xfId="0" applyFont="1" applyBorder="1" applyAlignment="1">
      <alignment horizontal="center" vertical="center"/>
    </xf>
    <xf numFmtId="0" fontId="14" fillId="0" borderId="4"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0" fillId="0" borderId="0" xfId="0" applyFont="1"/>
    <xf numFmtId="0" fontId="12" fillId="0" borderId="8" xfId="0" applyFont="1" applyBorder="1" applyAlignment="1">
      <alignment horizontal="center" vertical="center" wrapText="1"/>
    </xf>
    <xf numFmtId="0" fontId="2" fillId="0" borderId="0" xfId="0" applyFont="1" applyAlignment="1">
      <alignment horizontal="center" vertical="center"/>
    </xf>
    <xf numFmtId="0" fontId="9" fillId="0" borderId="4" xfId="0" applyFont="1" applyBorder="1" applyAlignment="1">
      <alignment horizontal="justify" vertical="top" wrapText="1"/>
    </xf>
    <xf numFmtId="2" fontId="14" fillId="0" borderId="4" xfId="0" applyNumberFormat="1" applyFont="1" applyBorder="1" applyAlignment="1">
      <alignment horizontal="center" vertical="center" wrapText="1"/>
    </xf>
    <xf numFmtId="0" fontId="0" fillId="0" borderId="0" xfId="0" applyFont="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27"/>
  <sheetViews>
    <sheetView topLeftCell="A13" workbookViewId="0">
      <selection activeCell="B24" sqref="B24:I27"/>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 min="11" max="11" width="9.140625" style="35"/>
  </cols>
  <sheetData>
    <row r="1" spans="1:11" ht="18.75">
      <c r="A1" s="1" t="s">
        <v>0</v>
      </c>
      <c r="B1" s="2"/>
      <c r="C1" s="2"/>
      <c r="D1" s="2"/>
      <c r="E1" s="2"/>
      <c r="F1" s="2"/>
      <c r="G1" s="2"/>
      <c r="H1" s="2"/>
      <c r="I1" s="2"/>
      <c r="J1" s="3"/>
    </row>
    <row r="2" spans="1:11" ht="18.75">
      <c r="A2" s="4" t="s">
        <v>1</v>
      </c>
      <c r="B2" s="5"/>
      <c r="C2" s="5"/>
      <c r="D2" s="5"/>
      <c r="E2" s="5"/>
      <c r="F2" s="5"/>
      <c r="G2" s="5"/>
      <c r="H2" s="5"/>
      <c r="I2" s="5"/>
      <c r="J2" s="3"/>
    </row>
    <row r="3" spans="1:11" ht="36" customHeight="1">
      <c r="A3" s="6" t="s">
        <v>63</v>
      </c>
      <c r="B3" s="6"/>
      <c r="C3" s="6"/>
      <c r="D3" s="6"/>
      <c r="E3" s="6"/>
      <c r="F3" s="6"/>
      <c r="G3" s="6"/>
      <c r="H3" s="6"/>
      <c r="I3" s="6"/>
      <c r="J3" s="7"/>
    </row>
    <row r="4" spans="1:11">
      <c r="A4" s="8" t="s">
        <v>3</v>
      </c>
      <c r="B4" s="8" t="s">
        <v>4</v>
      </c>
      <c r="C4" s="8">
        <v>3</v>
      </c>
      <c r="D4" s="8">
        <v>1</v>
      </c>
      <c r="E4" s="8">
        <v>2</v>
      </c>
      <c r="F4" s="8" t="s">
        <v>5</v>
      </c>
      <c r="G4" s="8" t="s">
        <v>6</v>
      </c>
      <c r="H4" s="8" t="s">
        <v>7</v>
      </c>
      <c r="I4" s="8" t="s">
        <v>8</v>
      </c>
    </row>
    <row r="5" spans="1:11" ht="21">
      <c r="A5" s="9">
        <v>1</v>
      </c>
      <c r="B5" s="9" t="s">
        <v>9</v>
      </c>
      <c r="C5" s="9">
        <v>1</v>
      </c>
      <c r="D5" s="9" t="s">
        <v>10</v>
      </c>
      <c r="E5" s="9">
        <v>243.53</v>
      </c>
      <c r="F5" s="11">
        <v>2</v>
      </c>
      <c r="G5" s="12" t="s">
        <v>10</v>
      </c>
      <c r="H5" s="12">
        <v>261.12</v>
      </c>
      <c r="I5" s="13">
        <f>H5*F5</f>
        <v>522.24</v>
      </c>
    </row>
    <row r="6" spans="1:11" ht="114.75">
      <c r="A6" s="9" t="s">
        <v>23</v>
      </c>
      <c r="B6" s="14" t="s">
        <v>24</v>
      </c>
      <c r="C6" s="15">
        <v>80.72</v>
      </c>
      <c r="D6" s="15">
        <v>11.23</v>
      </c>
      <c r="E6" s="15">
        <v>20.8</v>
      </c>
      <c r="F6" s="9">
        <v>47.89</v>
      </c>
      <c r="G6" s="16" t="s">
        <v>25</v>
      </c>
      <c r="H6" s="16">
        <v>120.53</v>
      </c>
      <c r="I6" s="13">
        <f t="shared" ref="I6:I21" si="0">H6*F6</f>
        <v>5772.1817000000001</v>
      </c>
      <c r="K6" s="35">
        <f>19.57+28.32</f>
        <v>47.89</v>
      </c>
    </row>
    <row r="7" spans="1:11" s="33" customFormat="1" ht="62.25" customHeight="1">
      <c r="A7" s="30" t="s">
        <v>64</v>
      </c>
      <c r="B7" s="14" t="s">
        <v>65</v>
      </c>
      <c r="C7" s="15"/>
      <c r="D7" s="15"/>
      <c r="E7" s="15"/>
      <c r="F7" s="30">
        <v>10.63</v>
      </c>
      <c r="G7" s="16" t="s">
        <v>25</v>
      </c>
      <c r="H7" s="32">
        <v>351.48</v>
      </c>
      <c r="I7" s="13">
        <f t="shared" si="0"/>
        <v>3736.2324000000003</v>
      </c>
      <c r="K7" s="35">
        <f>7.97+2.66</f>
        <v>10.629999999999999</v>
      </c>
    </row>
    <row r="8" spans="1:11" ht="63.75">
      <c r="A8" s="9" t="s">
        <v>28</v>
      </c>
      <c r="B8" s="14" t="s">
        <v>29</v>
      </c>
      <c r="C8" s="15">
        <v>12.51</v>
      </c>
      <c r="D8" s="15">
        <v>2.0099999999999998</v>
      </c>
      <c r="E8" s="15">
        <v>3.25</v>
      </c>
      <c r="F8" s="9">
        <v>17.72</v>
      </c>
      <c r="G8" s="16" t="s">
        <v>13</v>
      </c>
      <c r="H8" s="16">
        <v>1149.1199999999999</v>
      </c>
      <c r="I8" s="13">
        <f t="shared" si="0"/>
        <v>20362.406399999996</v>
      </c>
      <c r="K8" s="35">
        <f>4.43+13.29</f>
        <v>17.72</v>
      </c>
    </row>
    <row r="9" spans="1:11" ht="102">
      <c r="A9" s="9" t="s">
        <v>42</v>
      </c>
      <c r="B9" s="14" t="s">
        <v>12</v>
      </c>
      <c r="C9" s="15">
        <v>10.650085000000001</v>
      </c>
      <c r="D9" s="15">
        <v>7.1368910000000003</v>
      </c>
      <c r="E9" s="15">
        <v>2.8526470000000002</v>
      </c>
      <c r="F9" s="9">
        <v>2.66</v>
      </c>
      <c r="G9" s="16" t="s">
        <v>13</v>
      </c>
      <c r="H9" s="16">
        <v>5358.83</v>
      </c>
      <c r="I9" s="13">
        <f t="shared" si="0"/>
        <v>14254.487800000001</v>
      </c>
    </row>
    <row r="10" spans="1:11" ht="76.5" customHeight="1">
      <c r="A10" s="9" t="s">
        <v>56</v>
      </c>
      <c r="B10" s="14" t="s">
        <v>32</v>
      </c>
      <c r="C10" s="15"/>
      <c r="D10" s="15"/>
      <c r="E10" s="15"/>
      <c r="F10" s="9">
        <v>15.93</v>
      </c>
      <c r="G10" s="16" t="s">
        <v>13</v>
      </c>
      <c r="H10" s="16">
        <v>5829</v>
      </c>
      <c r="I10" s="13">
        <f t="shared" si="0"/>
        <v>92855.97</v>
      </c>
      <c r="K10" s="35">
        <f>1.77+14.16</f>
        <v>15.93</v>
      </c>
    </row>
    <row r="11" spans="1:11" ht="89.25">
      <c r="A11" s="9" t="s">
        <v>66</v>
      </c>
      <c r="B11" s="14" t="s">
        <v>44</v>
      </c>
      <c r="C11" s="15">
        <v>27.36</v>
      </c>
      <c r="D11" s="15">
        <v>6.2686339999999996</v>
      </c>
      <c r="E11" s="15">
        <v>7.01</v>
      </c>
      <c r="F11" s="9">
        <v>7.08</v>
      </c>
      <c r="G11" s="16" t="s">
        <v>13</v>
      </c>
      <c r="H11" s="16">
        <v>2502.14</v>
      </c>
      <c r="I11" s="13">
        <f t="shared" si="0"/>
        <v>17715.1512</v>
      </c>
    </row>
    <row r="12" spans="1:11" ht="76.5" customHeight="1">
      <c r="A12" s="9" t="s">
        <v>67</v>
      </c>
      <c r="B12" s="14" t="s">
        <v>46</v>
      </c>
      <c r="C12" s="15"/>
      <c r="D12" s="15"/>
      <c r="E12" s="15"/>
      <c r="F12" s="9">
        <v>63.89</v>
      </c>
      <c r="G12" s="16" t="s">
        <v>13</v>
      </c>
      <c r="H12" s="16">
        <v>245.79</v>
      </c>
      <c r="I12" s="13">
        <f t="shared" si="0"/>
        <v>15703.5231</v>
      </c>
    </row>
    <row r="13" spans="1:11" ht="87.75" customHeight="1">
      <c r="A13" s="9" t="s">
        <v>51</v>
      </c>
      <c r="B13" s="14" t="s">
        <v>52</v>
      </c>
      <c r="C13" s="15"/>
      <c r="D13" s="15"/>
      <c r="E13" s="15"/>
      <c r="F13" s="9">
        <v>5.35</v>
      </c>
      <c r="G13" s="16" t="s">
        <v>13</v>
      </c>
      <c r="H13" s="16">
        <v>5489.86</v>
      </c>
      <c r="I13" s="13">
        <f t="shared" si="0"/>
        <v>29370.750999999997</v>
      </c>
    </row>
    <row r="14" spans="1:11" ht="89.25">
      <c r="A14" s="30" t="s">
        <v>68</v>
      </c>
      <c r="B14" s="14" t="s">
        <v>49</v>
      </c>
      <c r="C14" s="15">
        <v>0.32</v>
      </c>
      <c r="D14" s="15">
        <v>0.35</v>
      </c>
      <c r="E14" s="15">
        <v>0.23</v>
      </c>
      <c r="F14" s="9">
        <v>0.52</v>
      </c>
      <c r="G14" s="16" t="s">
        <v>50</v>
      </c>
      <c r="H14" s="16">
        <v>65841.84</v>
      </c>
      <c r="I14" s="13">
        <f t="shared" si="0"/>
        <v>34237.756800000003</v>
      </c>
    </row>
    <row r="15" spans="1:11" ht="18.75">
      <c r="A15" s="9">
        <v>11</v>
      </c>
      <c r="B15" s="17" t="s">
        <v>14</v>
      </c>
      <c r="C15" s="15"/>
      <c r="D15" s="15"/>
      <c r="E15" s="15"/>
      <c r="F15" s="9"/>
      <c r="G15" s="16"/>
      <c r="H15" s="16"/>
      <c r="I15" s="13">
        <f t="shared" si="0"/>
        <v>0</v>
      </c>
    </row>
    <row r="16" spans="1:11" ht="15.75">
      <c r="A16" s="9">
        <v>12</v>
      </c>
      <c r="B16" s="14" t="s">
        <v>16</v>
      </c>
      <c r="C16" s="15">
        <v>7.51</v>
      </c>
      <c r="D16" s="15">
        <v>1.21</v>
      </c>
      <c r="E16" s="15">
        <v>1.95</v>
      </c>
      <c r="F16" s="9">
        <v>15.12</v>
      </c>
      <c r="G16" s="16" t="s">
        <v>13</v>
      </c>
      <c r="H16" s="16">
        <v>907.31</v>
      </c>
      <c r="I16" s="13">
        <f t="shared" si="0"/>
        <v>13718.527199999999</v>
      </c>
      <c r="K16" s="35">
        <f>6.09+9.03</f>
        <v>15.12</v>
      </c>
    </row>
    <row r="17" spans="1:11" s="33" customFormat="1" ht="15.75">
      <c r="A17" s="30">
        <v>13</v>
      </c>
      <c r="B17" s="36" t="s">
        <v>58</v>
      </c>
      <c r="C17" s="15">
        <v>7.51</v>
      </c>
      <c r="D17" s="15">
        <v>1.21</v>
      </c>
      <c r="E17" s="15">
        <v>1.95</v>
      </c>
      <c r="F17" s="30">
        <v>11.13</v>
      </c>
      <c r="G17" s="32" t="s">
        <v>41</v>
      </c>
      <c r="H17" s="32">
        <v>403.07</v>
      </c>
      <c r="I17" s="37">
        <f t="shared" si="0"/>
        <v>4486.1691000000001</v>
      </c>
      <c r="K17" s="38"/>
    </row>
    <row r="18" spans="1:11" ht="15.75">
      <c r="A18" s="9">
        <v>14</v>
      </c>
      <c r="B18" s="14" t="s">
        <v>69</v>
      </c>
      <c r="C18" s="15">
        <v>12.36</v>
      </c>
      <c r="D18" s="15">
        <v>9.26</v>
      </c>
      <c r="E18" s="15">
        <v>4.74</v>
      </c>
      <c r="F18" s="9">
        <v>2.66</v>
      </c>
      <c r="G18" s="16" t="s">
        <v>13</v>
      </c>
      <c r="H18" s="16">
        <v>541.66999999999996</v>
      </c>
      <c r="I18" s="13">
        <f t="shared" si="0"/>
        <v>1440.8422</v>
      </c>
    </row>
    <row r="19" spans="1:11" ht="15.75">
      <c r="A19" s="9">
        <v>15</v>
      </c>
      <c r="B19" s="14" t="s">
        <v>17</v>
      </c>
      <c r="C19" s="15">
        <v>12.36</v>
      </c>
      <c r="D19" s="15">
        <v>9.26</v>
      </c>
      <c r="E19" s="15">
        <v>4.74</v>
      </c>
      <c r="F19" s="9">
        <v>20.69</v>
      </c>
      <c r="G19" s="16" t="s">
        <v>13</v>
      </c>
      <c r="H19" s="16">
        <v>541.66999999999996</v>
      </c>
      <c r="I19" s="13">
        <f t="shared" si="0"/>
        <v>11207.1523</v>
      </c>
      <c r="K19" s="35">
        <f>12.18+8.51</f>
        <v>20.689999999999998</v>
      </c>
    </row>
    <row r="20" spans="1:11" ht="15.75">
      <c r="A20" s="9">
        <v>16</v>
      </c>
      <c r="B20" s="14" t="s">
        <v>70</v>
      </c>
      <c r="C20" s="15"/>
      <c r="D20" s="15"/>
      <c r="E20" s="15"/>
      <c r="F20" s="9">
        <v>24.8</v>
      </c>
      <c r="G20" s="16" t="s">
        <v>13</v>
      </c>
      <c r="H20" s="16">
        <v>863.23</v>
      </c>
      <c r="I20" s="13">
        <f t="shared" si="0"/>
        <v>21408.103999999999</v>
      </c>
      <c r="K20" s="35">
        <f>13.29+11.51</f>
        <v>24.799999999999997</v>
      </c>
    </row>
    <row r="21" spans="1:11" ht="15.75">
      <c r="A21" s="9">
        <v>17</v>
      </c>
      <c r="B21" s="14" t="s">
        <v>37</v>
      </c>
      <c r="C21" s="15">
        <v>80.72</v>
      </c>
      <c r="D21" s="15">
        <v>14.81</v>
      </c>
      <c r="E21" s="15">
        <v>20.8</v>
      </c>
      <c r="F21" s="9">
        <v>47.89</v>
      </c>
      <c r="G21" s="16" t="s">
        <v>13</v>
      </c>
      <c r="H21" s="16">
        <v>177.16</v>
      </c>
      <c r="I21" s="13">
        <f t="shared" si="0"/>
        <v>8484.1923999999999</v>
      </c>
      <c r="K21" s="35">
        <f>19.57+28.32</f>
        <v>47.89</v>
      </c>
    </row>
    <row r="22" spans="1:11">
      <c r="A22" s="18"/>
      <c r="B22" s="19" t="s">
        <v>18</v>
      </c>
      <c r="C22" s="20"/>
      <c r="D22" s="20"/>
      <c r="E22" s="20"/>
      <c r="F22" s="20"/>
      <c r="G22" s="20"/>
      <c r="H22" s="21"/>
      <c r="I22" s="22">
        <f>SUM(I6:I21)</f>
        <v>294753.44760000001</v>
      </c>
    </row>
    <row r="23" spans="1:11" ht="9.75" customHeight="1">
      <c r="A23" s="23"/>
      <c r="B23" s="24"/>
      <c r="C23" s="24"/>
      <c r="D23" s="24"/>
      <c r="E23" s="24"/>
      <c r="F23" s="24"/>
      <c r="G23" s="24"/>
      <c r="H23" s="24"/>
      <c r="I23" s="25"/>
    </row>
    <row r="24" spans="1:11" hidden="1">
      <c r="B24" s="26" t="s">
        <v>19</v>
      </c>
      <c r="C24" s="26"/>
      <c r="D24" s="26"/>
      <c r="E24" s="26"/>
      <c r="F24" s="26"/>
      <c r="G24" s="26"/>
      <c r="H24" s="26"/>
      <c r="I24" s="26"/>
    </row>
    <row r="25" spans="1:11" ht="55.5" customHeight="1">
      <c r="B25" s="26"/>
      <c r="C25" s="26"/>
      <c r="D25" s="26"/>
      <c r="E25" s="26"/>
      <c r="F25" s="26"/>
      <c r="G25" s="26"/>
      <c r="H25" s="26"/>
      <c r="I25" s="26"/>
    </row>
    <row r="26" spans="1:11">
      <c r="B26" s="26"/>
      <c r="C26" s="26"/>
      <c r="D26" s="26"/>
      <c r="E26" s="26"/>
      <c r="F26" s="26"/>
      <c r="G26" s="26"/>
      <c r="H26" s="26"/>
      <c r="I26" s="26"/>
    </row>
    <row r="27" spans="1:11">
      <c r="B27" s="26"/>
      <c r="C27" s="26"/>
      <c r="D27" s="26"/>
      <c r="E27" s="26"/>
      <c r="F27" s="26"/>
      <c r="G27" s="26"/>
      <c r="H27" s="26"/>
      <c r="I27" s="26"/>
    </row>
  </sheetData>
  <mergeCells count="5">
    <mergeCell ref="A1:I1"/>
    <mergeCell ref="A2:I2"/>
    <mergeCell ref="A3:I3"/>
    <mergeCell ref="B22:H22"/>
    <mergeCell ref="B24:I2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26"/>
  <sheetViews>
    <sheetView topLeftCell="A10" workbookViewId="0">
      <selection sqref="A1:XFD104857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1.5" customHeight="1">
      <c r="A3" s="27" t="s">
        <v>57</v>
      </c>
      <c r="B3" s="27"/>
      <c r="C3" s="27"/>
      <c r="D3" s="27"/>
      <c r="E3" s="27"/>
      <c r="F3" s="27"/>
      <c r="G3" s="27"/>
      <c r="H3" s="27"/>
      <c r="I3" s="7"/>
    </row>
    <row r="4" spans="1:9">
      <c r="A4" s="8" t="s">
        <v>3</v>
      </c>
      <c r="B4" s="8" t="s">
        <v>4</v>
      </c>
      <c r="C4" s="8">
        <v>1</v>
      </c>
      <c r="D4" s="8">
        <v>2</v>
      </c>
      <c r="E4" s="8" t="s">
        <v>21</v>
      </c>
      <c r="F4" s="8" t="s">
        <v>6</v>
      </c>
      <c r="G4" s="8" t="s">
        <v>7</v>
      </c>
      <c r="H4" s="8" t="s">
        <v>8</v>
      </c>
    </row>
    <row r="5" spans="1:9" ht="21">
      <c r="A5" s="9">
        <v>1</v>
      </c>
      <c r="B5" s="9" t="s">
        <v>22</v>
      </c>
      <c r="C5" s="9">
        <v>3</v>
      </c>
      <c r="D5" s="9">
        <v>3</v>
      </c>
      <c r="E5" s="9">
        <v>2</v>
      </c>
      <c r="F5" s="9" t="s">
        <v>10</v>
      </c>
      <c r="G5" s="9">
        <v>261.12</v>
      </c>
      <c r="H5" s="15">
        <f>G5*E5</f>
        <v>522.24</v>
      </c>
    </row>
    <row r="6" spans="1:9" ht="114.75">
      <c r="A6" s="9" t="s">
        <v>23</v>
      </c>
      <c r="B6" s="14" t="s">
        <v>24</v>
      </c>
      <c r="C6" s="15">
        <v>39.65</v>
      </c>
      <c r="D6" s="9"/>
      <c r="E6" s="9">
        <v>9.44</v>
      </c>
      <c r="F6" s="16" t="s">
        <v>25</v>
      </c>
      <c r="G6" s="16">
        <v>120.53</v>
      </c>
      <c r="H6" s="15">
        <f t="shared" ref="H6:H15" si="0">G6*E6</f>
        <v>1137.8032000000001</v>
      </c>
    </row>
    <row r="7" spans="1:9" ht="89.25">
      <c r="A7" s="9" t="s">
        <v>26</v>
      </c>
      <c r="B7" s="28" t="s">
        <v>27</v>
      </c>
      <c r="C7" s="15">
        <v>14.87</v>
      </c>
      <c r="D7" s="9"/>
      <c r="E7" s="9">
        <v>4.72</v>
      </c>
      <c r="F7" s="16" t="s">
        <v>13</v>
      </c>
      <c r="G7" s="16">
        <v>223.35</v>
      </c>
      <c r="H7" s="15">
        <f t="shared" si="0"/>
        <v>1054.212</v>
      </c>
    </row>
    <row r="8" spans="1:9" ht="63.75">
      <c r="A8" s="9" t="s">
        <v>28</v>
      </c>
      <c r="B8" s="14" t="s">
        <v>29</v>
      </c>
      <c r="C8" s="15">
        <v>24.79</v>
      </c>
      <c r="D8" s="9"/>
      <c r="E8" s="9">
        <v>5.9</v>
      </c>
      <c r="F8" s="16" t="s">
        <v>13</v>
      </c>
      <c r="G8" s="16">
        <v>1149.1199999999999</v>
      </c>
      <c r="H8" s="15">
        <f t="shared" si="0"/>
        <v>6779.808</v>
      </c>
    </row>
    <row r="9" spans="1:9" ht="102">
      <c r="A9" s="9" t="s">
        <v>31</v>
      </c>
      <c r="B9" s="14" t="s">
        <v>32</v>
      </c>
      <c r="C9" s="15">
        <v>100.54</v>
      </c>
      <c r="D9" s="9">
        <v>42.49</v>
      </c>
      <c r="E9" s="9">
        <v>22.18</v>
      </c>
      <c r="F9" s="16" t="s">
        <v>13</v>
      </c>
      <c r="G9" s="16">
        <v>5829</v>
      </c>
      <c r="H9" s="15">
        <f t="shared" si="0"/>
        <v>129287.22</v>
      </c>
    </row>
    <row r="10" spans="1:9" ht="18.75">
      <c r="A10" s="9">
        <v>6</v>
      </c>
      <c r="B10" s="17" t="s">
        <v>14</v>
      </c>
      <c r="C10" s="15"/>
      <c r="D10" s="9"/>
      <c r="E10" s="9"/>
      <c r="F10" s="16"/>
      <c r="G10" s="16"/>
      <c r="H10" s="15">
        <f t="shared" si="0"/>
        <v>0</v>
      </c>
    </row>
    <row r="11" spans="1:9" ht="15.75">
      <c r="A11" s="9">
        <v>7</v>
      </c>
      <c r="B11" s="14" t="s">
        <v>58</v>
      </c>
      <c r="C11" s="15">
        <v>14.87</v>
      </c>
      <c r="D11" s="9"/>
      <c r="E11" s="9">
        <v>4.72</v>
      </c>
      <c r="F11" s="16" t="s">
        <v>13</v>
      </c>
      <c r="G11" s="16">
        <v>403.07</v>
      </c>
      <c r="H11" s="15">
        <f t="shared" si="0"/>
        <v>1902.4903999999999</v>
      </c>
    </row>
    <row r="12" spans="1:9" ht="15.75">
      <c r="A12" s="9">
        <v>8</v>
      </c>
      <c r="B12" s="14" t="s">
        <v>59</v>
      </c>
      <c r="C12" s="15">
        <v>43.14</v>
      </c>
      <c r="D12" s="9">
        <v>18.239999999999998</v>
      </c>
      <c r="E12" s="9">
        <v>9.5399999999999991</v>
      </c>
      <c r="F12" s="16" t="s">
        <v>13</v>
      </c>
      <c r="G12" s="16">
        <v>907.32</v>
      </c>
      <c r="H12" s="15">
        <f t="shared" si="0"/>
        <v>8655.8328000000001</v>
      </c>
    </row>
    <row r="13" spans="1:9" ht="15.75">
      <c r="A13" s="9">
        <v>9</v>
      </c>
      <c r="B13" s="14" t="s">
        <v>17</v>
      </c>
      <c r="C13" s="15">
        <v>86.28</v>
      </c>
      <c r="D13" s="9">
        <v>36.479999999999997</v>
      </c>
      <c r="E13" s="9">
        <v>19.07</v>
      </c>
      <c r="F13" s="16" t="s">
        <v>13</v>
      </c>
      <c r="G13" s="16">
        <v>541.66999999999996</v>
      </c>
      <c r="H13" s="15">
        <f t="shared" si="0"/>
        <v>10329.6469</v>
      </c>
    </row>
    <row r="14" spans="1:9" ht="15.75">
      <c r="A14" s="9">
        <v>10</v>
      </c>
      <c r="B14" s="14" t="s">
        <v>60</v>
      </c>
      <c r="C14" s="15">
        <v>24.79</v>
      </c>
      <c r="D14" s="9"/>
      <c r="E14" s="9">
        <v>5.9</v>
      </c>
      <c r="F14" s="16" t="s">
        <v>13</v>
      </c>
      <c r="G14" s="16">
        <v>863.24</v>
      </c>
      <c r="H14" s="15">
        <f>G14*E14</f>
        <v>5093.116</v>
      </c>
    </row>
    <row r="15" spans="1:9" ht="15.75">
      <c r="A15" s="9">
        <v>11</v>
      </c>
      <c r="B15" s="14" t="s">
        <v>37</v>
      </c>
      <c r="C15" s="15">
        <v>39.65</v>
      </c>
      <c r="D15" s="9"/>
      <c r="E15" s="9">
        <v>9.44</v>
      </c>
      <c r="F15" s="16" t="s">
        <v>13</v>
      </c>
      <c r="G15" s="16">
        <v>177.17</v>
      </c>
      <c r="H15" s="15">
        <f t="shared" si="0"/>
        <v>1672.4847999999997</v>
      </c>
    </row>
    <row r="16" spans="1:9">
      <c r="A16" s="18"/>
      <c r="B16" s="29"/>
      <c r="C16" s="29"/>
      <c r="D16" s="29"/>
      <c r="E16" s="29"/>
      <c r="F16" s="29"/>
      <c r="G16" s="29"/>
      <c r="H16" s="22">
        <f>SUM(H5:H15)</f>
        <v>166434.85410000003</v>
      </c>
    </row>
    <row r="17" spans="1:8">
      <c r="A17" s="23"/>
      <c r="B17" s="24"/>
      <c r="C17" s="24"/>
      <c r="D17" s="24"/>
      <c r="E17" s="24"/>
      <c r="F17" s="24"/>
      <c r="G17" s="24"/>
      <c r="H17" s="25"/>
    </row>
    <row r="18" spans="1:8" ht="15" customHeight="1">
      <c r="B18" s="26" t="s">
        <v>19</v>
      </c>
      <c r="C18" s="26"/>
      <c r="D18" s="26"/>
      <c r="E18" s="26"/>
      <c r="F18" s="26"/>
      <c r="G18" s="26"/>
      <c r="H18" s="26"/>
    </row>
    <row r="19" spans="1:8">
      <c r="B19" s="26"/>
      <c r="C19" s="26"/>
      <c r="D19" s="26"/>
      <c r="E19" s="26"/>
      <c r="F19" s="26"/>
      <c r="G19" s="26"/>
      <c r="H19" s="26"/>
    </row>
    <row r="20" spans="1:8">
      <c r="B20" s="26"/>
      <c r="C20" s="26"/>
      <c r="D20" s="26"/>
      <c r="E20" s="26"/>
      <c r="F20" s="26"/>
      <c r="G20" s="26"/>
      <c r="H20" s="26"/>
    </row>
    <row r="26" spans="1:8" ht="48.75" customHeight="1"/>
  </sheetData>
  <mergeCells count="5">
    <mergeCell ref="A1:H1"/>
    <mergeCell ref="A2:H2"/>
    <mergeCell ref="A3:H3"/>
    <mergeCell ref="B16:G16"/>
    <mergeCell ref="B18:H20"/>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16"/>
  <sheetViews>
    <sheetView topLeftCell="A4" workbookViewId="0">
      <selection sqref="A1:XFD104857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 t="s">
        <v>0</v>
      </c>
      <c r="B1" s="2"/>
      <c r="C1" s="2"/>
      <c r="D1" s="2"/>
      <c r="E1" s="2"/>
      <c r="F1" s="2"/>
      <c r="G1" s="2"/>
      <c r="H1" s="2"/>
      <c r="I1" s="2"/>
      <c r="J1" s="3"/>
    </row>
    <row r="2" spans="1:10" ht="18.75">
      <c r="A2" s="4" t="s">
        <v>1</v>
      </c>
      <c r="B2" s="5"/>
      <c r="C2" s="5"/>
      <c r="D2" s="5"/>
      <c r="E2" s="5"/>
      <c r="F2" s="5"/>
      <c r="G2" s="5"/>
      <c r="H2" s="5"/>
      <c r="I2" s="5"/>
      <c r="J2" s="3"/>
    </row>
    <row r="3" spans="1:10" ht="36" customHeight="1">
      <c r="A3" s="6" t="s">
        <v>2</v>
      </c>
      <c r="B3" s="6"/>
      <c r="C3" s="6"/>
      <c r="D3" s="6"/>
      <c r="E3" s="6"/>
      <c r="F3" s="6"/>
      <c r="G3" s="6"/>
      <c r="H3" s="6"/>
      <c r="I3" s="6"/>
      <c r="J3" s="7"/>
    </row>
    <row r="4" spans="1:10">
      <c r="A4" s="8" t="s">
        <v>3</v>
      </c>
      <c r="B4" s="8" t="s">
        <v>4</v>
      </c>
      <c r="C4" s="8">
        <v>3</v>
      </c>
      <c r="D4" s="8">
        <v>1</v>
      </c>
      <c r="E4" s="8">
        <v>2</v>
      </c>
      <c r="F4" s="8" t="s">
        <v>5</v>
      </c>
      <c r="G4" s="8" t="s">
        <v>6</v>
      </c>
      <c r="H4" s="8" t="s">
        <v>7</v>
      </c>
      <c r="I4" s="8" t="s">
        <v>8</v>
      </c>
    </row>
    <row r="5" spans="1:10" ht="21">
      <c r="A5" s="9">
        <v>1</v>
      </c>
      <c r="B5" s="10" t="s">
        <v>9</v>
      </c>
      <c r="C5" s="9">
        <v>1</v>
      </c>
      <c r="D5" s="9" t="s">
        <v>10</v>
      </c>
      <c r="E5" s="9">
        <v>243.53</v>
      </c>
      <c r="F5" s="11">
        <v>6</v>
      </c>
      <c r="G5" s="12" t="s">
        <v>10</v>
      </c>
      <c r="H5" s="12">
        <v>261.12</v>
      </c>
      <c r="I5" s="13">
        <f>H5*F5</f>
        <v>1566.72</v>
      </c>
    </row>
    <row r="6" spans="1:10" ht="84.75" customHeight="1">
      <c r="A6" s="9" t="s">
        <v>11</v>
      </c>
      <c r="B6" s="14" t="s">
        <v>12</v>
      </c>
      <c r="C6" s="15"/>
      <c r="D6" s="9"/>
      <c r="E6" s="9">
        <v>4.1399999999999997</v>
      </c>
      <c r="F6" s="16">
        <v>106.19</v>
      </c>
      <c r="G6" s="16" t="s">
        <v>13</v>
      </c>
      <c r="H6" s="16">
        <v>5358.85</v>
      </c>
      <c r="I6" s="13">
        <f t="shared" ref="I6:I10" si="0">H6*F6</f>
        <v>569056.28150000004</v>
      </c>
    </row>
    <row r="7" spans="1:10" ht="18.75">
      <c r="A7" s="9">
        <v>3</v>
      </c>
      <c r="B7" s="17" t="s">
        <v>14</v>
      </c>
      <c r="C7" s="15"/>
      <c r="D7" s="15"/>
      <c r="E7" s="15"/>
      <c r="F7" s="9"/>
      <c r="G7" s="16"/>
      <c r="H7" s="16"/>
      <c r="I7" s="13">
        <f t="shared" si="0"/>
        <v>0</v>
      </c>
    </row>
    <row r="8" spans="1:10" ht="15.75">
      <c r="A8" s="9">
        <v>4</v>
      </c>
      <c r="B8" s="14" t="s">
        <v>15</v>
      </c>
      <c r="C8" s="15">
        <v>7.51</v>
      </c>
      <c r="D8" s="15">
        <v>1.21</v>
      </c>
      <c r="E8" s="15">
        <v>1.95</v>
      </c>
      <c r="F8" s="9">
        <v>0</v>
      </c>
      <c r="G8" s="16" t="s">
        <v>13</v>
      </c>
      <c r="H8" s="16">
        <v>418.87</v>
      </c>
      <c r="I8" s="13">
        <f t="shared" si="0"/>
        <v>0</v>
      </c>
    </row>
    <row r="9" spans="1:10" ht="15.75">
      <c r="A9" s="9">
        <v>5</v>
      </c>
      <c r="B9" s="14" t="s">
        <v>16</v>
      </c>
      <c r="C9" s="15">
        <v>7.51</v>
      </c>
      <c r="D9" s="15">
        <v>1.21</v>
      </c>
      <c r="E9" s="15">
        <v>1.95</v>
      </c>
      <c r="F9" s="9">
        <v>45.67</v>
      </c>
      <c r="G9" s="16" t="s">
        <v>13</v>
      </c>
      <c r="H9" s="16">
        <v>907.32</v>
      </c>
      <c r="I9" s="13">
        <f t="shared" si="0"/>
        <v>41437.304400000001</v>
      </c>
    </row>
    <row r="10" spans="1:10" ht="15.75">
      <c r="A10" s="9">
        <v>6</v>
      </c>
      <c r="B10" s="14" t="s">
        <v>17</v>
      </c>
      <c r="C10" s="15">
        <v>12.36</v>
      </c>
      <c r="D10" s="15">
        <v>9.26</v>
      </c>
      <c r="E10" s="15">
        <v>4.74</v>
      </c>
      <c r="F10" s="9">
        <v>91.33</v>
      </c>
      <c r="G10" s="16" t="s">
        <v>13</v>
      </c>
      <c r="H10" s="16">
        <v>541.66999999999996</v>
      </c>
      <c r="I10" s="13">
        <f t="shared" si="0"/>
        <v>49470.721099999995</v>
      </c>
    </row>
    <row r="11" spans="1:10" ht="29.25" customHeight="1">
      <c r="A11" s="18"/>
      <c r="B11" s="19" t="s">
        <v>18</v>
      </c>
      <c r="C11" s="20"/>
      <c r="D11" s="20"/>
      <c r="E11" s="20"/>
      <c r="F11" s="20"/>
      <c r="G11" s="20"/>
      <c r="H11" s="21"/>
      <c r="I11" s="22">
        <f>SUM(I5:I10)</f>
        <v>661531.027</v>
      </c>
    </row>
    <row r="12" spans="1:10">
      <c r="A12" s="23"/>
      <c r="B12" s="24"/>
      <c r="C12" s="24"/>
      <c r="D12" s="24"/>
      <c r="E12" s="24"/>
      <c r="F12" s="24"/>
      <c r="G12" s="24"/>
      <c r="H12" s="24"/>
      <c r="I12" s="25"/>
    </row>
    <row r="13" spans="1:10">
      <c r="B13" s="26" t="s">
        <v>19</v>
      </c>
      <c r="C13" s="26"/>
      <c r="D13" s="26"/>
      <c r="E13" s="26"/>
      <c r="F13" s="26"/>
      <c r="G13" s="26"/>
      <c r="H13" s="26"/>
      <c r="I13" s="26"/>
    </row>
    <row r="14" spans="1:10" ht="15" customHeight="1">
      <c r="B14" s="26"/>
      <c r="C14" s="26"/>
      <c r="D14" s="26"/>
      <c r="E14" s="26"/>
      <c r="F14" s="26"/>
      <c r="G14" s="26"/>
      <c r="H14" s="26"/>
      <c r="I14" s="26"/>
    </row>
    <row r="15" spans="1:10">
      <c r="B15" s="26"/>
      <c r="C15" s="26"/>
      <c r="D15" s="26"/>
      <c r="E15" s="26"/>
      <c r="F15" s="26"/>
      <c r="G15" s="26"/>
      <c r="H15" s="26"/>
      <c r="I15" s="26"/>
    </row>
    <row r="16" spans="1:10">
      <c r="B16" s="26"/>
      <c r="C16" s="26"/>
      <c r="D16" s="26"/>
      <c r="E16" s="26"/>
      <c r="F16" s="26"/>
      <c r="G16" s="26"/>
      <c r="H16" s="26"/>
      <c r="I16" s="26"/>
    </row>
  </sheetData>
  <mergeCells count="5">
    <mergeCell ref="A1:I1"/>
    <mergeCell ref="A2:I2"/>
    <mergeCell ref="A3:I3"/>
    <mergeCell ref="B11:H11"/>
    <mergeCell ref="B13:I1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23"/>
  <sheetViews>
    <sheetView topLeftCell="A16" workbookViewId="0">
      <selection activeCell="B19" sqref="B19:I2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 t="s">
        <v>0</v>
      </c>
      <c r="B1" s="2"/>
      <c r="C1" s="2"/>
      <c r="D1" s="2"/>
      <c r="E1" s="2"/>
      <c r="F1" s="2"/>
      <c r="G1" s="2"/>
      <c r="H1" s="2"/>
      <c r="I1" s="2"/>
      <c r="J1" s="3"/>
    </row>
    <row r="2" spans="1:10" ht="18.75">
      <c r="A2" s="4" t="s">
        <v>1</v>
      </c>
      <c r="B2" s="5"/>
      <c r="C2" s="5"/>
      <c r="D2" s="5"/>
      <c r="E2" s="5"/>
      <c r="F2" s="5"/>
      <c r="G2" s="5"/>
      <c r="H2" s="5"/>
      <c r="I2" s="5"/>
      <c r="J2" s="3"/>
    </row>
    <row r="3" spans="1:10" ht="63" customHeight="1">
      <c r="A3" s="6" t="s">
        <v>62</v>
      </c>
      <c r="B3" s="6"/>
      <c r="C3" s="6"/>
      <c r="D3" s="6"/>
      <c r="E3" s="6"/>
      <c r="F3" s="6"/>
      <c r="G3" s="6"/>
      <c r="H3" s="6"/>
      <c r="I3" s="6"/>
      <c r="J3" s="7"/>
    </row>
    <row r="4" spans="1:10">
      <c r="A4" s="8" t="s">
        <v>3</v>
      </c>
      <c r="B4" s="8" t="s">
        <v>4</v>
      </c>
      <c r="C4" s="8">
        <v>3</v>
      </c>
      <c r="D4" s="8">
        <v>1</v>
      </c>
      <c r="E4" s="8">
        <v>2</v>
      </c>
      <c r="F4" s="8" t="s">
        <v>5</v>
      </c>
      <c r="G4" s="8" t="s">
        <v>6</v>
      </c>
      <c r="H4" s="8" t="s">
        <v>7</v>
      </c>
      <c r="I4" s="8" t="s">
        <v>8</v>
      </c>
    </row>
    <row r="5" spans="1:10" ht="21">
      <c r="A5" s="9">
        <v>1</v>
      </c>
      <c r="B5" s="9" t="s">
        <v>9</v>
      </c>
      <c r="C5" s="9">
        <v>1</v>
      </c>
      <c r="D5" s="9" t="s">
        <v>10</v>
      </c>
      <c r="E5" s="9">
        <v>243.53</v>
      </c>
      <c r="F5" s="11">
        <v>0</v>
      </c>
      <c r="G5" s="12" t="s">
        <v>10</v>
      </c>
      <c r="H5" s="12">
        <v>0</v>
      </c>
      <c r="I5" s="13">
        <f>H5*F5</f>
        <v>0</v>
      </c>
    </row>
    <row r="6" spans="1:10" ht="114.75">
      <c r="A6" s="9" t="s">
        <v>23</v>
      </c>
      <c r="B6" s="14" t="s">
        <v>24</v>
      </c>
      <c r="C6" s="15">
        <v>80.72</v>
      </c>
      <c r="D6" s="15">
        <v>11.23</v>
      </c>
      <c r="E6" s="15">
        <v>20.8</v>
      </c>
      <c r="F6" s="9">
        <v>59.65</v>
      </c>
      <c r="G6" s="16" t="s">
        <v>25</v>
      </c>
      <c r="H6" s="16">
        <v>120.53</v>
      </c>
      <c r="I6" s="13">
        <f t="shared" ref="I6:I16" si="0">H6*F6</f>
        <v>7189.6144999999997</v>
      </c>
    </row>
    <row r="7" spans="1:10" s="33" customFormat="1" ht="89.25">
      <c r="A7" s="30" t="s">
        <v>26</v>
      </c>
      <c r="B7" s="31" t="s">
        <v>27</v>
      </c>
      <c r="C7" s="15">
        <v>7.51</v>
      </c>
      <c r="D7" s="15">
        <v>1.21</v>
      </c>
      <c r="E7" s="15">
        <v>1.95</v>
      </c>
      <c r="F7" s="30">
        <v>22.37</v>
      </c>
      <c r="G7" s="32" t="s">
        <v>41</v>
      </c>
      <c r="H7" s="32">
        <v>223.35</v>
      </c>
      <c r="I7" s="13">
        <f t="shared" si="0"/>
        <v>4996.3395</v>
      </c>
    </row>
    <row r="8" spans="1:10" ht="63.75">
      <c r="A8" s="9" t="s">
        <v>28</v>
      </c>
      <c r="B8" s="14" t="s">
        <v>29</v>
      </c>
      <c r="C8" s="15">
        <v>12.51</v>
      </c>
      <c r="D8" s="15">
        <v>2.0099999999999998</v>
      </c>
      <c r="E8" s="15">
        <v>3.25</v>
      </c>
      <c r="F8" s="9">
        <v>37.29</v>
      </c>
      <c r="G8" s="16" t="s">
        <v>13</v>
      </c>
      <c r="H8" s="16">
        <v>1149.1199999999999</v>
      </c>
      <c r="I8" s="13">
        <f t="shared" si="0"/>
        <v>42850.684799999995</v>
      </c>
    </row>
    <row r="9" spans="1:10" ht="102">
      <c r="A9" s="9" t="s">
        <v>42</v>
      </c>
      <c r="B9" s="14" t="s">
        <v>12</v>
      </c>
      <c r="C9" s="15">
        <v>10.650085000000001</v>
      </c>
      <c r="D9" s="15">
        <v>7.1368910000000003</v>
      </c>
      <c r="E9" s="15">
        <v>2.8526470000000002</v>
      </c>
      <c r="F9" s="9">
        <v>2.3199999999999998</v>
      </c>
      <c r="G9" s="16" t="s">
        <v>13</v>
      </c>
      <c r="H9" s="16">
        <v>5358.83</v>
      </c>
      <c r="I9" s="13">
        <f t="shared" si="0"/>
        <v>12432.485599999998</v>
      </c>
    </row>
    <row r="10" spans="1:10" ht="76.5" customHeight="1">
      <c r="A10" s="9" t="s">
        <v>56</v>
      </c>
      <c r="B10" s="14" t="s">
        <v>32</v>
      </c>
      <c r="C10" s="15"/>
      <c r="D10" s="15"/>
      <c r="E10" s="15"/>
      <c r="F10" s="9">
        <v>91.19</v>
      </c>
      <c r="G10" s="16" t="s">
        <v>13</v>
      </c>
      <c r="H10" s="16">
        <v>5829</v>
      </c>
      <c r="I10" s="13">
        <f t="shared" si="0"/>
        <v>531546.51</v>
      </c>
    </row>
    <row r="11" spans="1:10" ht="18.75">
      <c r="A11" s="9">
        <v>7</v>
      </c>
      <c r="B11" s="17" t="s">
        <v>14</v>
      </c>
      <c r="C11" s="15"/>
      <c r="D11" s="15"/>
      <c r="E11" s="15"/>
      <c r="F11" s="9"/>
      <c r="G11" s="16"/>
      <c r="H11" s="16"/>
      <c r="I11" s="13">
        <f t="shared" si="0"/>
        <v>0</v>
      </c>
    </row>
    <row r="12" spans="1:10" ht="15.75">
      <c r="A12" s="9">
        <v>8</v>
      </c>
      <c r="B12" s="14" t="s">
        <v>33</v>
      </c>
      <c r="C12" s="15">
        <v>7.51</v>
      </c>
      <c r="D12" s="15">
        <v>1.21</v>
      </c>
      <c r="E12" s="15">
        <v>1.95</v>
      </c>
      <c r="F12" s="9">
        <v>22.37</v>
      </c>
      <c r="G12" s="16" t="s">
        <v>13</v>
      </c>
      <c r="H12" s="16">
        <v>482.08</v>
      </c>
      <c r="I12" s="13">
        <f t="shared" si="0"/>
        <v>10784.1296</v>
      </c>
    </row>
    <row r="13" spans="1:10" ht="15.75">
      <c r="A13" s="9">
        <v>9</v>
      </c>
      <c r="B13" s="14" t="s">
        <v>53</v>
      </c>
      <c r="C13" s="15">
        <v>7.51</v>
      </c>
      <c r="D13" s="15">
        <v>1.21</v>
      </c>
      <c r="E13" s="15">
        <v>1.95</v>
      </c>
      <c r="F13" s="9">
        <v>40.200000000000003</v>
      </c>
      <c r="G13" s="16" t="s">
        <v>13</v>
      </c>
      <c r="H13" s="16">
        <v>813.85</v>
      </c>
      <c r="I13" s="13">
        <f t="shared" si="0"/>
        <v>32716.770000000004</v>
      </c>
    </row>
    <row r="14" spans="1:10" ht="15.75">
      <c r="A14" s="9">
        <v>10</v>
      </c>
      <c r="B14" s="14" t="s">
        <v>54</v>
      </c>
      <c r="C14" s="15"/>
      <c r="D14" s="15"/>
      <c r="E14" s="15"/>
      <c r="F14" s="9">
        <v>37.29</v>
      </c>
      <c r="G14" s="16" t="s">
        <v>13</v>
      </c>
      <c r="H14" s="16">
        <v>752.51</v>
      </c>
      <c r="I14" s="13">
        <f t="shared" si="0"/>
        <v>28061.097900000001</v>
      </c>
    </row>
    <row r="15" spans="1:10" ht="15.75">
      <c r="A15" s="9">
        <v>11</v>
      </c>
      <c r="B15" s="14" t="s">
        <v>36</v>
      </c>
      <c r="C15" s="15">
        <v>12.36</v>
      </c>
      <c r="D15" s="15">
        <v>9.26</v>
      </c>
      <c r="E15" s="15">
        <v>4.74</v>
      </c>
      <c r="F15" s="9">
        <v>80.41</v>
      </c>
      <c r="G15" s="16" t="s">
        <v>13</v>
      </c>
      <c r="H15" s="16">
        <v>434.67</v>
      </c>
      <c r="I15" s="13">
        <f t="shared" si="0"/>
        <v>34951.814700000003</v>
      </c>
    </row>
    <row r="16" spans="1:10" ht="15.75">
      <c r="A16" s="9">
        <v>12</v>
      </c>
      <c r="B16" s="14" t="s">
        <v>37</v>
      </c>
      <c r="C16" s="15">
        <v>80.72</v>
      </c>
      <c r="D16" s="15">
        <v>14.81</v>
      </c>
      <c r="E16" s="15">
        <v>20.8</v>
      </c>
      <c r="F16" s="9">
        <v>59.65</v>
      </c>
      <c r="G16" s="16" t="s">
        <v>13</v>
      </c>
      <c r="H16" s="16">
        <v>177.16</v>
      </c>
      <c r="I16" s="13">
        <f t="shared" si="0"/>
        <v>10567.593999999999</v>
      </c>
    </row>
    <row r="17" spans="1:9">
      <c r="A17" s="18"/>
      <c r="B17" s="19" t="s">
        <v>18</v>
      </c>
      <c r="C17" s="20"/>
      <c r="D17" s="20"/>
      <c r="E17" s="20"/>
      <c r="F17" s="20"/>
      <c r="G17" s="20"/>
      <c r="H17" s="21"/>
      <c r="I17" s="22">
        <f>SUM(I6:I16)</f>
        <v>716097.04060000007</v>
      </c>
    </row>
    <row r="18" spans="1:9">
      <c r="A18" s="23"/>
      <c r="B18" s="24"/>
      <c r="C18" s="24"/>
      <c r="D18" s="24"/>
      <c r="E18" s="24"/>
      <c r="F18" s="24"/>
      <c r="G18" s="24"/>
      <c r="H18" s="24"/>
      <c r="I18" s="25"/>
    </row>
    <row r="19" spans="1:9" ht="15" customHeight="1">
      <c r="B19" s="26" t="s">
        <v>19</v>
      </c>
      <c r="C19" s="26"/>
      <c r="D19" s="26"/>
      <c r="E19" s="26"/>
      <c r="F19" s="26"/>
      <c r="G19" s="26"/>
      <c r="H19" s="26"/>
      <c r="I19" s="26"/>
    </row>
    <row r="20" spans="1:9">
      <c r="B20" s="26"/>
      <c r="C20" s="26"/>
      <c r="D20" s="26"/>
      <c r="E20" s="26"/>
      <c r="F20" s="26"/>
      <c r="G20" s="26"/>
      <c r="H20" s="26"/>
      <c r="I20" s="26"/>
    </row>
    <row r="21" spans="1:9">
      <c r="B21" s="26"/>
      <c r="C21" s="26"/>
      <c r="D21" s="26"/>
      <c r="E21" s="26"/>
      <c r="F21" s="26"/>
      <c r="G21" s="26"/>
      <c r="H21" s="26"/>
      <c r="I21" s="26"/>
    </row>
    <row r="22" spans="1:9">
      <c r="B22" s="26"/>
      <c r="C22" s="26"/>
      <c r="D22" s="26"/>
      <c r="E22" s="26"/>
      <c r="F22" s="26"/>
      <c r="G22" s="26"/>
      <c r="H22" s="26"/>
      <c r="I22" s="26"/>
    </row>
    <row r="23" spans="1:9">
      <c r="B23" s="26"/>
      <c r="C23" s="26"/>
      <c r="D23" s="26"/>
      <c r="E23" s="26"/>
      <c r="F23" s="26"/>
      <c r="G23" s="26"/>
      <c r="H23" s="26"/>
      <c r="I23" s="26"/>
    </row>
  </sheetData>
  <mergeCells count="5">
    <mergeCell ref="A1:I1"/>
    <mergeCell ref="A2:I2"/>
    <mergeCell ref="A3:I3"/>
    <mergeCell ref="B17:H17"/>
    <mergeCell ref="B19:I2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20"/>
  <sheetViews>
    <sheetView topLeftCell="A10" workbookViewId="0">
      <selection sqref="A1:XFD104857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1.5" customHeight="1">
      <c r="A3" s="27" t="s">
        <v>20</v>
      </c>
      <c r="B3" s="27"/>
      <c r="C3" s="27"/>
      <c r="D3" s="27"/>
      <c r="E3" s="27"/>
      <c r="F3" s="27"/>
      <c r="G3" s="27"/>
      <c r="H3" s="27"/>
      <c r="I3" s="7"/>
    </row>
    <row r="4" spans="1:9">
      <c r="A4" s="8" t="s">
        <v>3</v>
      </c>
      <c r="B4" s="8" t="s">
        <v>4</v>
      </c>
      <c r="C4" s="8">
        <v>1</v>
      </c>
      <c r="D4" s="8">
        <v>2</v>
      </c>
      <c r="E4" s="8" t="s">
        <v>21</v>
      </c>
      <c r="F4" s="8" t="s">
        <v>6</v>
      </c>
      <c r="G4" s="8" t="s">
        <v>7</v>
      </c>
      <c r="H4" s="8" t="s">
        <v>8</v>
      </c>
    </row>
    <row r="5" spans="1:9" ht="21">
      <c r="A5" s="9">
        <v>1</v>
      </c>
      <c r="B5" s="9" t="s">
        <v>22</v>
      </c>
      <c r="C5" s="9">
        <v>3</v>
      </c>
      <c r="D5" s="9">
        <v>3</v>
      </c>
      <c r="E5" s="9">
        <v>0</v>
      </c>
      <c r="F5" s="9" t="s">
        <v>10</v>
      </c>
      <c r="G5" s="9">
        <v>0</v>
      </c>
      <c r="H5" s="15">
        <f>G5*E5</f>
        <v>0</v>
      </c>
    </row>
    <row r="6" spans="1:9" ht="114.75">
      <c r="A6" s="9" t="s">
        <v>23</v>
      </c>
      <c r="B6" s="14" t="s">
        <v>24</v>
      </c>
      <c r="C6" s="15">
        <v>39.65</v>
      </c>
      <c r="D6" s="9"/>
      <c r="E6" s="9">
        <v>212.05</v>
      </c>
      <c r="F6" s="16" t="s">
        <v>25</v>
      </c>
      <c r="G6" s="16">
        <v>120.53</v>
      </c>
      <c r="H6" s="15">
        <f t="shared" ref="H6:H17" si="0">G6*E6</f>
        <v>25558.386500000001</v>
      </c>
    </row>
    <row r="7" spans="1:9" ht="89.25">
      <c r="A7" s="9" t="s">
        <v>26</v>
      </c>
      <c r="B7" s="28" t="s">
        <v>27</v>
      </c>
      <c r="C7" s="15">
        <v>14.87</v>
      </c>
      <c r="D7" s="9"/>
      <c r="E7" s="9">
        <v>27.75</v>
      </c>
      <c r="F7" s="16" t="s">
        <v>13</v>
      </c>
      <c r="G7" s="16">
        <v>223.35</v>
      </c>
      <c r="H7" s="15">
        <f t="shared" si="0"/>
        <v>6197.9624999999996</v>
      </c>
    </row>
    <row r="8" spans="1:9" ht="63.75">
      <c r="A8" s="9" t="s">
        <v>28</v>
      </c>
      <c r="B8" s="14" t="s">
        <v>29</v>
      </c>
      <c r="C8" s="15">
        <v>24.79</v>
      </c>
      <c r="D8" s="9"/>
      <c r="E8" s="9">
        <v>46.25</v>
      </c>
      <c r="F8" s="16" t="s">
        <v>13</v>
      </c>
      <c r="G8" s="16">
        <v>1149.1199999999999</v>
      </c>
      <c r="H8" s="15">
        <f t="shared" si="0"/>
        <v>53146.799999999996</v>
      </c>
    </row>
    <row r="9" spans="1:9" ht="84.75" customHeight="1">
      <c r="A9" s="9" t="s">
        <v>30</v>
      </c>
      <c r="B9" s="14" t="s">
        <v>12</v>
      </c>
      <c r="C9" s="15"/>
      <c r="D9" s="9"/>
      <c r="E9" s="9">
        <v>4.1399999999999997</v>
      </c>
      <c r="F9" s="16" t="s">
        <v>13</v>
      </c>
      <c r="G9" s="16">
        <v>5358.85</v>
      </c>
      <c r="H9" s="15">
        <f t="shared" si="0"/>
        <v>22185.638999999999</v>
      </c>
    </row>
    <row r="10" spans="1:9" ht="102">
      <c r="A10" s="9" t="s">
        <v>31</v>
      </c>
      <c r="B10" s="14" t="s">
        <v>32</v>
      </c>
      <c r="C10" s="15">
        <v>100.54</v>
      </c>
      <c r="D10" s="9">
        <v>42.49</v>
      </c>
      <c r="E10" s="9">
        <v>102.23</v>
      </c>
      <c r="F10" s="16" t="s">
        <v>13</v>
      </c>
      <c r="G10" s="16">
        <v>5829</v>
      </c>
      <c r="H10" s="15">
        <f t="shared" si="0"/>
        <v>595898.67000000004</v>
      </c>
    </row>
    <row r="11" spans="1:9" ht="18.75">
      <c r="A11" s="9">
        <v>6</v>
      </c>
      <c r="B11" s="17" t="s">
        <v>14</v>
      </c>
      <c r="C11" s="15"/>
      <c r="D11" s="9"/>
      <c r="E11" s="9"/>
      <c r="F11" s="16"/>
      <c r="G11" s="16"/>
      <c r="H11" s="15">
        <f t="shared" si="0"/>
        <v>0</v>
      </c>
    </row>
    <row r="12" spans="1:9" ht="15.75">
      <c r="A12" s="9">
        <v>7</v>
      </c>
      <c r="B12" s="14" t="s">
        <v>33</v>
      </c>
      <c r="C12" s="15">
        <v>14.87</v>
      </c>
      <c r="D12" s="9"/>
      <c r="E12" s="9">
        <v>27.75</v>
      </c>
      <c r="F12" s="16" t="s">
        <v>13</v>
      </c>
      <c r="G12" s="16">
        <v>482.08</v>
      </c>
      <c r="H12" s="15">
        <f t="shared" si="0"/>
        <v>13377.72</v>
      </c>
    </row>
    <row r="13" spans="1:9" ht="15.75">
      <c r="A13" s="9">
        <v>8</v>
      </c>
      <c r="B13" s="14" t="s">
        <v>34</v>
      </c>
      <c r="C13" s="15">
        <v>43.14</v>
      </c>
      <c r="D13" s="9">
        <v>18.239999999999998</v>
      </c>
      <c r="E13" s="9">
        <v>45.76</v>
      </c>
      <c r="F13" s="16" t="s">
        <v>13</v>
      </c>
      <c r="G13" s="16">
        <v>813.82</v>
      </c>
      <c r="H13" s="15">
        <f t="shared" si="0"/>
        <v>37240.403200000001</v>
      </c>
    </row>
    <row r="14" spans="1:9" ht="15.75">
      <c r="A14" s="9">
        <v>9</v>
      </c>
      <c r="B14" s="14" t="s">
        <v>35</v>
      </c>
      <c r="C14" s="15">
        <v>24.79</v>
      </c>
      <c r="D14" s="9"/>
      <c r="E14" s="9">
        <v>46.25</v>
      </c>
      <c r="F14" s="16" t="s">
        <v>13</v>
      </c>
      <c r="G14" s="16">
        <v>752.51</v>
      </c>
      <c r="H14" s="15">
        <f t="shared" si="0"/>
        <v>34803.587500000001</v>
      </c>
    </row>
    <row r="15" spans="1:9" ht="15.75">
      <c r="A15" s="9">
        <v>10</v>
      </c>
      <c r="B15" s="14" t="s">
        <v>36</v>
      </c>
      <c r="C15" s="15">
        <v>86.28</v>
      </c>
      <c r="D15" s="9">
        <v>36.479999999999997</v>
      </c>
      <c r="E15" s="9">
        <v>91.53</v>
      </c>
      <c r="F15" s="16" t="s">
        <v>13</v>
      </c>
      <c r="G15" s="16">
        <v>434.67</v>
      </c>
      <c r="H15" s="15">
        <f t="shared" si="0"/>
        <v>39785.345099999999</v>
      </c>
    </row>
    <row r="16" spans="1:9" ht="15.75">
      <c r="A16" s="9">
        <v>11</v>
      </c>
      <c r="B16" s="14" t="s">
        <v>37</v>
      </c>
      <c r="C16" s="15">
        <v>39.65</v>
      </c>
      <c r="D16" s="9"/>
      <c r="E16" s="9">
        <v>212</v>
      </c>
      <c r="F16" s="16" t="s">
        <v>13</v>
      </c>
      <c r="G16" s="16">
        <v>177.16</v>
      </c>
      <c r="H16" s="15">
        <f t="shared" si="0"/>
        <v>37557.919999999998</v>
      </c>
    </row>
    <row r="17" spans="1:8">
      <c r="A17" s="9">
        <v>12</v>
      </c>
      <c r="B17" s="14" t="s">
        <v>38</v>
      </c>
      <c r="C17" s="15"/>
      <c r="D17" s="9"/>
      <c r="E17" s="9">
        <v>40</v>
      </c>
      <c r="F17" s="16" t="s">
        <v>39</v>
      </c>
      <c r="G17" s="16">
        <v>243.77</v>
      </c>
      <c r="H17" s="15">
        <f t="shared" si="0"/>
        <v>9750.8000000000011</v>
      </c>
    </row>
    <row r="18" spans="1:8">
      <c r="A18" s="18"/>
      <c r="B18" s="29"/>
      <c r="C18" s="29"/>
      <c r="D18" s="29"/>
      <c r="E18" s="29"/>
      <c r="F18" s="29"/>
      <c r="G18" s="29"/>
      <c r="H18" s="22">
        <f>SUM(H5:H17)</f>
        <v>875503.23380000028</v>
      </c>
    </row>
    <row r="19" spans="1:8">
      <c r="A19" s="23"/>
      <c r="B19" s="24"/>
      <c r="C19" s="24"/>
      <c r="D19" s="24"/>
      <c r="E19" s="24"/>
      <c r="F19" s="24"/>
      <c r="G19" s="24"/>
      <c r="H19" s="25"/>
    </row>
    <row r="20" spans="1:8" ht="63.75" customHeight="1">
      <c r="B20" s="26" t="s">
        <v>19</v>
      </c>
      <c r="C20" s="26"/>
      <c r="D20" s="26"/>
      <c r="E20" s="26"/>
      <c r="F20" s="26"/>
      <c r="G20" s="26"/>
      <c r="H20" s="26"/>
    </row>
  </sheetData>
  <mergeCells count="5">
    <mergeCell ref="A1:H1"/>
    <mergeCell ref="A2:H2"/>
    <mergeCell ref="A3:H3"/>
    <mergeCell ref="B18:G18"/>
    <mergeCell ref="B20:H20"/>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21"/>
  <sheetViews>
    <sheetView topLeftCell="A13" workbookViewId="0">
      <selection sqref="A1:XFD104857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1.5" customHeight="1">
      <c r="A3" s="27" t="s">
        <v>61</v>
      </c>
      <c r="B3" s="27"/>
      <c r="C3" s="27"/>
      <c r="D3" s="27"/>
      <c r="E3" s="27"/>
      <c r="F3" s="27"/>
      <c r="G3" s="27"/>
      <c r="H3" s="27"/>
      <c r="I3" s="7"/>
    </row>
    <row r="4" spans="1:9">
      <c r="A4" s="8" t="s">
        <v>3</v>
      </c>
      <c r="B4" s="8" t="s">
        <v>4</v>
      </c>
      <c r="C4" s="8">
        <v>1</v>
      </c>
      <c r="D4" s="8">
        <v>2</v>
      </c>
      <c r="E4" s="8" t="s">
        <v>21</v>
      </c>
      <c r="F4" s="8" t="s">
        <v>6</v>
      </c>
      <c r="G4" s="8" t="s">
        <v>7</v>
      </c>
      <c r="H4" s="8" t="s">
        <v>8</v>
      </c>
    </row>
    <row r="5" spans="1:9" ht="21">
      <c r="A5" s="9">
        <v>1</v>
      </c>
      <c r="B5" s="9" t="s">
        <v>22</v>
      </c>
      <c r="C5" s="9">
        <v>3</v>
      </c>
      <c r="D5" s="9">
        <v>3</v>
      </c>
      <c r="E5" s="9">
        <v>0</v>
      </c>
      <c r="F5" s="9" t="s">
        <v>10</v>
      </c>
      <c r="G5" s="9">
        <v>0</v>
      </c>
      <c r="H5" s="15">
        <f>G5*E5</f>
        <v>0</v>
      </c>
    </row>
    <row r="6" spans="1:9" ht="114.75">
      <c r="A6" s="9" t="s">
        <v>23</v>
      </c>
      <c r="B6" s="14" t="s">
        <v>24</v>
      </c>
      <c r="C6" s="15">
        <v>39.65</v>
      </c>
      <c r="D6" s="9"/>
      <c r="E6" s="9">
        <v>17</v>
      </c>
      <c r="F6" s="16" t="s">
        <v>25</v>
      </c>
      <c r="G6" s="16">
        <v>120.53</v>
      </c>
      <c r="H6" s="15">
        <f t="shared" ref="H6:H17" si="0">G6*E6</f>
        <v>2049.0100000000002</v>
      </c>
    </row>
    <row r="7" spans="1:9" ht="89.25">
      <c r="A7" s="9" t="s">
        <v>26</v>
      </c>
      <c r="B7" s="28" t="s">
        <v>27</v>
      </c>
      <c r="C7" s="15">
        <v>14.87</v>
      </c>
      <c r="D7" s="9"/>
      <c r="E7" s="9">
        <v>8.5</v>
      </c>
      <c r="F7" s="16" t="s">
        <v>13</v>
      </c>
      <c r="G7" s="16">
        <v>223.35</v>
      </c>
      <c r="H7" s="15">
        <f t="shared" si="0"/>
        <v>1898.4749999999999</v>
      </c>
    </row>
    <row r="8" spans="1:9" ht="63.75">
      <c r="A8" s="9" t="s">
        <v>28</v>
      </c>
      <c r="B8" s="14" t="s">
        <v>29</v>
      </c>
      <c r="C8" s="15">
        <v>24.79</v>
      </c>
      <c r="D8" s="9"/>
      <c r="E8" s="9">
        <v>14.16</v>
      </c>
      <c r="F8" s="16" t="s">
        <v>13</v>
      </c>
      <c r="G8" s="16">
        <v>1149.1199999999999</v>
      </c>
      <c r="H8" s="15">
        <f t="shared" si="0"/>
        <v>16271.539199999999</v>
      </c>
    </row>
    <row r="9" spans="1:9" ht="84.75" customHeight="1">
      <c r="A9" s="9" t="s">
        <v>30</v>
      </c>
      <c r="B9" s="14" t="s">
        <v>12</v>
      </c>
      <c r="C9" s="15"/>
      <c r="D9" s="9"/>
      <c r="E9" s="9">
        <v>4.25</v>
      </c>
      <c r="F9" s="16" t="s">
        <v>13</v>
      </c>
      <c r="G9" s="16">
        <v>5358.85</v>
      </c>
      <c r="H9" s="15">
        <f t="shared" si="0"/>
        <v>22775.112500000003</v>
      </c>
    </row>
    <row r="10" spans="1:9" ht="102">
      <c r="A10" s="9" t="s">
        <v>31</v>
      </c>
      <c r="B10" s="14" t="s">
        <v>32</v>
      </c>
      <c r="C10" s="15">
        <v>100.54</v>
      </c>
      <c r="D10" s="9">
        <v>42.49</v>
      </c>
      <c r="E10" s="9">
        <v>91.33</v>
      </c>
      <c r="F10" s="16" t="s">
        <v>13</v>
      </c>
      <c r="G10" s="16">
        <v>5829</v>
      </c>
      <c r="H10" s="15">
        <f t="shared" si="0"/>
        <v>532362.56999999995</v>
      </c>
    </row>
    <row r="11" spans="1:9" ht="18.75">
      <c r="A11" s="9">
        <v>6</v>
      </c>
      <c r="B11" s="17" t="s">
        <v>14</v>
      </c>
      <c r="C11" s="15"/>
      <c r="D11" s="9"/>
      <c r="E11" s="9"/>
      <c r="F11" s="16"/>
      <c r="G11" s="16"/>
      <c r="H11" s="15">
        <f t="shared" si="0"/>
        <v>0</v>
      </c>
    </row>
    <row r="12" spans="1:9" ht="15.75">
      <c r="A12" s="9">
        <v>7</v>
      </c>
      <c r="B12" s="14" t="s">
        <v>33</v>
      </c>
      <c r="C12" s="15">
        <v>14.87</v>
      </c>
      <c r="D12" s="9"/>
      <c r="E12" s="9">
        <v>8.5</v>
      </c>
      <c r="F12" s="16" t="s">
        <v>13</v>
      </c>
      <c r="G12" s="16">
        <v>482.08</v>
      </c>
      <c r="H12" s="15">
        <f t="shared" si="0"/>
        <v>4097.68</v>
      </c>
    </row>
    <row r="13" spans="1:9" ht="15.75">
      <c r="A13" s="9">
        <v>8</v>
      </c>
      <c r="B13" s="14" t="s">
        <v>34</v>
      </c>
      <c r="C13" s="15">
        <v>43.14</v>
      </c>
      <c r="D13" s="9">
        <v>18.239999999999998</v>
      </c>
      <c r="E13" s="9">
        <v>41.13</v>
      </c>
      <c r="F13" s="16" t="s">
        <v>13</v>
      </c>
      <c r="G13" s="16">
        <v>813.82</v>
      </c>
      <c r="H13" s="15">
        <f t="shared" si="0"/>
        <v>33472.416600000004</v>
      </c>
    </row>
    <row r="14" spans="1:9" ht="15.75">
      <c r="A14" s="9">
        <v>9</v>
      </c>
      <c r="B14" s="14" t="s">
        <v>35</v>
      </c>
      <c r="C14" s="15">
        <v>24.79</v>
      </c>
      <c r="D14" s="9"/>
      <c r="E14" s="9">
        <v>14.16</v>
      </c>
      <c r="F14" s="16" t="s">
        <v>13</v>
      </c>
      <c r="G14" s="16">
        <v>752.51</v>
      </c>
      <c r="H14" s="15">
        <f t="shared" si="0"/>
        <v>10655.5416</v>
      </c>
    </row>
    <row r="15" spans="1:9" ht="15.75">
      <c r="A15" s="9">
        <v>10</v>
      </c>
      <c r="B15" s="14" t="s">
        <v>36</v>
      </c>
      <c r="C15" s="15">
        <v>86.28</v>
      </c>
      <c r="D15" s="9">
        <v>36.479999999999997</v>
      </c>
      <c r="E15" s="9">
        <v>82.27</v>
      </c>
      <c r="F15" s="16" t="s">
        <v>13</v>
      </c>
      <c r="G15" s="16">
        <v>434.67</v>
      </c>
      <c r="H15" s="15">
        <f t="shared" si="0"/>
        <v>35760.300900000002</v>
      </c>
    </row>
    <row r="16" spans="1:9" ht="15.75">
      <c r="A16" s="9">
        <v>11</v>
      </c>
      <c r="B16" s="14" t="s">
        <v>37</v>
      </c>
      <c r="C16" s="15">
        <v>39.65</v>
      </c>
      <c r="D16" s="9"/>
      <c r="E16" s="9">
        <v>17</v>
      </c>
      <c r="F16" s="16" t="s">
        <v>13</v>
      </c>
      <c r="G16" s="16">
        <v>177.16</v>
      </c>
      <c r="H16" s="15">
        <f t="shared" si="0"/>
        <v>3011.72</v>
      </c>
    </row>
    <row r="17" spans="1:8">
      <c r="A17" s="9">
        <v>12</v>
      </c>
      <c r="B17" s="14" t="s">
        <v>38</v>
      </c>
      <c r="C17" s="15"/>
      <c r="D17" s="9"/>
      <c r="E17" s="9">
        <v>100</v>
      </c>
      <c r="F17" s="16" t="s">
        <v>39</v>
      </c>
      <c r="G17" s="16">
        <v>243.77</v>
      </c>
      <c r="H17" s="15">
        <f t="shared" si="0"/>
        <v>24377</v>
      </c>
    </row>
    <row r="18" spans="1:8">
      <c r="A18" s="18"/>
      <c r="B18" s="29"/>
      <c r="C18" s="29"/>
      <c r="D18" s="29"/>
      <c r="E18" s="29"/>
      <c r="F18" s="29"/>
      <c r="G18" s="29"/>
      <c r="H18" s="22">
        <f>SUM(H5:H17)</f>
        <v>686731.36580000003</v>
      </c>
    </row>
    <row r="19" spans="1:8">
      <c r="A19" s="23"/>
      <c r="B19" s="24"/>
      <c r="C19" s="24"/>
      <c r="D19" s="24"/>
      <c r="E19" s="24"/>
      <c r="F19" s="24"/>
      <c r="G19" s="24"/>
      <c r="H19" s="25"/>
    </row>
    <row r="20" spans="1:8">
      <c r="A20" s="23"/>
      <c r="B20" s="24"/>
      <c r="C20" s="24"/>
      <c r="D20" s="24"/>
      <c r="E20" s="24"/>
      <c r="F20" s="24"/>
      <c r="G20" s="24"/>
      <c r="H20" s="25"/>
    </row>
    <row r="21" spans="1:8" ht="63.75" customHeight="1">
      <c r="B21" s="26" t="s">
        <v>19</v>
      </c>
      <c r="C21" s="26"/>
      <c r="D21" s="26"/>
      <c r="E21" s="26"/>
      <c r="F21" s="26"/>
      <c r="G21" s="26"/>
      <c r="H21" s="26"/>
    </row>
  </sheetData>
  <mergeCells count="5">
    <mergeCell ref="A1:H1"/>
    <mergeCell ref="A2:H2"/>
    <mergeCell ref="A3:H3"/>
    <mergeCell ref="B18:G18"/>
    <mergeCell ref="B21:H2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24"/>
  <sheetViews>
    <sheetView topLeftCell="A16" workbookViewId="0">
      <selection sqref="A1:XFD104857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 t="s">
        <v>0</v>
      </c>
      <c r="B1" s="2"/>
      <c r="C1" s="2"/>
      <c r="D1" s="2"/>
      <c r="E1" s="2"/>
      <c r="F1" s="2"/>
      <c r="G1" s="2"/>
      <c r="H1" s="2"/>
      <c r="I1" s="2"/>
      <c r="J1" s="3"/>
    </row>
    <row r="2" spans="1:10" ht="18.75">
      <c r="A2" s="4" t="s">
        <v>1</v>
      </c>
      <c r="B2" s="5"/>
      <c r="C2" s="5"/>
      <c r="D2" s="5"/>
      <c r="E2" s="5"/>
      <c r="F2" s="5"/>
      <c r="G2" s="5"/>
      <c r="H2" s="5"/>
      <c r="I2" s="5"/>
      <c r="J2" s="3"/>
    </row>
    <row r="3" spans="1:10" ht="21" customHeight="1">
      <c r="A3" s="6" t="s">
        <v>40</v>
      </c>
      <c r="B3" s="6"/>
      <c r="C3" s="6"/>
      <c r="D3" s="6"/>
      <c r="E3" s="6"/>
      <c r="F3" s="6"/>
      <c r="G3" s="6"/>
      <c r="H3" s="6"/>
      <c r="I3" s="6"/>
      <c r="J3" s="7"/>
    </row>
    <row r="4" spans="1:10">
      <c r="A4" s="8" t="s">
        <v>3</v>
      </c>
      <c r="B4" s="8" t="s">
        <v>4</v>
      </c>
      <c r="C4" s="8">
        <v>3</v>
      </c>
      <c r="D4" s="8">
        <v>1</v>
      </c>
      <c r="E4" s="8">
        <v>2</v>
      </c>
      <c r="F4" s="8" t="s">
        <v>5</v>
      </c>
      <c r="G4" s="8" t="s">
        <v>6</v>
      </c>
      <c r="H4" s="8" t="s">
        <v>7</v>
      </c>
      <c r="I4" s="8" t="s">
        <v>8</v>
      </c>
    </row>
    <row r="5" spans="1:10" ht="21">
      <c r="A5" s="9">
        <v>1</v>
      </c>
      <c r="B5" s="10" t="s">
        <v>9</v>
      </c>
      <c r="C5" s="9">
        <v>1</v>
      </c>
      <c r="D5" s="9" t="s">
        <v>10</v>
      </c>
      <c r="E5" s="9">
        <v>243.53</v>
      </c>
      <c r="F5" s="11">
        <v>10</v>
      </c>
      <c r="G5" s="12" t="s">
        <v>10</v>
      </c>
      <c r="H5" s="12">
        <v>243.77</v>
      </c>
      <c r="I5" s="13">
        <f>H5*F5</f>
        <v>2437.7000000000003</v>
      </c>
    </row>
    <row r="6" spans="1:10" ht="114.75">
      <c r="A6" s="9" t="s">
        <v>23</v>
      </c>
      <c r="B6" s="14" t="s">
        <v>24</v>
      </c>
      <c r="C6" s="15">
        <v>80.72</v>
      </c>
      <c r="D6" s="15">
        <v>11.23</v>
      </c>
      <c r="E6" s="15">
        <v>20.8</v>
      </c>
      <c r="F6" s="9">
        <v>25.48</v>
      </c>
      <c r="G6" s="16" t="s">
        <v>25</v>
      </c>
      <c r="H6" s="16">
        <v>120.53</v>
      </c>
      <c r="I6" s="13">
        <f t="shared" ref="I6:I19" si="0">H6*F6</f>
        <v>3071.1044000000002</v>
      </c>
    </row>
    <row r="7" spans="1:10" s="33" customFormat="1" ht="89.25">
      <c r="A7" s="30" t="s">
        <v>26</v>
      </c>
      <c r="B7" s="31" t="s">
        <v>27</v>
      </c>
      <c r="C7" s="15">
        <v>7.51</v>
      </c>
      <c r="D7" s="15">
        <v>1.21</v>
      </c>
      <c r="E7" s="15">
        <v>1.95</v>
      </c>
      <c r="F7" s="30">
        <v>2.12</v>
      </c>
      <c r="G7" s="32" t="s">
        <v>41</v>
      </c>
      <c r="H7" s="32">
        <v>223.35</v>
      </c>
      <c r="I7" s="13">
        <f t="shared" si="0"/>
        <v>473.50200000000001</v>
      </c>
    </row>
    <row r="8" spans="1:10" ht="63.75">
      <c r="A8" s="9" t="s">
        <v>28</v>
      </c>
      <c r="B8" s="14" t="s">
        <v>29</v>
      </c>
      <c r="C8" s="15">
        <v>12.51</v>
      </c>
      <c r="D8" s="15">
        <v>2.0099999999999998</v>
      </c>
      <c r="E8" s="15">
        <v>3.25</v>
      </c>
      <c r="F8" s="9">
        <v>3.54</v>
      </c>
      <c r="G8" s="16" t="s">
        <v>13</v>
      </c>
      <c r="H8" s="16">
        <v>1149.1199999999999</v>
      </c>
      <c r="I8" s="13">
        <f t="shared" si="0"/>
        <v>4067.8847999999998</v>
      </c>
    </row>
    <row r="9" spans="1:10" ht="102">
      <c r="A9" s="9" t="s">
        <v>42</v>
      </c>
      <c r="B9" s="14" t="s">
        <v>12</v>
      </c>
      <c r="C9" s="15">
        <v>10.650085000000001</v>
      </c>
      <c r="D9" s="15">
        <v>7.1368910000000003</v>
      </c>
      <c r="E9" s="15">
        <v>2.8526470000000002</v>
      </c>
      <c r="F9" s="9">
        <v>2.91</v>
      </c>
      <c r="G9" s="16" t="s">
        <v>13</v>
      </c>
      <c r="H9" s="16">
        <v>5358.83</v>
      </c>
      <c r="I9" s="13">
        <f t="shared" si="0"/>
        <v>15594.195300000001</v>
      </c>
    </row>
    <row r="10" spans="1:10" ht="89.25">
      <c r="A10" s="9" t="s">
        <v>43</v>
      </c>
      <c r="B10" s="14" t="s">
        <v>44</v>
      </c>
      <c r="C10" s="15">
        <v>27.36</v>
      </c>
      <c r="D10" s="15">
        <v>6.2686339999999996</v>
      </c>
      <c r="E10" s="15">
        <v>7.01</v>
      </c>
      <c r="F10" s="9">
        <v>9.44</v>
      </c>
      <c r="G10" s="16" t="s">
        <v>13</v>
      </c>
      <c r="H10" s="16">
        <v>2502.34</v>
      </c>
      <c r="I10" s="13">
        <f t="shared" si="0"/>
        <v>23622.089599999999</v>
      </c>
    </row>
    <row r="11" spans="1:10" ht="84.75" customHeight="1">
      <c r="A11" s="9" t="s">
        <v>45</v>
      </c>
      <c r="B11" s="14" t="s">
        <v>46</v>
      </c>
      <c r="C11" s="15"/>
      <c r="D11" s="15"/>
      <c r="E11" s="15"/>
      <c r="F11" s="9">
        <v>65.05</v>
      </c>
      <c r="G11" s="16" t="s">
        <v>47</v>
      </c>
      <c r="H11" s="16">
        <v>245.79</v>
      </c>
      <c r="I11" s="13">
        <f t="shared" si="0"/>
        <v>15988.639499999999</v>
      </c>
    </row>
    <row r="12" spans="1:10" ht="89.25">
      <c r="A12" s="30" t="s">
        <v>48</v>
      </c>
      <c r="B12" s="14" t="s">
        <v>49</v>
      </c>
      <c r="C12" s="15">
        <v>0.32</v>
      </c>
      <c r="D12" s="15">
        <v>0.35</v>
      </c>
      <c r="E12" s="15">
        <v>0.23</v>
      </c>
      <c r="F12" s="9">
        <v>0.435</v>
      </c>
      <c r="G12" s="16" t="s">
        <v>50</v>
      </c>
      <c r="H12" s="16">
        <v>65841.84</v>
      </c>
      <c r="I12" s="13">
        <f t="shared" si="0"/>
        <v>28641.200399999998</v>
      </c>
    </row>
    <row r="13" spans="1:10" ht="87.75" customHeight="1">
      <c r="A13" s="9" t="s">
        <v>51</v>
      </c>
      <c r="B13" s="14" t="s">
        <v>52</v>
      </c>
      <c r="C13" s="15"/>
      <c r="D13" s="15"/>
      <c r="E13" s="15"/>
      <c r="F13" s="9">
        <v>4.24</v>
      </c>
      <c r="G13" s="16" t="s">
        <v>13</v>
      </c>
      <c r="H13" s="16">
        <v>5489.86</v>
      </c>
      <c r="I13" s="13">
        <f t="shared" si="0"/>
        <v>23277.006399999998</v>
      </c>
    </row>
    <row r="14" spans="1:10" ht="18.75">
      <c r="A14" s="9">
        <v>10</v>
      </c>
      <c r="B14" s="17" t="s">
        <v>14</v>
      </c>
      <c r="C14" s="15"/>
      <c r="D14" s="15"/>
      <c r="E14" s="15"/>
      <c r="F14" s="9"/>
      <c r="G14" s="16"/>
      <c r="H14" s="16"/>
      <c r="I14" s="13">
        <f t="shared" si="0"/>
        <v>0</v>
      </c>
    </row>
    <row r="15" spans="1:10" ht="15.75">
      <c r="A15" s="9">
        <v>11</v>
      </c>
      <c r="B15" s="14" t="s">
        <v>33</v>
      </c>
      <c r="C15" s="15">
        <v>7.51</v>
      </c>
      <c r="D15" s="15">
        <v>1.21</v>
      </c>
      <c r="E15" s="15">
        <v>1.95</v>
      </c>
      <c r="F15" s="9">
        <v>2.12</v>
      </c>
      <c r="G15" s="16" t="s">
        <v>13</v>
      </c>
      <c r="H15" s="16">
        <v>482.08</v>
      </c>
      <c r="I15" s="13">
        <f t="shared" si="0"/>
        <v>1022.0096</v>
      </c>
    </row>
    <row r="16" spans="1:10" ht="15.75">
      <c r="A16" s="9">
        <v>12</v>
      </c>
      <c r="B16" s="14" t="s">
        <v>53</v>
      </c>
      <c r="C16" s="15">
        <v>7.51</v>
      </c>
      <c r="D16" s="15">
        <v>1.21</v>
      </c>
      <c r="E16" s="15">
        <v>1.95</v>
      </c>
      <c r="F16" s="9">
        <v>8.7899999999999991</v>
      </c>
      <c r="G16" s="16" t="s">
        <v>13</v>
      </c>
      <c r="H16" s="16">
        <v>813.85</v>
      </c>
      <c r="I16" s="13">
        <f t="shared" si="0"/>
        <v>7153.7414999999992</v>
      </c>
    </row>
    <row r="17" spans="1:9" ht="15.75">
      <c r="A17" s="9">
        <v>13</v>
      </c>
      <c r="B17" s="14" t="s">
        <v>54</v>
      </c>
      <c r="C17" s="15"/>
      <c r="D17" s="15"/>
      <c r="E17" s="15"/>
      <c r="F17" s="9">
        <v>12.98</v>
      </c>
      <c r="G17" s="16" t="s">
        <v>13</v>
      </c>
      <c r="H17" s="16">
        <v>752.51</v>
      </c>
      <c r="I17" s="13">
        <f t="shared" si="0"/>
        <v>9767.5797999999995</v>
      </c>
    </row>
    <row r="18" spans="1:9" ht="15.75">
      <c r="A18" s="9">
        <v>14</v>
      </c>
      <c r="B18" s="14" t="s">
        <v>36</v>
      </c>
      <c r="C18" s="15">
        <v>12.36</v>
      </c>
      <c r="D18" s="15">
        <v>9.26</v>
      </c>
      <c r="E18" s="15">
        <v>4.74</v>
      </c>
      <c r="F18" s="9">
        <v>6.25</v>
      </c>
      <c r="G18" s="16" t="s">
        <v>13</v>
      </c>
      <c r="H18" s="16">
        <v>434.67</v>
      </c>
      <c r="I18" s="13">
        <f t="shared" si="0"/>
        <v>2716.6875</v>
      </c>
    </row>
    <row r="19" spans="1:9" ht="15.75">
      <c r="A19" s="9">
        <v>15</v>
      </c>
      <c r="B19" s="14" t="s">
        <v>37</v>
      </c>
      <c r="C19" s="15">
        <v>80.72</v>
      </c>
      <c r="D19" s="15">
        <v>14.81</v>
      </c>
      <c r="E19" s="15">
        <v>20.8</v>
      </c>
      <c r="F19" s="9">
        <v>25.48</v>
      </c>
      <c r="G19" s="16" t="s">
        <v>13</v>
      </c>
      <c r="H19" s="16">
        <v>177.16</v>
      </c>
      <c r="I19" s="13">
        <f t="shared" si="0"/>
        <v>4514.0367999999999</v>
      </c>
    </row>
    <row r="20" spans="1:9">
      <c r="A20" s="18"/>
      <c r="B20" s="19" t="s">
        <v>18</v>
      </c>
      <c r="C20" s="20"/>
      <c r="D20" s="20"/>
      <c r="E20" s="20"/>
      <c r="F20" s="20"/>
      <c r="G20" s="20"/>
      <c r="H20" s="21"/>
      <c r="I20" s="22">
        <f>SUM(I6:I19)</f>
        <v>139909.6776</v>
      </c>
    </row>
    <row r="21" spans="1:9" ht="15" customHeight="1">
      <c r="B21" s="34" t="s">
        <v>19</v>
      </c>
      <c r="C21" s="34"/>
      <c r="D21" s="34"/>
      <c r="E21" s="34"/>
      <c r="F21" s="34"/>
      <c r="G21" s="34"/>
      <c r="H21" s="34"/>
      <c r="I21" s="34"/>
    </row>
    <row r="22" spans="1:9">
      <c r="B22" s="26"/>
      <c r="C22" s="26"/>
      <c r="D22" s="26"/>
      <c r="E22" s="26"/>
      <c r="F22" s="26"/>
      <c r="G22" s="26"/>
      <c r="H22" s="26"/>
      <c r="I22" s="26"/>
    </row>
    <row r="23" spans="1:9">
      <c r="B23" s="26"/>
      <c r="C23" s="26"/>
      <c r="D23" s="26"/>
      <c r="E23" s="26"/>
      <c r="F23" s="26"/>
      <c r="G23" s="26"/>
      <c r="H23" s="26"/>
      <c r="I23" s="26"/>
    </row>
    <row r="24" spans="1:9">
      <c r="B24" s="26"/>
      <c r="C24" s="26"/>
      <c r="D24" s="26"/>
      <c r="E24" s="26"/>
      <c r="F24" s="26"/>
      <c r="G24" s="26"/>
      <c r="H24" s="26"/>
      <c r="I24" s="26"/>
    </row>
  </sheetData>
  <mergeCells count="5">
    <mergeCell ref="A1:I1"/>
    <mergeCell ref="A2:I2"/>
    <mergeCell ref="A3:I3"/>
    <mergeCell ref="B20:H20"/>
    <mergeCell ref="B21:I24"/>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21"/>
  <sheetViews>
    <sheetView tabSelected="1" topLeftCell="A10" workbookViewId="0">
      <selection activeCell="B14" sqref="B14"/>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 t="s">
        <v>0</v>
      </c>
      <c r="B1" s="2"/>
      <c r="C1" s="2"/>
      <c r="D1" s="2"/>
      <c r="E1" s="2"/>
      <c r="F1" s="2"/>
      <c r="G1" s="2"/>
      <c r="H1" s="2"/>
      <c r="I1" s="2"/>
      <c r="J1" s="3"/>
    </row>
    <row r="2" spans="1:10" ht="18.75">
      <c r="A2" s="4" t="s">
        <v>1</v>
      </c>
      <c r="B2" s="5"/>
      <c r="C2" s="5"/>
      <c r="D2" s="5"/>
      <c r="E2" s="5"/>
      <c r="F2" s="5"/>
      <c r="G2" s="5"/>
      <c r="H2" s="5"/>
      <c r="I2" s="5"/>
      <c r="J2" s="3"/>
    </row>
    <row r="3" spans="1:10" ht="37.5" customHeight="1">
      <c r="A3" s="6" t="s">
        <v>55</v>
      </c>
      <c r="B3" s="6"/>
      <c r="C3" s="6"/>
      <c r="D3" s="6"/>
      <c r="E3" s="6"/>
      <c r="F3" s="6"/>
      <c r="G3" s="6"/>
      <c r="H3" s="6"/>
      <c r="I3" s="6"/>
      <c r="J3" s="7"/>
    </row>
    <row r="4" spans="1:10">
      <c r="A4" s="8" t="s">
        <v>3</v>
      </c>
      <c r="B4" s="8" t="s">
        <v>4</v>
      </c>
      <c r="C4" s="8">
        <v>3</v>
      </c>
      <c r="D4" s="8">
        <v>1</v>
      </c>
      <c r="E4" s="8">
        <v>2</v>
      </c>
      <c r="F4" s="8" t="s">
        <v>5</v>
      </c>
      <c r="G4" s="8" t="s">
        <v>6</v>
      </c>
      <c r="H4" s="8" t="s">
        <v>7</v>
      </c>
      <c r="I4" s="8" t="s">
        <v>8</v>
      </c>
    </row>
    <row r="5" spans="1:10" ht="21">
      <c r="A5" s="9">
        <v>1</v>
      </c>
      <c r="B5" s="9" t="s">
        <v>9</v>
      </c>
      <c r="C5" s="9">
        <v>1</v>
      </c>
      <c r="D5" s="9" t="s">
        <v>10</v>
      </c>
      <c r="E5" s="9">
        <v>243.53</v>
      </c>
      <c r="F5" s="11">
        <v>0</v>
      </c>
      <c r="G5" s="12" t="s">
        <v>10</v>
      </c>
      <c r="H5" s="12">
        <v>0</v>
      </c>
      <c r="I5" s="13">
        <f>H5*F5</f>
        <v>0</v>
      </c>
    </row>
    <row r="6" spans="1:10" ht="114.75">
      <c r="A6" s="9" t="s">
        <v>23</v>
      </c>
      <c r="B6" s="14" t="s">
        <v>24</v>
      </c>
      <c r="C6" s="15">
        <v>80.72</v>
      </c>
      <c r="D6" s="15">
        <v>11.23</v>
      </c>
      <c r="E6" s="15">
        <v>20.8</v>
      </c>
      <c r="F6" s="9">
        <v>64.28</v>
      </c>
      <c r="G6" s="16" t="s">
        <v>25</v>
      </c>
      <c r="H6" s="16">
        <v>120.53</v>
      </c>
      <c r="I6" s="13">
        <f t="shared" ref="I6:I15" si="0">H6*F6</f>
        <v>7747.6684000000005</v>
      </c>
    </row>
    <row r="7" spans="1:10" s="33" customFormat="1" ht="89.25">
      <c r="A7" s="30" t="s">
        <v>26</v>
      </c>
      <c r="B7" s="31" t="s">
        <v>27</v>
      </c>
      <c r="C7" s="15">
        <v>7.51</v>
      </c>
      <c r="D7" s="15">
        <v>1.21</v>
      </c>
      <c r="E7" s="15">
        <v>1.95</v>
      </c>
      <c r="F7" s="30">
        <v>25.06</v>
      </c>
      <c r="G7" s="32" t="s">
        <v>41</v>
      </c>
      <c r="H7" s="32">
        <v>223.35</v>
      </c>
      <c r="I7" s="13">
        <f t="shared" si="0"/>
        <v>5597.1509999999998</v>
      </c>
    </row>
    <row r="8" spans="1:10" ht="63.75">
      <c r="A8" s="9" t="s">
        <v>28</v>
      </c>
      <c r="B8" s="14" t="s">
        <v>29</v>
      </c>
      <c r="C8" s="15">
        <v>12.51</v>
      </c>
      <c r="D8" s="15">
        <v>2.0099999999999998</v>
      </c>
      <c r="E8" s="15">
        <v>3.25</v>
      </c>
      <c r="F8" s="9">
        <v>41.77</v>
      </c>
      <c r="G8" s="16" t="s">
        <v>13</v>
      </c>
      <c r="H8" s="16">
        <v>1149.1199999999999</v>
      </c>
      <c r="I8" s="13">
        <f t="shared" si="0"/>
        <v>47998.742399999996</v>
      </c>
    </row>
    <row r="9" spans="1:10" ht="102">
      <c r="A9" s="9" t="s">
        <v>56</v>
      </c>
      <c r="B9" s="14" t="s">
        <v>32</v>
      </c>
      <c r="C9" s="15"/>
      <c r="D9" s="15"/>
      <c r="E9" s="15"/>
      <c r="F9" s="9">
        <v>42.48</v>
      </c>
      <c r="G9" s="16" t="s">
        <v>13</v>
      </c>
      <c r="H9" s="16">
        <v>5829</v>
      </c>
      <c r="I9" s="13">
        <f t="shared" si="0"/>
        <v>247615.91999999998</v>
      </c>
    </row>
    <row r="10" spans="1:10" ht="18.75">
      <c r="A10" s="9">
        <v>7</v>
      </c>
      <c r="B10" s="17" t="s">
        <v>14</v>
      </c>
      <c r="C10" s="15"/>
      <c r="D10" s="15"/>
      <c r="E10" s="15"/>
      <c r="F10" s="9"/>
      <c r="G10" s="16"/>
      <c r="H10" s="16"/>
      <c r="I10" s="13">
        <f t="shared" si="0"/>
        <v>0</v>
      </c>
    </row>
    <row r="11" spans="1:10" ht="15.75">
      <c r="A11" s="9">
        <v>8</v>
      </c>
      <c r="B11" s="14" t="s">
        <v>33</v>
      </c>
      <c r="C11" s="15">
        <v>7.51</v>
      </c>
      <c r="D11" s="15">
        <v>1.21</v>
      </c>
      <c r="E11" s="15">
        <v>1.95</v>
      </c>
      <c r="F11" s="9">
        <v>25.06</v>
      </c>
      <c r="G11" s="16" t="s">
        <v>13</v>
      </c>
      <c r="H11" s="16">
        <v>482.08</v>
      </c>
      <c r="I11" s="13">
        <f t="shared" si="0"/>
        <v>12080.924799999999</v>
      </c>
    </row>
    <row r="12" spans="1:10" ht="15.75">
      <c r="A12" s="9">
        <v>9</v>
      </c>
      <c r="B12" s="14" t="s">
        <v>53</v>
      </c>
      <c r="C12" s="15">
        <v>7.51</v>
      </c>
      <c r="D12" s="15">
        <v>1.21</v>
      </c>
      <c r="E12" s="15">
        <v>1.95</v>
      </c>
      <c r="F12" s="9">
        <v>18.239999999999998</v>
      </c>
      <c r="G12" s="16" t="s">
        <v>13</v>
      </c>
      <c r="H12" s="16">
        <v>813.85</v>
      </c>
      <c r="I12" s="13">
        <f t="shared" si="0"/>
        <v>14844.624</v>
      </c>
    </row>
    <row r="13" spans="1:10" ht="15.75">
      <c r="A13" s="9">
        <v>10</v>
      </c>
      <c r="B13" s="14" t="s">
        <v>54</v>
      </c>
      <c r="C13" s="15"/>
      <c r="D13" s="15"/>
      <c r="E13" s="15"/>
      <c r="F13" s="9">
        <v>41.77</v>
      </c>
      <c r="G13" s="16" t="s">
        <v>13</v>
      </c>
      <c r="H13" s="16">
        <v>752.51</v>
      </c>
      <c r="I13" s="13">
        <f t="shared" si="0"/>
        <v>31432.342700000001</v>
      </c>
    </row>
    <row r="14" spans="1:10" ht="15.75">
      <c r="A14" s="9">
        <v>11</v>
      </c>
      <c r="B14" s="14" t="s">
        <v>36</v>
      </c>
      <c r="C14" s="15">
        <v>12.36</v>
      </c>
      <c r="D14" s="15">
        <v>9.26</v>
      </c>
      <c r="E14" s="15">
        <v>4.74</v>
      </c>
      <c r="F14" s="9">
        <v>36.49</v>
      </c>
      <c r="G14" s="16" t="s">
        <v>13</v>
      </c>
      <c r="H14" s="16">
        <v>434.67</v>
      </c>
      <c r="I14" s="13">
        <f t="shared" si="0"/>
        <v>15861.108300000002</v>
      </c>
    </row>
    <row r="15" spans="1:10" ht="21" customHeight="1">
      <c r="A15" s="9">
        <v>12</v>
      </c>
      <c r="B15" s="14" t="s">
        <v>37</v>
      </c>
      <c r="C15" s="15">
        <v>80.72</v>
      </c>
      <c r="D15" s="15">
        <v>14.81</v>
      </c>
      <c r="E15" s="15">
        <v>20.8</v>
      </c>
      <c r="F15" s="9">
        <v>64</v>
      </c>
      <c r="G15" s="16" t="s">
        <v>13</v>
      </c>
      <c r="H15" s="16">
        <v>177.16</v>
      </c>
      <c r="I15" s="13">
        <f t="shared" si="0"/>
        <v>11338.24</v>
      </c>
    </row>
    <row r="16" spans="1:10" ht="21" customHeight="1">
      <c r="A16" s="18"/>
      <c r="B16" s="19" t="s">
        <v>18</v>
      </c>
      <c r="C16" s="20"/>
      <c r="D16" s="20"/>
      <c r="E16" s="20"/>
      <c r="F16" s="20"/>
      <c r="G16" s="20"/>
      <c r="H16" s="21"/>
      <c r="I16" s="22">
        <f>SUM(I6:I15)</f>
        <v>394516.72159999993</v>
      </c>
    </row>
    <row r="17" spans="1:9">
      <c r="A17" s="23"/>
      <c r="B17" s="24"/>
      <c r="C17" s="24"/>
      <c r="D17" s="24"/>
      <c r="E17" s="24"/>
      <c r="F17" s="24"/>
      <c r="G17" s="24"/>
      <c r="H17" s="24"/>
      <c r="I17" s="25"/>
    </row>
    <row r="18" spans="1:9" ht="15" customHeight="1">
      <c r="B18" s="26" t="s">
        <v>19</v>
      </c>
      <c r="C18" s="26"/>
      <c r="D18" s="26"/>
      <c r="E18" s="26"/>
      <c r="F18" s="26"/>
      <c r="G18" s="26"/>
      <c r="H18" s="26"/>
      <c r="I18" s="26"/>
    </row>
    <row r="19" spans="1:9">
      <c r="B19" s="26"/>
      <c r="C19" s="26"/>
      <c r="D19" s="26"/>
      <c r="E19" s="26"/>
      <c r="F19" s="26"/>
      <c r="G19" s="26"/>
      <c r="H19" s="26"/>
      <c r="I19" s="26"/>
    </row>
    <row r="20" spans="1:9">
      <c r="B20" s="26"/>
      <c r="C20" s="26"/>
      <c r="D20" s="26"/>
      <c r="E20" s="26"/>
      <c r="F20" s="26"/>
      <c r="G20" s="26"/>
      <c r="H20" s="26"/>
      <c r="I20" s="26"/>
    </row>
    <row r="21" spans="1:9">
      <c r="B21" s="26"/>
      <c r="C21" s="26"/>
      <c r="D21" s="26"/>
      <c r="E21" s="26"/>
      <c r="F21" s="26"/>
      <c r="G21" s="26"/>
      <c r="H21" s="26"/>
      <c r="I21" s="26"/>
    </row>
  </sheetData>
  <mergeCells count="5">
    <mergeCell ref="A1:I1"/>
    <mergeCell ref="A2:I2"/>
    <mergeCell ref="A3:I3"/>
    <mergeCell ref="B16:H16"/>
    <mergeCell ref="B18:I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Sheet4</vt:lpstr>
      <vt:lpstr>Sheet5</vt:lpstr>
      <vt:lpstr>Sheet6</vt:lpstr>
      <vt:lpstr>Sheet7</vt:lpstr>
      <vt:lpstr>Sheet8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2019-03-14T05:24:22Z</dcterms:created>
  <dcterms:modified xsi:type="dcterms:W3CDTF">2019-03-14T05:29:49Z</dcterms:modified>
</cp:coreProperties>
</file>