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activeTab="18"/>
  </bookViews>
  <sheets>
    <sheet name="Scheme No-01" sheetId="1" r:id="rId1"/>
    <sheet name="Scheme No-02" sheetId="2" r:id="rId2"/>
    <sheet name="Scheme No-03" sheetId="3" r:id="rId3"/>
    <sheet name="Scheme NO- 04" sheetId="4" r:id="rId4"/>
    <sheet name="Scheme NO-05" sheetId="5" r:id="rId5"/>
    <sheet name="Scheme No-06" sheetId="6" r:id="rId6"/>
    <sheet name="Scheme No-07" sheetId="7" r:id="rId7"/>
    <sheet name="Scheme No-08" sheetId="8" r:id="rId8"/>
    <sheet name="Scheme No-09" sheetId="9" r:id="rId9"/>
    <sheet name="Scheme NO-10" sheetId="10" r:id="rId10"/>
    <sheet name="Scheme No-11" sheetId="11" r:id="rId11"/>
    <sheet name="Scheme No- 12" sheetId="12" r:id="rId12"/>
    <sheet name="Scheme No-13" sheetId="13" r:id="rId13"/>
    <sheet name="Scheme No-14" sheetId="14" r:id="rId14"/>
    <sheet name="Scheme No-15" sheetId="15" r:id="rId15"/>
    <sheet name="Scheme No-16" sheetId="16" r:id="rId16"/>
    <sheet name="Scheme No-17" sheetId="17" r:id="rId17"/>
    <sheet name="Scheme No-18" sheetId="18" r:id="rId18"/>
    <sheet name="Scheme No-19" sheetId="19" r:id="rId19"/>
    <sheet name="Scheme No-20" sheetId="20" r:id="rId20"/>
  </sheets>
  <calcPr calcId="124519"/>
</workbook>
</file>

<file path=xl/calcChain.xml><?xml version="1.0" encoding="utf-8"?>
<calcChain xmlns="http://schemas.openxmlformats.org/spreadsheetml/2006/main">
  <c r="H15" i="20"/>
  <c r="D15"/>
  <c r="H14"/>
  <c r="D14"/>
  <c r="H13"/>
  <c r="C13"/>
  <c r="D13" s="1"/>
  <c r="H11"/>
  <c r="H10"/>
  <c r="H9"/>
  <c r="D9"/>
  <c r="H8"/>
  <c r="D8"/>
  <c r="H7"/>
  <c r="D7"/>
  <c r="H6"/>
  <c r="D6"/>
  <c r="H5"/>
  <c r="D5"/>
  <c r="H4"/>
  <c r="H16" s="1"/>
  <c r="D4"/>
  <c r="F17" i="16" l="1"/>
  <c r="F16"/>
  <c r="F15"/>
  <c r="F14"/>
  <c r="F13"/>
  <c r="F11"/>
  <c r="F10"/>
  <c r="F9"/>
  <c r="F8"/>
  <c r="F7"/>
  <c r="F6"/>
  <c r="F5"/>
  <c r="F18" s="1"/>
  <c r="F16" i="7"/>
  <c r="C15"/>
  <c r="F15" s="1"/>
  <c r="F14"/>
  <c r="F13"/>
  <c r="F12"/>
  <c r="F10"/>
  <c r="F9"/>
  <c r="F8"/>
  <c r="F7"/>
  <c r="F6"/>
  <c r="F5"/>
  <c r="F17" s="1"/>
  <c r="F13" i="17" l="1"/>
  <c r="F12"/>
  <c r="F11"/>
  <c r="F9"/>
  <c r="F8"/>
  <c r="F7"/>
  <c r="F6"/>
  <c r="F5"/>
  <c r="F14" s="1"/>
  <c r="H19" i="19" l="1"/>
  <c r="H18"/>
  <c r="H17"/>
  <c r="H16"/>
  <c r="H15"/>
  <c r="H13"/>
  <c r="H12"/>
  <c r="H11"/>
  <c r="H10"/>
  <c r="H9"/>
  <c r="H8"/>
  <c r="H7"/>
  <c r="H20" s="1"/>
  <c r="H6"/>
  <c r="H5"/>
  <c r="F20" i="9" l="1"/>
  <c r="F19"/>
  <c r="F18"/>
  <c r="F17"/>
  <c r="F16"/>
  <c r="F15"/>
  <c r="F13"/>
  <c r="F12"/>
  <c r="F11"/>
  <c r="F10"/>
  <c r="F9"/>
  <c r="F8"/>
  <c r="F7"/>
  <c r="F6"/>
  <c r="F5"/>
  <c r="F19" i="10"/>
  <c r="F18"/>
  <c r="F17"/>
  <c r="F16"/>
  <c r="F15"/>
  <c r="F13"/>
  <c r="F12"/>
  <c r="F11"/>
  <c r="F10"/>
  <c r="F9"/>
  <c r="F8"/>
  <c r="F7"/>
  <c r="F20" s="1"/>
  <c r="F6"/>
  <c r="F5"/>
  <c r="F20" i="8"/>
  <c r="F19"/>
  <c r="F18"/>
  <c r="F17"/>
  <c r="F16"/>
  <c r="F15"/>
  <c r="F13"/>
  <c r="F12"/>
  <c r="F11"/>
  <c r="F10"/>
  <c r="F9"/>
  <c r="F8"/>
  <c r="F7"/>
  <c r="F6"/>
  <c r="F5"/>
  <c r="F21" i="4" l="1"/>
  <c r="F20"/>
  <c r="F19"/>
  <c r="F18"/>
  <c r="F17"/>
  <c r="F15"/>
  <c r="F14"/>
  <c r="F13"/>
  <c r="F12"/>
  <c r="F11"/>
  <c r="F10"/>
  <c r="F9"/>
  <c r="F8"/>
  <c r="F7"/>
  <c r="F6"/>
  <c r="F5"/>
  <c r="F22" s="1"/>
  <c r="H15" i="5"/>
  <c r="H14"/>
  <c r="H13"/>
  <c r="H12"/>
  <c r="H11"/>
  <c r="H9"/>
  <c r="H8"/>
  <c r="H7"/>
  <c r="H16" s="1"/>
  <c r="H6"/>
  <c r="H5"/>
  <c r="F16" i="3" l="1"/>
  <c r="C15"/>
  <c r="F15" s="1"/>
  <c r="F14"/>
  <c r="F13"/>
  <c r="F12"/>
  <c r="F10"/>
  <c r="F9"/>
  <c r="F8"/>
  <c r="F7"/>
  <c r="F6"/>
  <c r="F5"/>
  <c r="F17" l="1"/>
  <c r="F15" i="1" l="1"/>
  <c r="F14"/>
  <c r="F13"/>
  <c r="F12"/>
  <c r="F11"/>
  <c r="F9"/>
  <c r="F8"/>
  <c r="F7"/>
  <c r="F16" s="1"/>
  <c r="F6"/>
  <c r="F5"/>
  <c r="F15" i="2"/>
  <c r="F14"/>
  <c r="F13"/>
  <c r="F12"/>
  <c r="F11"/>
  <c r="F9"/>
  <c r="F8"/>
  <c r="F7"/>
  <c r="F6"/>
  <c r="F5"/>
  <c r="F16" s="1"/>
  <c r="I14" i="14" l="1"/>
  <c r="I13"/>
  <c r="I12"/>
  <c r="I11"/>
  <c r="I10"/>
  <c r="I8"/>
  <c r="I7"/>
  <c r="I6"/>
  <c r="I15" s="1"/>
  <c r="I5"/>
  <c r="I16" i="13"/>
  <c r="I15"/>
  <c r="I14"/>
  <c r="I13"/>
  <c r="I12"/>
  <c r="I10"/>
  <c r="I9"/>
  <c r="I8"/>
  <c r="I7"/>
  <c r="I6"/>
  <c r="I5"/>
  <c r="I17" s="1"/>
  <c r="I16" i="15"/>
  <c r="I15"/>
  <c r="I14"/>
  <c r="I13"/>
  <c r="I12"/>
  <c r="I10"/>
  <c r="I9"/>
  <c r="I8"/>
  <c r="I7"/>
  <c r="I6"/>
  <c r="I5"/>
  <c r="I17" s="1"/>
  <c r="F15" i="12" l="1"/>
  <c r="F14"/>
  <c r="F13"/>
  <c r="F12"/>
  <c r="F11"/>
  <c r="F9"/>
  <c r="F8"/>
  <c r="F7"/>
  <c r="F16" s="1"/>
  <c r="F6"/>
  <c r="F5"/>
  <c r="F15" i="6" l="1"/>
  <c r="C14"/>
  <c r="F14" s="1"/>
  <c r="F13"/>
  <c r="F12"/>
  <c r="F11"/>
  <c r="F9"/>
  <c r="F8"/>
  <c r="F7"/>
  <c r="F6"/>
  <c r="F5"/>
  <c r="F16" s="1"/>
  <c r="F23" i="11" l="1"/>
  <c r="F22"/>
  <c r="F21"/>
  <c r="F20"/>
  <c r="F19"/>
  <c r="F18"/>
  <c r="F17"/>
  <c r="F15"/>
  <c r="F14"/>
  <c r="F13"/>
  <c r="F12"/>
  <c r="F11"/>
  <c r="F10"/>
  <c r="F9"/>
  <c r="F8"/>
  <c r="F7"/>
  <c r="F6"/>
  <c r="F5"/>
  <c r="F19" i="18" l="1"/>
  <c r="F18"/>
  <c r="F17"/>
  <c r="F16"/>
  <c r="F15"/>
  <c r="F13"/>
  <c r="F12"/>
  <c r="F11"/>
  <c r="F10"/>
  <c r="F9"/>
  <c r="F8"/>
  <c r="F7"/>
  <c r="F6"/>
  <c r="F5"/>
  <c r="F20" s="1"/>
</calcChain>
</file>

<file path=xl/sharedStrings.xml><?xml version="1.0" encoding="utf-8"?>
<sst xmlns="http://schemas.openxmlformats.org/spreadsheetml/2006/main" count="904" uniqueCount="153">
  <si>
    <t>RANCHI MUNICIPAL CORPORATION, RANCHI</t>
  </si>
  <si>
    <t xml:space="preserve">BILL OF QUANTITY </t>
  </si>
  <si>
    <r>
      <t xml:space="preserve">Name of Work :- </t>
    </r>
    <r>
      <rPr>
        <b/>
        <sz val="11"/>
        <color theme="1"/>
        <rFont val="Kruti Dev 010"/>
      </rPr>
      <t>okMZ la0 46 ds vUrxZr dqjS'kh eksgYyk ea NksVq HkkbZ ds ?kj ls dqjS'kh ekdsV rd ukyh fuekZ.k dk;ZA</t>
    </r>
  </si>
  <si>
    <t>SL.NO.</t>
  </si>
  <si>
    <t>ITEMS OF WORK</t>
  </si>
  <si>
    <t>Qty</t>
  </si>
  <si>
    <t>Unit</t>
  </si>
  <si>
    <t>Rate</t>
  </si>
  <si>
    <t>Amount</t>
  </si>
  <si>
    <t>Labour for cleaning the work site before and after work etc</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</si>
  <si>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</si>
  <si>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</si>
  <si>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</si>
  <si>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</si>
  <si>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</si>
  <si>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</si>
  <si>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</si>
  <si>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</si>
  <si>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</si>
  <si>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</si>
  <si>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</si>
  <si>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</si>
  <si>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</si>
  <si>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</si>
  <si>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</si>
  <si>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</si>
  <si>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</si>
  <si>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</si>
  <si>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</si>
  <si>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</si>
  <si>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</si>
  <si>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</si>
  <si>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A</t>
  </si>
  <si>
    <t xml:space="preserve"> Local Sand 18 KM </t>
  </si>
  <si>
    <t>A(i)</t>
  </si>
  <si>
    <t xml:space="preserve">Sand 42 KM </t>
  </si>
  <si>
    <t>B</t>
  </si>
  <si>
    <t>Stone Boulder 29 km</t>
  </si>
  <si>
    <t>C</t>
  </si>
  <si>
    <t>Stone Chips  (lead 15 KM)</t>
  </si>
  <si>
    <t>D</t>
  </si>
  <si>
    <t>Earth ( Lead upto 1 K.M )</t>
  </si>
  <si>
    <t xml:space="preserve">                                                                                                        Assistant Engineer 
                                                                                                         Ranchi Municipal Corporation
                                                                                                         Ranchi</t>
  </si>
  <si>
    <t>Name of Work :- Improvement of Masonry drain in Tel Mill gali from Dr. S Choubey's house to Kamal 
                            homeo Hall Under ward no-34</t>
  </si>
  <si>
    <t>Providing labour for cleaning the work site before and after</t>
  </si>
  <si>
    <t>2
5.10.1</t>
  </si>
  <si>
    <t>Dismantling of pucca brickwork or lime work including stacking of serviceble materials in countable stacks within 15 m lead and disposal of unserviceable materials with all lead all complete as per  direction of E/I`</t>
  </si>
  <si>
    <t>3
5.10.3</t>
  </si>
  <si>
    <t>Dismentling RCC work ……… do …………. All complete as per specification and direction of E/I</t>
  </si>
  <si>
    <t>4
5.1.1
+
5.1.2</t>
  </si>
  <si>
    <t>5
5.1.10</t>
  </si>
  <si>
    <t>6
8.6.8</t>
  </si>
  <si>
    <t>7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</si>
  <si>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</si>
  <si>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9
5.2.34</t>
  </si>
  <si>
    <t>10
5.7.11
+
5.7.12</t>
  </si>
  <si>
    <t>11
5.5.5
(b)</t>
  </si>
  <si>
    <t xml:space="preserve"> Local Sand 14 KM </t>
  </si>
  <si>
    <t xml:space="preserve">Sand 49 KM </t>
  </si>
  <si>
    <t>Stone Boulder 36 km</t>
  </si>
  <si>
    <t>Stone Chips  (lead 22 KM)</t>
  </si>
  <si>
    <t>Deduct cost of boulder (60%) found in dismantling</t>
  </si>
  <si>
    <t>Name of Work :- Construction of PCC road in Bhaskar colony toli form Anuj niwas to Prakashji house
                            Under ward no-33</t>
  </si>
  <si>
    <t>Providing man days for site clearence for before and after the work etc.</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</si>
  <si>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</si>
  <si>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5
5.3.2.1</t>
  </si>
  <si>
    <t>Providing PCC &amp;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</si>
  <si>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Local Sand 18 KM </t>
  </si>
  <si>
    <t>Stone Chips &amp; Dust  (lead 22 KM)</t>
  </si>
  <si>
    <t>Name of Work :- Contruction of PCC road at Naya toli Pandra the house of Charka lohra to Hoda Uraon
                             house Under ward no-34</t>
  </si>
  <si>
    <t>Labour for cleaning the work site before and after work etc and for head load of Materials</t>
  </si>
  <si>
    <t>Name of Work :-Beautification of  akhara sthal at Hehal, Pahar toli Under ward no-36</t>
  </si>
  <si>
    <t>1
5.1.1
+
5.1.2</t>
  </si>
  <si>
    <t>2
5.1.10</t>
  </si>
  <si>
    <t>3
5.6.1</t>
  </si>
  <si>
    <t>Providing designation 75A one brick flat soling joints filled with local sand including cost of watering taxes royalty all complete as per building specification and direction of E/I.</t>
  </si>
  <si>
    <t>4
5.3.2</t>
  </si>
  <si>
    <t>Providing PCC150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</si>
  <si>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5.2.3</t>
  </si>
  <si>
    <t>Providing designation 75A brick work in C.M. (1:6) in foundation and plinth with approved quality of clean coarse sand of F.M. 2 to 2.5 including providing 10mm, thick mortar joints, cost of screening materials, raking out joints to 15mm depth, curing,  curring , taxes and  royalty all complete as per building specification and direction of E/I,</t>
  </si>
  <si>
    <t>6
5.7.3
+
5.7.11</t>
  </si>
  <si>
    <t>Providing 12mm thick  cement plaster (1:6) with neat cement punning …………….do………….all complete as per building specification and direction of E/I</t>
  </si>
  <si>
    <t>Brick 08 Km</t>
  </si>
  <si>
    <t>Nos per 1000</t>
  </si>
  <si>
    <t xml:space="preserve">                                                                                                     Executive Engineer 
                                                                                                         Ranchi Municipal Corporation
                                                                                                         Ranchi</t>
  </si>
  <si>
    <t>Name of Work :-Beautification of  akhara sthal at Hehal, Pahar toli  Under ward no-36</t>
  </si>
  <si>
    <t>Name of Work :-Construction of PCC road, near akhara sthal at Hehal, Bagicha toli
                            Under ward no-36</t>
  </si>
  <si>
    <t>3
8.6.8</t>
  </si>
  <si>
    <t>4
5.3.2.1</t>
  </si>
  <si>
    <t>Name of Work :- Construction of PCC road at Swarn jyanti nagar the house of Anil barnwal to debu ji 
                            house Under ward no-31</t>
  </si>
  <si>
    <t xml:space="preserve">Local Sand 14 KM </t>
  </si>
  <si>
    <t>Name of Work :- Construction of PCC road at Kashi chourasia gali the house of Karu saw to Phulenu saw 
                            house Under ward no-31</t>
  </si>
  <si>
    <t>Name of Work :- Construction of PCC road in gokul nagar from lalu house to vimal chandra house
                            Under ward no-33</t>
  </si>
  <si>
    <t>4
P-23
JBCD</t>
  </si>
  <si>
    <t>Providing supplying and spreading of stone dust in fillling in foundation trenches or in plinth inlcluding ramming and watering in layers not exceding 150 mm thick with all leads and lifts including cost of materials, labour royalty and taxes all complete as per specification and direction of E/I.</t>
  </si>
  <si>
    <t>5
8.6.8</t>
  </si>
  <si>
    <t>6
5.3.2.1</t>
  </si>
  <si>
    <r>
      <t xml:space="preserve">Name of Work :- </t>
    </r>
    <r>
      <rPr>
        <b/>
        <sz val="11"/>
        <color theme="1"/>
        <rFont val="Kruti Dev 010"/>
      </rPr>
      <t xml:space="preserve">okMZ la0 33 ds vUrxZr uk;d pkSd xksiky Bkdqj ds ?kj ls fgjk uk;d ds ?kj rd ih0lh0lh0 iFk
                   fuekZ.k dk;ZA </t>
    </r>
  </si>
  <si>
    <t>QTY</t>
  </si>
  <si>
    <t>Labour for cleaning the work site before and after work etc and for head load of Materials.</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</si>
  <si>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</si>
  <si>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 xml:space="preserve">                                                                                                       Assistant Engineer 
                                                                                                         Ranchi Municipal Corporation
                                                                                                         Ranchi</t>
  </si>
  <si>
    <t>Name of Work :- Construction of Drain at sukhdeo nagar Prabhat ji gali Under ward no-33</t>
  </si>
  <si>
    <t>2
5.10.2</t>
  </si>
  <si>
    <t>Dismantling of Rcc slab including stacking serviceable materials in countable stacks within 15M lead and disposal of unserviceable materials with all complete as per  direction of E/I`</t>
  </si>
  <si>
    <t>Dismentling Pucca brick or lime including stacking serviceable materials in countable stacks within 15 M lead and disposal of unserviceable materials with all lead completed as per specification and direction of E/I</t>
  </si>
  <si>
    <t>7
5.3.2</t>
  </si>
  <si>
    <t>Name of Work :- Construction of Drain at Guddu singh house to Mandir Under ward no-34</t>
  </si>
  <si>
    <t>1
5.10.3</t>
  </si>
  <si>
    <t>6
5.3.30.1</t>
  </si>
  <si>
    <t>7
5.2.34</t>
  </si>
  <si>
    <t>8
5.7.11
+
5.7.12</t>
  </si>
  <si>
    <t>Name of Work :- Construction of Drain at Laxmi nagar at front of Kabari market the house of Naresh
                            pandit Under ward no-34</t>
  </si>
  <si>
    <t>Name of Work :- Construction of Drain at Laxmi nagar from the house of Ashish pathak near Bara nala
                            Under ward no-34</t>
  </si>
  <si>
    <t>Providing labour for cleaning the work site before and after work etc.</t>
  </si>
  <si>
    <r>
      <t xml:space="preserve">Name of Work :-  </t>
    </r>
    <r>
      <rPr>
        <b/>
        <sz val="11"/>
        <color theme="1"/>
        <rFont val="Kruti Dev 010"/>
      </rPr>
      <t>okMZ la0 51 ds vUrxZr jger dksyksuh esa ukyh ,oa LySc fuekZ.k dk;ZA</t>
    </r>
  </si>
  <si>
    <t>Providing labour for cleaning the work site before and after work etc</t>
  </si>
  <si>
    <t>1
5.2.34</t>
  </si>
  <si>
    <t>2
5.7.11
+
5.7.12</t>
  </si>
  <si>
    <t>3
5.3.30.1</t>
  </si>
  <si>
    <t>5
5.5.5
(b)</t>
  </si>
  <si>
    <t>Name of Work :- Construction of PCC road in Sarovar nagar west in way at Devi mandap road from 
                           Praveen kumar house to Pankaj kumar singh house Under ward no-33</t>
  </si>
  <si>
    <r>
      <t>Name of Work :-</t>
    </r>
    <r>
      <rPr>
        <b/>
        <sz val="11"/>
        <color theme="1"/>
        <rFont val="Kruti Dev 010"/>
      </rPr>
      <t xml:space="preserve">csynkj eqgYyk eas vkj0 lh0 lh0 iqfy;k fuekZ.k dk;ZA </t>
    </r>
  </si>
  <si>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</si>
  <si>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5.5.5
(b)</t>
  </si>
  <si>
    <r>
      <rPr>
        <b/>
        <sz val="12"/>
        <rFont val="Times New Roman"/>
        <family val="1"/>
      </rPr>
      <t>Name of Scheme :- Construction of Bituminous road at kalyanpur near Sudhir appartment singh 
                                 more Under ward no-53</t>
    </r>
    <r>
      <rPr>
        <b/>
        <sz val="12"/>
        <rFont val="Kruti Dev 010"/>
      </rPr>
      <t xml:space="preserve">
</t>
    </r>
  </si>
  <si>
    <t>AMOUNT</t>
  </si>
  <si>
    <t>Qty.</t>
  </si>
  <si>
    <t>UNIT</t>
  </si>
  <si>
    <t>RATE</t>
  </si>
  <si>
    <t>1
(3.18)
(i)</t>
  </si>
  <si>
    <t xml:space="preserve">Granular Sub Base/Base/Surface course with local materials (Table 400.13) by mix in place method normal Construction of granular sub-base by providing local material spreading in uniform layers with motor grader on prepared surface mixing by mix in achieve the desired density complete complete as per clause 401.4 as per Technical Specification Clause 408
(ii) Using Gravel mix soil Using </t>
  </si>
  <si>
    <t>2
5.3
(ii)
Road</t>
  </si>
  <si>
    <t>Bituminous Macadam (Providing and laying bituminous macadam with 100-120 TPH hot mix plant producing and average output of 75 tonnes per hour using crushed aggregates of specified grading  premixed with bituminous binder, transported to site, laid over a previously prepared surface with paver finisher to the required grade, level and aligment and rolled as per clauses 501.7 to achieve the desired compaction)</t>
  </si>
  <si>
    <t xml:space="preserve">3
5.8
(i)
</t>
  </si>
  <si>
    <t xml:space="preserve">Bituminous Concrete (Providing and laying bituminous concrete with 100-120 TPH bath type hot mix plant producing an average output of 75 tonnes pe hour using crushed aggregates of specified grading premixed with bituminous binder @5.4 to 5.6% of mix and filler transportiong the hot mix ot work site laying with a gydrostatic paver finisher with sensor control to the  required grade level and alignment rolling with smooth wheeled vibratory and  tandem rollers to achieve the desired compaction as per MoRTH specification clause No-509 complete in all respects) .
</t>
  </si>
  <si>
    <t xml:space="preserve">4
5.1
</t>
  </si>
  <si>
    <t>providing and applying PRIME COAT WITH bituminous concrete on prepared surface of granula sub-base including cleaning the road surface and spraying primer at the rat eof 0.60kg/sqm using mechanical means</t>
  </si>
  <si>
    <t xml:space="preserve">5
5.2
</t>
  </si>
  <si>
    <t>Providing and applying Tack coat with bituminous emulsion pressure distribution @0.20kg/sqm on the prepared bitumineous/gradular surface cleaned with mechanical broom</t>
  </si>
  <si>
    <t xml:space="preserve">6
8.13
</t>
  </si>
  <si>
    <t>Road Marking with hot applied thermoplastic compound with refilectorising glass beads on Bituminous surface Providing and laying of hot  applied thermoplastic compound 2.5 mm thick including reflectorising  glass beads @ 250gms per sqm area thickness of 2.5 mm is exclusive of surface applied  glass beads as per IRC:35 . The finished surface to be level  uniform and free from streaks and holess).</t>
  </si>
  <si>
    <t xml:space="preserve">7
8.4
</t>
  </si>
  <si>
    <t xml:space="preserve">Retro reflectorised traffc signs (Providing and fixing of retro-reflectorised cautionary mandatory and informatory sign as per IRC:67 made of high intensity grade sheeting  vide  clause 801.3 fixed over aluminium sheeting 1.5 mm thick supported on a mild steel angle iron post 75 mm x 75  mm x 6 mm firmly fixed to the ground by means or property designed foundation with M 15 grade  cement concrete 45 cm x 45 cm x 60 cm, 60 cm below ground level .as per approved drawing)
(i) 60 cm equilateral rectangular
</t>
  </si>
  <si>
    <t>each</t>
  </si>
  <si>
    <t>8
5.3.2</t>
  </si>
  <si>
    <t>Per M3</t>
  </si>
  <si>
    <t>Stone Aggregates (Lead 15KM)</t>
  </si>
  <si>
    <t>Moorum lead 20 KM</t>
  </si>
  <si>
    <t>.</t>
  </si>
  <si>
    <t>Boq cost</t>
  </si>
  <si>
    <t xml:space="preserve">                                                                                                       Assistant Engineer 
                                                                                                         Ranchi Municipal Corporation</t>
  </si>
  <si>
    <r>
      <t xml:space="preserve">Name of Work :- </t>
    </r>
    <r>
      <rPr>
        <b/>
        <sz val="11"/>
        <color theme="1"/>
        <rFont val="Kruti Dev 010"/>
      </rPr>
      <t>okMZ la0 46 ds vUrxZr ukbZ eqgYyk es jk/kk fot; dss ?kj ls ljnkj v'kksd flag ds ?kj rd ih0lh0lh0
                   iFk lq/kkj ,oa ukyh fuekZ.k dk;ZA</t>
    </r>
  </si>
</sst>
</file>

<file path=xl/styles.xml><?xml version="1.0" encoding="utf-8"?>
<styleSheet xmlns="http://schemas.openxmlformats.org/spreadsheetml/2006/main">
  <numFmts count="1">
    <numFmt numFmtId="164" formatCode="0.000"/>
  </numFmts>
  <fonts count="20">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10"/>
      <name val="Times New Roman"/>
      <family val="1"/>
    </font>
    <font>
      <b/>
      <sz val="8.5"/>
      <name val="Times New Roman"/>
      <family val="1"/>
    </font>
    <font>
      <b/>
      <sz val="10"/>
      <color theme="1"/>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b/>
      <sz val="9"/>
      <name val="Times New Roman"/>
      <family val="1"/>
    </font>
    <font>
      <b/>
      <sz val="9"/>
      <color theme="1"/>
      <name val="Times New Roman"/>
      <family val="1"/>
    </font>
    <font>
      <b/>
      <sz val="11"/>
      <color theme="0"/>
      <name val="Calibri"/>
      <family val="2"/>
      <scheme val="minor"/>
    </font>
    <font>
      <sz val="11"/>
      <color indexed="8"/>
      <name val="Arial"/>
      <family val="2"/>
    </font>
    <font>
      <b/>
      <sz val="16"/>
      <color theme="1"/>
      <name val="Calibri"/>
      <family val="2"/>
      <scheme val="minor"/>
    </font>
    <font>
      <b/>
      <sz val="12"/>
      <name val="Kruti Dev 010"/>
    </font>
    <font>
      <b/>
      <sz val="12"/>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5" fillId="2" borderId="4" xfId="0" applyFont="1" applyFill="1" applyBorder="1" applyAlignment="1">
      <alignment horizontal="center" vertical="top" wrapText="1"/>
    </xf>
    <xf numFmtId="0" fontId="6" fillId="0" borderId="4" xfId="0" applyFont="1" applyBorder="1" applyAlignment="1">
      <alignment horizontal="center" vertical="center" wrapText="1"/>
    </xf>
    <xf numFmtId="0" fontId="6" fillId="0" borderId="4" xfId="0" applyFont="1" applyBorder="1" applyAlignment="1">
      <alignment horizontal="justify" vertical="top" wrapText="1"/>
    </xf>
    <xf numFmtId="2" fontId="6"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2" fontId="8" fillId="3" borderId="4" xfId="0" applyNumberFormat="1" applyFont="1" applyFill="1" applyBorder="1" applyAlignment="1">
      <alignment horizontal="center" vertical="center" wrapText="1"/>
    </xf>
    <xf numFmtId="0" fontId="6" fillId="0" borderId="4" xfId="0" applyFont="1" applyBorder="1" applyAlignment="1">
      <alignment vertical="center" wrapText="1"/>
    </xf>
    <xf numFmtId="0" fontId="10" fillId="0" borderId="4" xfId="0" applyFont="1" applyBorder="1" applyAlignment="1">
      <alignment horizontal="center" vertical="center" wrapText="1"/>
    </xf>
    <xf numFmtId="0" fontId="11"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6" fillId="0" borderId="4" xfId="0" applyFont="1" applyBorder="1" applyAlignment="1">
      <alignment horizontal="left" vertical="top" wrapText="1"/>
    </xf>
    <xf numFmtId="0" fontId="13" fillId="0" borderId="4" xfId="0" applyFont="1" applyBorder="1" applyAlignment="1">
      <alignment horizontal="center" vertical="center" wrapText="1"/>
    </xf>
    <xf numFmtId="0" fontId="14" fillId="3" borderId="4" xfId="0" applyFont="1" applyFill="1" applyBorder="1" applyAlignment="1">
      <alignment horizontal="center" vertical="center" wrapText="1"/>
    </xf>
    <xf numFmtId="0" fontId="8" fillId="3" borderId="4" xfId="0" applyFont="1" applyFill="1" applyBorder="1" applyAlignment="1">
      <alignment horizontal="justify" vertical="top" wrapText="1"/>
    </xf>
    <xf numFmtId="0" fontId="8" fillId="3" borderId="4" xfId="0" applyFont="1" applyFill="1" applyBorder="1" applyAlignment="1">
      <alignment horizontal="center" vertical="center" wrapText="1"/>
    </xf>
    <xf numFmtId="0" fontId="13" fillId="0" borderId="4" xfId="0" applyFont="1" applyBorder="1" applyAlignment="1">
      <alignment horizontal="justify" vertical="top" wrapText="1"/>
    </xf>
    <xf numFmtId="2" fontId="7" fillId="0" borderId="4" xfId="0" applyNumberFormat="1" applyFont="1" applyBorder="1" applyAlignment="1">
      <alignment horizontal="center" vertical="center" wrapText="1"/>
    </xf>
    <xf numFmtId="0" fontId="16" fillId="0" borderId="0" xfId="0" applyFont="1" applyBorder="1" applyAlignment="1">
      <alignment horizontal="justify" vertical="top" wrapText="1"/>
    </xf>
    <xf numFmtId="164" fontId="8" fillId="3" borderId="4" xfId="0" applyNumberFormat="1" applyFont="1" applyFill="1" applyBorder="1" applyAlignment="1">
      <alignment horizontal="center" vertical="center" wrapText="1"/>
    </xf>
    <xf numFmtId="164" fontId="7" fillId="0" borderId="4" xfId="0" applyNumberFormat="1" applyFont="1" applyBorder="1" applyAlignment="1">
      <alignment horizontal="center" vertical="center" wrapText="1"/>
    </xf>
    <xf numFmtId="0" fontId="17" fillId="0" borderId="0" xfId="0" applyFont="1" applyBorder="1" applyAlignment="1">
      <alignment vertical="top"/>
    </xf>
    <xf numFmtId="0" fontId="1" fillId="0" borderId="0" xfId="0" applyFont="1" applyBorder="1" applyAlignment="1">
      <alignment vertical="top" wrapText="1"/>
    </xf>
    <xf numFmtId="0" fontId="5" fillId="2" borderId="4" xfId="0" applyFont="1" applyFill="1" applyBorder="1" applyAlignment="1">
      <alignment horizontal="center" vertical="center" wrapText="1"/>
    </xf>
    <xf numFmtId="0" fontId="6" fillId="0" borderId="4" xfId="0" applyFont="1" applyBorder="1" applyAlignment="1">
      <alignment vertical="top" wrapText="1"/>
    </xf>
    <xf numFmtId="2" fontId="6" fillId="0" borderId="5" xfId="0" applyNumberFormat="1" applyFont="1" applyFill="1" applyBorder="1" applyAlignment="1">
      <alignment horizontal="center" vertical="center" wrapText="1"/>
    </xf>
    <xf numFmtId="2" fontId="0" fillId="0" borderId="4" xfId="0" applyNumberFormat="1" applyBorder="1"/>
    <xf numFmtId="0" fontId="15" fillId="0" borderId="4" xfId="0" applyFont="1" applyBorder="1" applyAlignment="1">
      <alignment vertical="center"/>
    </xf>
    <xf numFmtId="2" fontId="12" fillId="0" borderId="4" xfId="0" applyNumberFormat="1" applyFont="1" applyBorder="1" applyAlignment="1">
      <alignment vertical="center"/>
    </xf>
    <xf numFmtId="0" fontId="12" fillId="0" borderId="0" xfId="0" applyFont="1" applyBorder="1" applyAlignment="1">
      <alignment vertical="center"/>
    </xf>
    <xf numFmtId="0" fontId="12" fillId="0" borderId="0" xfId="0" applyFont="1" applyBorder="1" applyAlignment="1">
      <alignment horizontal="left" vertical="center"/>
    </xf>
    <xf numFmtId="0" fontId="0" fillId="0" borderId="0" xfId="0" applyAlignment="1">
      <alignment horizontal="center"/>
    </xf>
    <xf numFmtId="0" fontId="0" fillId="0" borderId="0" xfId="0" applyAlignment="1">
      <alignment vertical="center"/>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4" xfId="0" applyFont="1" applyBorder="1" applyAlignment="1">
      <alignment horizontal="center" vertical="center"/>
    </xf>
    <xf numFmtId="0" fontId="12" fillId="0" borderId="0" xfId="0" applyFont="1" applyBorder="1" applyAlignment="1">
      <alignment horizontal="center" vertical="center" wrapText="1"/>
    </xf>
    <xf numFmtId="0" fontId="17" fillId="0" borderId="4" xfId="0" applyFont="1" applyBorder="1" applyAlignment="1">
      <alignment horizontal="center" vertical="top"/>
    </xf>
    <xf numFmtId="0" fontId="18" fillId="0" borderId="4" xfId="0" applyFont="1" applyBorder="1" applyAlignment="1">
      <alignment horizontal="left" vertical="top" wrapText="1"/>
    </xf>
    <xf numFmtId="2" fontId="6" fillId="0" borderId="6" xfId="0" applyNumberFormat="1" applyFont="1" applyBorder="1" applyAlignment="1">
      <alignment horizontal="right" vertical="center" wrapText="1"/>
    </xf>
    <xf numFmtId="2" fontId="6" fillId="0" borderId="7" xfId="0" applyNumberFormat="1" applyFont="1" applyBorder="1" applyAlignment="1">
      <alignment horizontal="right" vertical="center" wrapText="1"/>
    </xf>
    <xf numFmtId="2" fontId="6" fillId="0" borderId="8" xfId="0" applyNumberFormat="1" applyFont="1" applyBorder="1" applyAlignment="1">
      <alignment horizontal="righ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9"/>
  <sheetViews>
    <sheetView topLeftCell="A7"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9.25" customHeight="1">
      <c r="A3" s="43" t="s">
        <v>91</v>
      </c>
      <c r="B3" s="43"/>
      <c r="C3" s="43"/>
      <c r="D3" s="43"/>
      <c r="E3" s="43"/>
      <c r="F3" s="43"/>
      <c r="G3" s="2"/>
    </row>
    <row r="4" spans="1:7">
      <c r="A4" s="3" t="s">
        <v>3</v>
      </c>
      <c r="B4" s="3" t="s">
        <v>4</v>
      </c>
      <c r="C4" s="3" t="s">
        <v>5</v>
      </c>
      <c r="D4" s="3" t="s">
        <v>6</v>
      </c>
      <c r="E4" s="3" t="s">
        <v>7</v>
      </c>
      <c r="F4" s="3" t="s">
        <v>8</v>
      </c>
    </row>
    <row r="5" spans="1:7" ht="25.5">
      <c r="A5" s="19">
        <v>1</v>
      </c>
      <c r="B5" s="20" t="s">
        <v>63</v>
      </c>
      <c r="C5" s="8">
        <v>1</v>
      </c>
      <c r="D5" s="21" t="s">
        <v>10</v>
      </c>
      <c r="E5" s="21">
        <v>243.77</v>
      </c>
      <c r="F5" s="8">
        <f>E5*C5</f>
        <v>243.77</v>
      </c>
    </row>
    <row r="6" spans="1:7" ht="114.75">
      <c r="A6" s="7" t="s">
        <v>11</v>
      </c>
      <c r="B6" s="5" t="s">
        <v>12</v>
      </c>
      <c r="C6" s="8">
        <v>25.55</v>
      </c>
      <c r="D6" s="4" t="s">
        <v>13</v>
      </c>
      <c r="E6" s="4">
        <v>112.53</v>
      </c>
      <c r="F6" s="8">
        <f t="shared" ref="F6:F15" si="0">E6*C6</f>
        <v>2875.1415000000002</v>
      </c>
    </row>
    <row r="7" spans="1:7" ht="89.25">
      <c r="A7" s="7" t="s">
        <v>14</v>
      </c>
      <c r="B7" s="9" t="s">
        <v>64</v>
      </c>
      <c r="C7" s="4">
        <v>10.119999999999999</v>
      </c>
      <c r="D7" s="4" t="s">
        <v>16</v>
      </c>
      <c r="E7" s="4">
        <v>228.47</v>
      </c>
      <c r="F7" s="8">
        <f t="shared" si="0"/>
        <v>2312.1163999999999</v>
      </c>
    </row>
    <row r="8" spans="1:7" ht="63.75">
      <c r="A8" s="7" t="s">
        <v>17</v>
      </c>
      <c r="B8" s="5" t="s">
        <v>18</v>
      </c>
      <c r="C8" s="8">
        <v>17.010000000000002</v>
      </c>
      <c r="D8" s="4" t="s">
        <v>16</v>
      </c>
      <c r="E8" s="4">
        <v>1191.77</v>
      </c>
      <c r="F8" s="8">
        <f t="shared" si="0"/>
        <v>20272.007700000002</v>
      </c>
    </row>
    <row r="9" spans="1:7" ht="102">
      <c r="A9" s="7" t="s">
        <v>65</v>
      </c>
      <c r="B9" s="5" t="s">
        <v>53</v>
      </c>
      <c r="C9" s="8">
        <v>15.58</v>
      </c>
      <c r="D9" s="4" t="s">
        <v>16</v>
      </c>
      <c r="E9" s="4">
        <v>6543.32</v>
      </c>
      <c r="F9" s="8">
        <f t="shared" si="0"/>
        <v>101944.9256</v>
      </c>
    </row>
    <row r="10" spans="1:7" ht="18.75">
      <c r="A10" s="7">
        <v>6</v>
      </c>
      <c r="B10" s="11" t="s">
        <v>31</v>
      </c>
      <c r="C10" s="8"/>
      <c r="D10" s="4"/>
      <c r="E10" s="4"/>
      <c r="F10" s="8"/>
    </row>
    <row r="11" spans="1:7" ht="15.75">
      <c r="A11" s="7" t="s">
        <v>32</v>
      </c>
      <c r="B11" s="5" t="s">
        <v>90</v>
      </c>
      <c r="C11" s="8">
        <v>10.119999999999999</v>
      </c>
      <c r="D11" s="4" t="s">
        <v>16</v>
      </c>
      <c r="E11" s="4">
        <v>377.8</v>
      </c>
      <c r="F11" s="8">
        <f t="shared" ref="F11" si="1">E11*C11</f>
        <v>3823.3359999999998</v>
      </c>
    </row>
    <row r="12" spans="1:7" ht="15.75">
      <c r="A12" s="7" t="s">
        <v>34</v>
      </c>
      <c r="B12" s="5" t="s">
        <v>58</v>
      </c>
      <c r="C12" s="8">
        <v>6.7</v>
      </c>
      <c r="D12" s="4" t="s">
        <v>16</v>
      </c>
      <c r="E12" s="4">
        <v>788.13</v>
      </c>
      <c r="F12" s="8">
        <f t="shared" si="0"/>
        <v>5280.4710000000005</v>
      </c>
    </row>
    <row r="13" spans="1:7" ht="15.75">
      <c r="A13" s="7" t="s">
        <v>36</v>
      </c>
      <c r="B13" s="5" t="s">
        <v>59</v>
      </c>
      <c r="C13" s="8">
        <v>17.010000000000002</v>
      </c>
      <c r="D13" s="4" t="s">
        <v>16</v>
      </c>
      <c r="E13" s="4">
        <v>756.83</v>
      </c>
      <c r="F13" s="8">
        <f t="shared" si="0"/>
        <v>12873.678300000001</v>
      </c>
    </row>
    <row r="14" spans="1:7" ht="15.75">
      <c r="A14" s="7" t="s">
        <v>38</v>
      </c>
      <c r="B14" s="5" t="s">
        <v>60</v>
      </c>
      <c r="C14" s="8">
        <v>13.4</v>
      </c>
      <c r="D14" s="4" t="s">
        <v>16</v>
      </c>
      <c r="E14" s="4">
        <v>482.26</v>
      </c>
      <c r="F14" s="8">
        <f t="shared" si="0"/>
        <v>6462.2839999999997</v>
      </c>
    </row>
    <row r="15" spans="1:7" ht="15.75">
      <c r="A15" s="7" t="s">
        <v>40</v>
      </c>
      <c r="B15" s="5" t="s">
        <v>41</v>
      </c>
      <c r="C15" s="8">
        <v>25.55</v>
      </c>
      <c r="D15" s="4" t="s">
        <v>16</v>
      </c>
      <c r="E15" s="4">
        <v>167.7</v>
      </c>
      <c r="F15" s="8">
        <f t="shared" si="0"/>
        <v>4284.7349999999997</v>
      </c>
    </row>
    <row r="16" spans="1:7">
      <c r="A16" s="12"/>
      <c r="B16" s="44"/>
      <c r="C16" s="44"/>
      <c r="D16" s="44"/>
      <c r="E16" s="44"/>
      <c r="F16" s="13">
        <f>SUM(F5:F15)</f>
        <v>160372.46549999999</v>
      </c>
    </row>
    <row r="17" spans="1:6">
      <c r="A17" s="14"/>
      <c r="B17" s="15"/>
      <c r="C17" s="15"/>
      <c r="D17" s="15"/>
      <c r="E17" s="15"/>
      <c r="F17" s="16"/>
    </row>
    <row r="18" spans="1:6">
      <c r="A18" s="14"/>
      <c r="B18" s="15"/>
      <c r="C18" s="15"/>
      <c r="D18" s="15"/>
      <c r="E18" s="15"/>
      <c r="F18" s="16"/>
    </row>
    <row r="19" spans="1:6" ht="41.25" customHeight="1">
      <c r="B19" s="45" t="s">
        <v>42</v>
      </c>
      <c r="C19" s="45"/>
      <c r="D19" s="45"/>
      <c r="E19" s="45"/>
      <c r="F19" s="45"/>
    </row>
  </sheetData>
  <mergeCells count="5">
    <mergeCell ref="A1:F1"/>
    <mergeCell ref="A2:F2"/>
    <mergeCell ref="A3:F3"/>
    <mergeCell ref="B16:E16"/>
    <mergeCell ref="B19:F19"/>
  </mergeCells>
  <pageMargins left="0.16" right="0.16" top="0.61"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G23"/>
  <sheetViews>
    <sheetView topLeftCell="A10" workbookViewId="0">
      <selection activeCell="B6" sqref="B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9.25" customHeight="1">
      <c r="A3" s="43" t="s">
        <v>112</v>
      </c>
      <c r="B3" s="43"/>
      <c r="C3" s="43"/>
      <c r="D3" s="43"/>
      <c r="E3" s="43"/>
      <c r="F3" s="43"/>
      <c r="G3" s="2"/>
    </row>
    <row r="4" spans="1:7">
      <c r="A4" s="3" t="s">
        <v>3</v>
      </c>
      <c r="B4" s="3" t="s">
        <v>4</v>
      </c>
      <c r="C4" s="3" t="s">
        <v>5</v>
      </c>
      <c r="D4" s="3" t="s">
        <v>6</v>
      </c>
      <c r="E4" s="3" t="s">
        <v>7</v>
      </c>
      <c r="F4" s="3" t="s">
        <v>8</v>
      </c>
    </row>
    <row r="5" spans="1:7" ht="25.5">
      <c r="A5" s="4">
        <v>1</v>
      </c>
      <c r="B5" s="17" t="s">
        <v>44</v>
      </c>
      <c r="C5" s="4">
        <v>2</v>
      </c>
      <c r="D5" s="4" t="s">
        <v>10</v>
      </c>
      <c r="E5" s="4">
        <v>243.77</v>
      </c>
      <c r="F5" s="8">
        <f>E5*C5</f>
        <v>487.54</v>
      </c>
    </row>
    <row r="6" spans="1:7" ht="114.75">
      <c r="A6" s="7" t="s">
        <v>11</v>
      </c>
      <c r="B6" s="5" t="s">
        <v>12</v>
      </c>
      <c r="C6" s="8">
        <v>63.72</v>
      </c>
      <c r="D6" s="4" t="s">
        <v>13</v>
      </c>
      <c r="E6" s="4">
        <v>112.53</v>
      </c>
      <c r="F6" s="8">
        <f t="shared" ref="F6:F19" si="0">E6*C6</f>
        <v>7170.4116000000004</v>
      </c>
    </row>
    <row r="7" spans="1:7" ht="89.25">
      <c r="A7" s="7" t="s">
        <v>14</v>
      </c>
      <c r="B7" s="9" t="s">
        <v>15</v>
      </c>
      <c r="C7" s="8">
        <v>5.31</v>
      </c>
      <c r="D7" s="4" t="s">
        <v>16</v>
      </c>
      <c r="E7" s="4">
        <v>228.47</v>
      </c>
      <c r="F7" s="8">
        <f t="shared" si="0"/>
        <v>1213.1757</v>
      </c>
    </row>
    <row r="8" spans="1:7" ht="63.75">
      <c r="A8" s="7" t="s">
        <v>17</v>
      </c>
      <c r="B8" s="5" t="s">
        <v>18</v>
      </c>
      <c r="C8" s="8">
        <v>8.92</v>
      </c>
      <c r="D8" s="4" t="s">
        <v>16</v>
      </c>
      <c r="E8" s="4">
        <v>1191.77</v>
      </c>
      <c r="F8" s="8">
        <f t="shared" si="0"/>
        <v>10630.588400000001</v>
      </c>
    </row>
    <row r="9" spans="1:7" ht="102">
      <c r="A9" s="7" t="s">
        <v>19</v>
      </c>
      <c r="B9" s="5" t="s">
        <v>20</v>
      </c>
      <c r="C9" s="8">
        <v>7.72</v>
      </c>
      <c r="D9" s="4" t="s">
        <v>16</v>
      </c>
      <c r="E9" s="4">
        <v>5913.66</v>
      </c>
      <c r="F9" s="8">
        <f t="shared" si="0"/>
        <v>45653.455199999997</v>
      </c>
    </row>
    <row r="10" spans="1:7" ht="102">
      <c r="A10" s="10" t="s">
        <v>109</v>
      </c>
      <c r="B10" s="5" t="s">
        <v>27</v>
      </c>
      <c r="C10" s="8">
        <v>2.12</v>
      </c>
      <c r="D10" s="4" t="s">
        <v>16</v>
      </c>
      <c r="E10" s="4">
        <v>6219.21</v>
      </c>
      <c r="F10" s="8">
        <f>E10*C10</f>
        <v>13184.725200000001</v>
      </c>
    </row>
    <row r="11" spans="1:7" ht="89.25">
      <c r="A11" s="7" t="s">
        <v>110</v>
      </c>
      <c r="B11" s="5" t="s">
        <v>22</v>
      </c>
      <c r="C11" s="8">
        <v>21.24</v>
      </c>
      <c r="D11" s="4" t="s">
        <v>16</v>
      </c>
      <c r="E11" s="4">
        <v>2788.17</v>
      </c>
      <c r="F11" s="8">
        <f t="shared" si="0"/>
        <v>59220.730799999998</v>
      </c>
    </row>
    <row r="12" spans="1:7" ht="63.75">
      <c r="A12" s="10" t="s">
        <v>111</v>
      </c>
      <c r="B12" s="5" t="s">
        <v>24</v>
      </c>
      <c r="C12" s="8">
        <v>147.07</v>
      </c>
      <c r="D12" s="4" t="s">
        <v>25</v>
      </c>
      <c r="E12" s="4">
        <v>259.29000000000002</v>
      </c>
      <c r="F12" s="8">
        <f t="shared" si="0"/>
        <v>38133.780299999999</v>
      </c>
    </row>
    <row r="13" spans="1:7" ht="89.25">
      <c r="A13" s="10" t="s">
        <v>28</v>
      </c>
      <c r="B13" s="5" t="s">
        <v>29</v>
      </c>
      <c r="C13" s="8">
        <v>0.26</v>
      </c>
      <c r="D13" s="4" t="s">
        <v>30</v>
      </c>
      <c r="E13" s="4">
        <v>53433.91</v>
      </c>
      <c r="F13" s="8">
        <f t="shared" si="0"/>
        <v>13892.816600000002</v>
      </c>
    </row>
    <row r="14" spans="1:7" ht="18.75">
      <c r="A14" s="7">
        <v>10</v>
      </c>
      <c r="B14" s="11" t="s">
        <v>31</v>
      </c>
      <c r="C14" s="8"/>
      <c r="D14" s="4"/>
      <c r="E14" s="4"/>
      <c r="F14" s="8"/>
    </row>
    <row r="15" spans="1:7" ht="15.75">
      <c r="A15" s="7" t="s">
        <v>32</v>
      </c>
      <c r="B15" s="5" t="s">
        <v>57</v>
      </c>
      <c r="C15" s="8">
        <v>5.31</v>
      </c>
      <c r="D15" s="4" t="s">
        <v>16</v>
      </c>
      <c r="E15" s="4">
        <v>377.81</v>
      </c>
      <c r="F15" s="8">
        <f t="shared" si="0"/>
        <v>2006.1710999999998</v>
      </c>
    </row>
    <row r="16" spans="1:7" ht="15.75">
      <c r="A16" s="7" t="s">
        <v>34</v>
      </c>
      <c r="B16" s="5" t="s">
        <v>58</v>
      </c>
      <c r="C16" s="8">
        <v>15.12</v>
      </c>
      <c r="D16" s="4" t="s">
        <v>16</v>
      </c>
      <c r="E16" s="4">
        <v>788.13</v>
      </c>
      <c r="F16" s="8">
        <f t="shared" si="0"/>
        <v>11916.525599999999</v>
      </c>
    </row>
    <row r="17" spans="1:6" ht="15.75">
      <c r="A17" s="7" t="s">
        <v>36</v>
      </c>
      <c r="B17" s="5" t="s">
        <v>59</v>
      </c>
      <c r="C17" s="8">
        <v>30.16</v>
      </c>
      <c r="D17" s="4" t="s">
        <v>16</v>
      </c>
      <c r="E17" s="4">
        <v>756.83</v>
      </c>
      <c r="F17" s="8">
        <f>E17*C17</f>
        <v>22825.9928</v>
      </c>
    </row>
    <row r="18" spans="1:6" ht="15.75">
      <c r="A18" s="7" t="s">
        <v>38</v>
      </c>
      <c r="B18" s="5" t="s">
        <v>60</v>
      </c>
      <c r="C18" s="8">
        <v>8.8000000000000007</v>
      </c>
      <c r="D18" s="4" t="s">
        <v>16</v>
      </c>
      <c r="E18" s="4">
        <v>482.26</v>
      </c>
      <c r="F18" s="8">
        <f t="shared" si="0"/>
        <v>4243.8879999999999</v>
      </c>
    </row>
    <row r="19" spans="1:6" ht="15.75">
      <c r="A19" s="7" t="s">
        <v>40</v>
      </c>
      <c r="B19" s="5" t="s">
        <v>41</v>
      </c>
      <c r="C19" s="8">
        <v>63.72</v>
      </c>
      <c r="D19" s="4" t="s">
        <v>16</v>
      </c>
      <c r="E19" s="4">
        <v>167.7</v>
      </c>
      <c r="F19" s="8">
        <f t="shared" si="0"/>
        <v>10685.843999999999</v>
      </c>
    </row>
    <row r="20" spans="1:6">
      <c r="A20" s="12"/>
      <c r="B20" s="44"/>
      <c r="C20" s="44"/>
      <c r="D20" s="44"/>
      <c r="E20" s="44"/>
      <c r="F20" s="13">
        <f>SUM(F5:F19)</f>
        <v>241265.64530000003</v>
      </c>
    </row>
    <row r="21" spans="1:6">
      <c r="A21" s="14"/>
      <c r="B21" s="15"/>
      <c r="C21" s="15"/>
      <c r="D21" s="15"/>
      <c r="E21" s="15"/>
      <c r="F21" s="16"/>
    </row>
    <row r="22" spans="1:6">
      <c r="A22" s="14"/>
      <c r="B22" s="15"/>
      <c r="C22" s="15"/>
      <c r="D22" s="15"/>
      <c r="E22" s="15"/>
      <c r="F22" s="16"/>
    </row>
    <row r="23" spans="1:6" ht="41.25" customHeight="1">
      <c r="B23" s="45" t="s">
        <v>42</v>
      </c>
      <c r="C23" s="45"/>
      <c r="D23" s="45"/>
      <c r="E23" s="45"/>
      <c r="F23" s="45"/>
    </row>
  </sheetData>
  <mergeCells count="5">
    <mergeCell ref="A1:F1"/>
    <mergeCell ref="A2:F2"/>
    <mergeCell ref="A3:F3"/>
    <mergeCell ref="B20:E20"/>
    <mergeCell ref="B23:F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6"/>
  <sheetViews>
    <sheetView topLeftCell="A16" workbookViewId="0">
      <selection activeCell="F23" sqref="F2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39" customHeight="1">
      <c r="A3" s="43" t="s">
        <v>43</v>
      </c>
      <c r="B3" s="43"/>
      <c r="C3" s="43"/>
      <c r="D3" s="43"/>
      <c r="E3" s="43"/>
      <c r="F3" s="43"/>
      <c r="G3" s="2"/>
    </row>
    <row r="4" spans="1:7">
      <c r="A4" s="3" t="s">
        <v>3</v>
      </c>
      <c r="B4" s="3" t="s">
        <v>4</v>
      </c>
      <c r="C4" s="3" t="s">
        <v>5</v>
      </c>
      <c r="D4" s="3" t="s">
        <v>6</v>
      </c>
      <c r="E4" s="3" t="s">
        <v>7</v>
      </c>
      <c r="F4" s="3" t="s">
        <v>8</v>
      </c>
    </row>
    <row r="5" spans="1:7" ht="25.5">
      <c r="A5" s="4">
        <v>1</v>
      </c>
      <c r="B5" s="17" t="s">
        <v>44</v>
      </c>
      <c r="C5" s="4">
        <v>1</v>
      </c>
      <c r="D5" s="4" t="s">
        <v>10</v>
      </c>
      <c r="E5" s="4">
        <v>243.77</v>
      </c>
      <c r="F5" s="8">
        <f>E5*C5</f>
        <v>243.77</v>
      </c>
    </row>
    <row r="6" spans="1:7" ht="63.75">
      <c r="A6" s="18" t="s">
        <v>45</v>
      </c>
      <c r="B6" s="17" t="s">
        <v>46</v>
      </c>
      <c r="C6" s="8">
        <v>6.117</v>
      </c>
      <c r="D6" s="4" t="s">
        <v>13</v>
      </c>
      <c r="E6" s="4">
        <v>364.24</v>
      </c>
      <c r="F6" s="8">
        <f>E6*C6</f>
        <v>2228.0560799999998</v>
      </c>
    </row>
    <row r="7" spans="1:7" ht="25.5">
      <c r="A7" s="18" t="s">
        <v>47</v>
      </c>
      <c r="B7" s="17" t="s">
        <v>48</v>
      </c>
      <c r="C7" s="8">
        <v>2.294</v>
      </c>
      <c r="D7" s="4" t="s">
        <v>13</v>
      </c>
      <c r="E7" s="4">
        <v>642.78</v>
      </c>
      <c r="F7" s="8">
        <f t="shared" ref="F7:F22" si="0">E7*C7</f>
        <v>1474.5373199999999</v>
      </c>
    </row>
    <row r="8" spans="1:7" ht="114.75">
      <c r="A8" s="7" t="s">
        <v>49</v>
      </c>
      <c r="B8" s="5" t="s">
        <v>12</v>
      </c>
      <c r="C8" s="8">
        <v>17.077000000000002</v>
      </c>
      <c r="D8" s="4" t="s">
        <v>13</v>
      </c>
      <c r="E8" s="4">
        <v>112.53</v>
      </c>
      <c r="F8" s="8">
        <f t="shared" si="0"/>
        <v>1921.6748100000002</v>
      </c>
    </row>
    <row r="9" spans="1:7" ht="89.25">
      <c r="A9" s="7" t="s">
        <v>50</v>
      </c>
      <c r="B9" s="9" t="s">
        <v>15</v>
      </c>
      <c r="C9" s="8">
        <v>2.5489999999999999</v>
      </c>
      <c r="D9" s="4" t="s">
        <v>16</v>
      </c>
      <c r="E9" s="4">
        <v>228.47</v>
      </c>
      <c r="F9" s="8">
        <f t="shared" si="0"/>
        <v>582.37002999999993</v>
      </c>
    </row>
    <row r="10" spans="1:7" ht="63.75">
      <c r="A10" s="7" t="s">
        <v>51</v>
      </c>
      <c r="B10" s="5" t="s">
        <v>18</v>
      </c>
      <c r="C10" s="8">
        <v>4.2480000000000002</v>
      </c>
      <c r="D10" s="4" t="s">
        <v>16</v>
      </c>
      <c r="E10" s="4">
        <v>1191.77</v>
      </c>
      <c r="F10" s="8">
        <f t="shared" si="0"/>
        <v>5062.6389600000002</v>
      </c>
    </row>
    <row r="11" spans="1:7" ht="102">
      <c r="A11" s="7" t="s">
        <v>52</v>
      </c>
      <c r="B11" s="5" t="s">
        <v>53</v>
      </c>
      <c r="C11" s="8">
        <v>4.2480000000000002</v>
      </c>
      <c r="D11" s="4" t="s">
        <v>16</v>
      </c>
      <c r="E11" s="4">
        <v>6543.32</v>
      </c>
      <c r="F11" s="8">
        <f t="shared" si="0"/>
        <v>27796.023359999999</v>
      </c>
    </row>
    <row r="12" spans="1:7" ht="102">
      <c r="A12" s="10" t="s">
        <v>26</v>
      </c>
      <c r="B12" s="5" t="s">
        <v>27</v>
      </c>
      <c r="C12" s="8">
        <v>5.0979999999999999</v>
      </c>
      <c r="D12" s="4" t="s">
        <v>16</v>
      </c>
      <c r="E12" s="4">
        <v>6219.21</v>
      </c>
      <c r="F12" s="8">
        <f>E12*C12</f>
        <v>31705.532579999999</v>
      </c>
    </row>
    <row r="13" spans="1:7" ht="89.25">
      <c r="A13" s="7" t="s">
        <v>54</v>
      </c>
      <c r="B13" s="5" t="s">
        <v>22</v>
      </c>
      <c r="C13" s="8">
        <v>10.195</v>
      </c>
      <c r="D13" s="4" t="s">
        <v>16</v>
      </c>
      <c r="E13" s="4">
        <v>2788.17</v>
      </c>
      <c r="F13" s="8">
        <f t="shared" si="0"/>
        <v>28425.39315</v>
      </c>
    </row>
    <row r="14" spans="1:7" ht="63.75">
      <c r="A14" s="10" t="s">
        <v>55</v>
      </c>
      <c r="B14" s="5" t="s">
        <v>24</v>
      </c>
      <c r="C14" s="8">
        <v>72.463999999999999</v>
      </c>
      <c r="D14" s="4" t="s">
        <v>25</v>
      </c>
      <c r="E14" s="4">
        <v>259.29000000000002</v>
      </c>
      <c r="F14" s="8">
        <f t="shared" si="0"/>
        <v>18789.190560000003</v>
      </c>
    </row>
    <row r="15" spans="1:7" ht="89.25">
      <c r="A15" s="10" t="s">
        <v>56</v>
      </c>
      <c r="B15" s="5" t="s">
        <v>29</v>
      </c>
      <c r="C15" s="8">
        <v>0.63</v>
      </c>
      <c r="D15" s="4" t="s">
        <v>30</v>
      </c>
      <c r="E15" s="4">
        <v>53433.91</v>
      </c>
      <c r="F15" s="8">
        <f t="shared" si="0"/>
        <v>33663.363300000005</v>
      </c>
    </row>
    <row r="16" spans="1:7" ht="18.75">
      <c r="A16" s="7">
        <v>12</v>
      </c>
      <c r="B16" s="11" t="s">
        <v>31</v>
      </c>
      <c r="C16" s="8"/>
      <c r="D16" s="4"/>
      <c r="E16" s="4"/>
      <c r="F16" s="8"/>
    </row>
    <row r="17" spans="1:6" ht="15.75">
      <c r="A17" s="7" t="s">
        <v>32</v>
      </c>
      <c r="B17" s="5" t="s">
        <v>57</v>
      </c>
      <c r="C17" s="8">
        <v>2.5489999999999999</v>
      </c>
      <c r="D17" s="4" t="s">
        <v>16</v>
      </c>
      <c r="E17" s="4">
        <v>364.32</v>
      </c>
      <c r="F17" s="8">
        <f t="shared" si="0"/>
        <v>928.65167999999994</v>
      </c>
    </row>
    <row r="18" spans="1:6" ht="15.75">
      <c r="A18" s="7" t="s">
        <v>34</v>
      </c>
      <c r="B18" s="5" t="s">
        <v>58</v>
      </c>
      <c r="C18" s="8">
        <v>10.212999999999999</v>
      </c>
      <c r="D18" s="4" t="s">
        <v>16</v>
      </c>
      <c r="E18" s="4">
        <v>788.13</v>
      </c>
      <c r="F18" s="8">
        <f t="shared" si="0"/>
        <v>8049.1716899999992</v>
      </c>
    </row>
    <row r="19" spans="1:6" ht="15.75">
      <c r="A19" s="7" t="s">
        <v>36</v>
      </c>
      <c r="B19" s="5" t="s">
        <v>59</v>
      </c>
      <c r="C19" s="8">
        <v>14.444000000000001</v>
      </c>
      <c r="D19" s="4" t="s">
        <v>16</v>
      </c>
      <c r="E19" s="4">
        <v>756.83</v>
      </c>
      <c r="F19" s="8">
        <f>E19*C19</f>
        <v>10931.652520000001</v>
      </c>
    </row>
    <row r="20" spans="1:6" ht="15.75">
      <c r="A20" s="7" t="s">
        <v>38</v>
      </c>
      <c r="B20" s="5" t="s">
        <v>60</v>
      </c>
      <c r="C20" s="8">
        <v>8.0370000000000008</v>
      </c>
      <c r="D20" s="4" t="s">
        <v>16</v>
      </c>
      <c r="E20" s="4">
        <v>482.26</v>
      </c>
      <c r="F20" s="8">
        <f t="shared" si="0"/>
        <v>3875.9236200000005</v>
      </c>
    </row>
    <row r="21" spans="1:6" ht="15.75">
      <c r="A21" s="7" t="s">
        <v>40</v>
      </c>
      <c r="B21" s="5" t="s">
        <v>41</v>
      </c>
      <c r="C21" s="8">
        <v>25.489000000000001</v>
      </c>
      <c r="D21" s="4" t="s">
        <v>16</v>
      </c>
      <c r="E21" s="4">
        <v>167.71</v>
      </c>
      <c r="F21" s="8">
        <f t="shared" si="0"/>
        <v>4274.76019</v>
      </c>
    </row>
    <row r="22" spans="1:6" ht="15.75">
      <c r="A22" s="7"/>
      <c r="B22" s="5" t="s">
        <v>61</v>
      </c>
      <c r="C22" s="8">
        <v>3.67</v>
      </c>
      <c r="D22" s="4" t="s">
        <v>16</v>
      </c>
      <c r="E22" s="4">
        <v>658.15</v>
      </c>
      <c r="F22" s="8">
        <f t="shared" si="0"/>
        <v>2415.4105</v>
      </c>
    </row>
    <row r="23" spans="1:6">
      <c r="A23" s="12"/>
      <c r="B23" s="44"/>
      <c r="C23" s="44"/>
      <c r="D23" s="44"/>
      <c r="E23" s="44"/>
      <c r="F23" s="13">
        <f>SUM(F5:F22)</f>
        <v>182368.12034999998</v>
      </c>
    </row>
    <row r="24" spans="1:6">
      <c r="A24" s="14"/>
      <c r="B24" s="15"/>
      <c r="C24" s="15"/>
      <c r="D24" s="15"/>
      <c r="E24" s="15"/>
      <c r="F24" s="16"/>
    </row>
    <row r="25" spans="1:6">
      <c r="A25" s="14"/>
      <c r="B25" s="15"/>
      <c r="C25" s="15"/>
      <c r="D25" s="15"/>
      <c r="E25" s="15"/>
      <c r="F25" s="16"/>
    </row>
    <row r="26" spans="1:6" ht="41.25" customHeight="1">
      <c r="B26" s="45" t="s">
        <v>42</v>
      </c>
      <c r="C26" s="45"/>
      <c r="D26" s="45"/>
      <c r="E26" s="45"/>
      <c r="F26" s="45"/>
    </row>
  </sheetData>
  <mergeCells count="5">
    <mergeCell ref="A1:F1"/>
    <mergeCell ref="A2:F2"/>
    <mergeCell ref="A3:F3"/>
    <mergeCell ref="B23:E23"/>
    <mergeCell ref="B26:F26"/>
  </mergeCells>
  <pageMargins left="0.28000000000000003" right="0.16"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dimension ref="A1:G20"/>
  <sheetViews>
    <sheetView topLeftCell="A7" workbookViewId="0">
      <selection activeCell="F17" sqref="F1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30" customHeight="1">
      <c r="A3" s="43" t="s">
        <v>69</v>
      </c>
      <c r="B3" s="43"/>
      <c r="C3" s="43"/>
      <c r="D3" s="43"/>
      <c r="E3" s="43"/>
      <c r="F3" s="43"/>
      <c r="G3" s="2"/>
    </row>
    <row r="4" spans="1:7">
      <c r="A4" s="3" t="s">
        <v>3</v>
      </c>
      <c r="B4" s="3" t="s">
        <v>4</v>
      </c>
      <c r="C4" s="3" t="s">
        <v>5</v>
      </c>
      <c r="D4" s="3" t="s">
        <v>6</v>
      </c>
      <c r="E4" s="3" t="s">
        <v>7</v>
      </c>
      <c r="F4" s="3" t="s">
        <v>8</v>
      </c>
    </row>
    <row r="5" spans="1:7" ht="25.5">
      <c r="A5" s="4">
        <v>1</v>
      </c>
      <c r="B5" s="5" t="s">
        <v>70</v>
      </c>
      <c r="C5" s="4">
        <v>2</v>
      </c>
      <c r="D5" s="4" t="s">
        <v>10</v>
      </c>
      <c r="E5" s="4">
        <v>243.77</v>
      </c>
      <c r="F5" s="8">
        <f t="shared" ref="F5:F15" si="0">E5*C5</f>
        <v>487.54</v>
      </c>
    </row>
    <row r="6" spans="1:7" ht="114.75">
      <c r="A6" s="7" t="s">
        <v>11</v>
      </c>
      <c r="B6" s="5" t="s">
        <v>12</v>
      </c>
      <c r="C6" s="8">
        <v>45.54</v>
      </c>
      <c r="D6" s="4" t="s">
        <v>13</v>
      </c>
      <c r="E6" s="4">
        <v>112.53</v>
      </c>
      <c r="F6" s="8">
        <f t="shared" si="0"/>
        <v>5124.6162000000004</v>
      </c>
    </row>
    <row r="7" spans="1:7" ht="89.25">
      <c r="A7" s="7" t="s">
        <v>14</v>
      </c>
      <c r="B7" s="9" t="s">
        <v>15</v>
      </c>
      <c r="C7" s="8">
        <v>16.989999999999998</v>
      </c>
      <c r="D7" s="4" t="s">
        <v>16</v>
      </c>
      <c r="E7" s="4">
        <v>228.47</v>
      </c>
      <c r="F7" s="8">
        <f t="shared" si="0"/>
        <v>3881.7052999999996</v>
      </c>
    </row>
    <row r="8" spans="1:7" ht="63.75">
      <c r="A8" s="7" t="s">
        <v>17</v>
      </c>
      <c r="B8" s="5" t="s">
        <v>18</v>
      </c>
      <c r="C8" s="8">
        <v>28.55</v>
      </c>
      <c r="D8" s="4" t="s">
        <v>16</v>
      </c>
      <c r="E8" s="4">
        <v>1191.77</v>
      </c>
      <c r="F8" s="8">
        <f t="shared" si="0"/>
        <v>34025.033499999998</v>
      </c>
    </row>
    <row r="9" spans="1:7" ht="102">
      <c r="A9" s="7" t="s">
        <v>65</v>
      </c>
      <c r="B9" s="5" t="s">
        <v>53</v>
      </c>
      <c r="C9" s="8">
        <v>33.979999999999997</v>
      </c>
      <c r="D9" s="4" t="s">
        <v>16</v>
      </c>
      <c r="E9" s="4">
        <v>6543.32</v>
      </c>
      <c r="F9" s="8">
        <f t="shared" si="0"/>
        <v>222342.01359999998</v>
      </c>
    </row>
    <row r="10" spans="1:7" ht="18.75">
      <c r="A10" s="7">
        <v>6</v>
      </c>
      <c r="B10" s="11" t="s">
        <v>31</v>
      </c>
      <c r="C10" s="8"/>
      <c r="D10" s="4"/>
      <c r="E10" s="4"/>
      <c r="F10" s="8"/>
    </row>
    <row r="11" spans="1:7" ht="15.75">
      <c r="A11" s="7" t="s">
        <v>32</v>
      </c>
      <c r="B11" s="5" t="s">
        <v>57</v>
      </c>
      <c r="C11" s="8">
        <v>16.989999999999998</v>
      </c>
      <c r="D11" s="4" t="s">
        <v>16</v>
      </c>
      <c r="E11" s="4">
        <v>377.8</v>
      </c>
      <c r="F11" s="8">
        <f t="shared" si="0"/>
        <v>6418.8219999999992</v>
      </c>
    </row>
    <row r="12" spans="1:7" ht="15.75">
      <c r="A12" s="7" t="s">
        <v>34</v>
      </c>
      <c r="B12" s="5" t="s">
        <v>58</v>
      </c>
      <c r="C12" s="8">
        <v>14.61</v>
      </c>
      <c r="D12" s="4" t="s">
        <v>16</v>
      </c>
      <c r="E12" s="4">
        <v>788.13</v>
      </c>
      <c r="F12" s="8">
        <f t="shared" si="0"/>
        <v>11514.579299999999</v>
      </c>
    </row>
    <row r="13" spans="1:7" ht="15.75">
      <c r="A13" s="7" t="s">
        <v>36</v>
      </c>
      <c r="B13" s="5" t="s">
        <v>59</v>
      </c>
      <c r="C13" s="8">
        <v>28.55</v>
      </c>
      <c r="D13" s="4" t="s">
        <v>16</v>
      </c>
      <c r="E13" s="4">
        <v>756.83</v>
      </c>
      <c r="F13" s="8">
        <f>E13*C13</f>
        <v>21607.496500000001</v>
      </c>
    </row>
    <row r="14" spans="1:7" ht="15.75">
      <c r="A14" s="7" t="s">
        <v>38</v>
      </c>
      <c r="B14" s="5" t="s">
        <v>60</v>
      </c>
      <c r="C14" s="8">
        <v>29.22</v>
      </c>
      <c r="D14" s="4" t="s">
        <v>16</v>
      </c>
      <c r="E14" s="4">
        <v>482.26</v>
      </c>
      <c r="F14" s="8">
        <f t="shared" si="0"/>
        <v>14091.637199999999</v>
      </c>
    </row>
    <row r="15" spans="1:7" ht="15.75">
      <c r="A15" s="7" t="s">
        <v>40</v>
      </c>
      <c r="B15" s="5" t="s">
        <v>41</v>
      </c>
      <c r="C15" s="8">
        <v>45.54</v>
      </c>
      <c r="D15" s="4" t="s">
        <v>16</v>
      </c>
      <c r="E15" s="4">
        <v>167.7</v>
      </c>
      <c r="F15" s="8">
        <f t="shared" si="0"/>
        <v>7637.0579999999991</v>
      </c>
    </row>
    <row r="16" spans="1:7">
      <c r="A16" s="12"/>
      <c r="B16" s="44"/>
      <c r="C16" s="44"/>
      <c r="D16" s="44"/>
      <c r="E16" s="44"/>
      <c r="F16" s="13">
        <f>SUM(F5:F15)</f>
        <v>327130.50159999996</v>
      </c>
    </row>
    <row r="17" spans="1:6">
      <c r="A17" s="14"/>
      <c r="B17" s="15"/>
      <c r="C17" s="15"/>
      <c r="D17" s="15"/>
      <c r="E17" s="15"/>
      <c r="F17" s="16"/>
    </row>
    <row r="18" spans="1:6" ht="60" customHeight="1">
      <c r="B18" s="45" t="s">
        <v>42</v>
      </c>
      <c r="C18" s="45"/>
      <c r="D18" s="45"/>
      <c r="E18" s="45"/>
      <c r="F18" s="45"/>
    </row>
    <row r="20" spans="1:6" ht="41.25" customHeight="1"/>
  </sheetData>
  <mergeCells count="5">
    <mergeCell ref="A1:F1"/>
    <mergeCell ref="A2:F2"/>
    <mergeCell ref="A3:F3"/>
    <mergeCell ref="B16:E16"/>
    <mergeCell ref="B18:F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J20"/>
  <sheetViews>
    <sheetView workbookViewId="0">
      <selection sqref="A1:XFD1048576"/>
    </sheetView>
  </sheetViews>
  <sheetFormatPr defaultRowHeight="15"/>
  <cols>
    <col min="1" max="1" width="8.7109375" customWidth="1"/>
    <col min="2" max="2" width="44.140625" customWidth="1"/>
    <col min="3" max="5" width="12.5703125" hidden="1" customWidth="1"/>
    <col min="6" max="6" width="10.28515625" customWidth="1"/>
    <col min="7" max="8" width="11.5703125" customWidth="1"/>
    <col min="9" max="9" width="12.140625" customWidth="1"/>
  </cols>
  <sheetData>
    <row r="1" spans="1:10" ht="18.75">
      <c r="A1" s="39" t="s">
        <v>0</v>
      </c>
      <c r="B1" s="40"/>
      <c r="C1" s="40"/>
      <c r="D1" s="40"/>
      <c r="E1" s="40"/>
      <c r="F1" s="40"/>
      <c r="G1" s="40"/>
      <c r="H1" s="40"/>
      <c r="I1" s="40"/>
      <c r="J1" s="1"/>
    </row>
    <row r="2" spans="1:10" ht="18.75">
      <c r="A2" s="41" t="s">
        <v>1</v>
      </c>
      <c r="B2" s="42"/>
      <c r="C2" s="42"/>
      <c r="D2" s="42"/>
      <c r="E2" s="42"/>
      <c r="F2" s="42"/>
      <c r="G2" s="42"/>
      <c r="H2" s="42"/>
      <c r="I2" s="42"/>
      <c r="J2" s="1"/>
    </row>
    <row r="3" spans="1:10" ht="24" customHeight="1">
      <c r="A3" s="43" t="s">
        <v>85</v>
      </c>
      <c r="B3" s="43"/>
      <c r="C3" s="43"/>
      <c r="D3" s="43"/>
      <c r="E3" s="43"/>
      <c r="F3" s="43"/>
      <c r="G3" s="43"/>
      <c r="H3" s="43"/>
      <c r="I3" s="43"/>
      <c r="J3" s="2"/>
    </row>
    <row r="4" spans="1:10">
      <c r="A4" s="3" t="s">
        <v>3</v>
      </c>
      <c r="B4" s="3" t="s">
        <v>4</v>
      </c>
      <c r="C4" s="3">
        <v>1</v>
      </c>
      <c r="D4" s="3">
        <v>2</v>
      </c>
      <c r="E4" s="3">
        <v>3</v>
      </c>
      <c r="F4" s="3" t="s">
        <v>5</v>
      </c>
      <c r="G4" s="3" t="s">
        <v>6</v>
      </c>
      <c r="H4" s="3" t="s">
        <v>7</v>
      </c>
      <c r="I4" s="3" t="s">
        <v>8</v>
      </c>
    </row>
    <row r="5" spans="1:10" ht="108">
      <c r="A5" s="7" t="s">
        <v>72</v>
      </c>
      <c r="B5" s="22" t="s">
        <v>12</v>
      </c>
      <c r="C5" s="8">
        <v>93.46</v>
      </c>
      <c r="D5" s="7">
        <v>116.82</v>
      </c>
      <c r="E5" s="7">
        <v>10.199999999999999</v>
      </c>
      <c r="F5" s="23">
        <v>15.83</v>
      </c>
      <c r="G5" s="4" t="s">
        <v>13</v>
      </c>
      <c r="H5" s="4">
        <v>112.53</v>
      </c>
      <c r="I5" s="8">
        <f>H5*F5</f>
        <v>1781.3498999999999</v>
      </c>
    </row>
    <row r="6" spans="1:10" ht="84">
      <c r="A6" s="7" t="s">
        <v>73</v>
      </c>
      <c r="B6" s="22" t="s">
        <v>15</v>
      </c>
      <c r="C6" s="8">
        <v>46.73</v>
      </c>
      <c r="D6" s="7">
        <v>11.68</v>
      </c>
      <c r="E6" s="7">
        <v>0.85</v>
      </c>
      <c r="F6" s="23">
        <v>9.3800000000000008</v>
      </c>
      <c r="G6" s="4" t="s">
        <v>16</v>
      </c>
      <c r="H6" s="4">
        <v>228.47</v>
      </c>
      <c r="I6" s="8">
        <f t="shared" ref="I6:I16" si="0">H6*F6</f>
        <v>2143.0486000000001</v>
      </c>
    </row>
    <row r="7" spans="1:10" ht="48">
      <c r="A7" s="7" t="s">
        <v>74</v>
      </c>
      <c r="B7" s="22" t="s">
        <v>75</v>
      </c>
      <c r="C7" s="8">
        <v>103.84</v>
      </c>
      <c r="D7" s="7">
        <v>19.47</v>
      </c>
      <c r="E7" s="7">
        <v>1.06</v>
      </c>
      <c r="F7" s="23">
        <v>123.16</v>
      </c>
      <c r="G7" s="4" t="s">
        <v>25</v>
      </c>
      <c r="H7" s="4">
        <v>233.78</v>
      </c>
      <c r="I7" s="8">
        <f t="shared" si="0"/>
        <v>28792.344799999999</v>
      </c>
    </row>
    <row r="8" spans="1:10" ht="96">
      <c r="A8" s="7" t="s">
        <v>76</v>
      </c>
      <c r="B8" s="22" t="s">
        <v>77</v>
      </c>
      <c r="C8" s="8"/>
      <c r="D8" s="7"/>
      <c r="E8" s="7"/>
      <c r="F8" s="23">
        <v>22.74</v>
      </c>
      <c r="G8" s="4" t="s">
        <v>13</v>
      </c>
      <c r="H8" s="4">
        <v>5913.66</v>
      </c>
      <c r="I8" s="8">
        <f t="shared" si="0"/>
        <v>134476.62839999999</v>
      </c>
    </row>
    <row r="9" spans="1:10" ht="114">
      <c r="A9" s="10" t="s">
        <v>78</v>
      </c>
      <c r="B9" s="24" t="s">
        <v>79</v>
      </c>
      <c r="C9" s="25"/>
      <c r="D9" s="7">
        <v>1.6339999999999999</v>
      </c>
      <c r="E9" s="7">
        <v>0.20300000000000001</v>
      </c>
      <c r="F9" s="26">
        <v>7.93</v>
      </c>
      <c r="G9" s="4" t="s">
        <v>13</v>
      </c>
      <c r="H9" s="4">
        <v>3921.08</v>
      </c>
      <c r="I9" s="8">
        <f>H9*F9</f>
        <v>31094.164399999998</v>
      </c>
    </row>
    <row r="10" spans="1:10" ht="42">
      <c r="A10" s="10" t="s">
        <v>80</v>
      </c>
      <c r="B10" s="22" t="s">
        <v>81</v>
      </c>
      <c r="C10" s="25"/>
      <c r="D10" s="7">
        <v>204.46</v>
      </c>
      <c r="E10" s="7">
        <v>3.35</v>
      </c>
      <c r="F10" s="23">
        <v>113.75</v>
      </c>
      <c r="G10" s="4" t="s">
        <v>25</v>
      </c>
      <c r="H10" s="4">
        <v>170.51</v>
      </c>
      <c r="I10" s="8">
        <f t="shared" si="0"/>
        <v>19395.512500000001</v>
      </c>
    </row>
    <row r="11" spans="1:10">
      <c r="A11" s="7">
        <v>7</v>
      </c>
      <c r="B11" s="22" t="s">
        <v>31</v>
      </c>
      <c r="C11" s="8"/>
      <c r="D11" s="7"/>
      <c r="E11" s="7"/>
      <c r="F11" s="23"/>
      <c r="G11" s="4"/>
      <c r="H11" s="4"/>
      <c r="I11" s="8"/>
    </row>
    <row r="12" spans="1:10" ht="15.75">
      <c r="A12" s="7">
        <v>8</v>
      </c>
      <c r="B12" s="22" t="s">
        <v>57</v>
      </c>
      <c r="C12" s="8">
        <v>46.73</v>
      </c>
      <c r="D12" s="7">
        <v>11.68</v>
      </c>
      <c r="E12" s="7">
        <v>0.85</v>
      </c>
      <c r="F12" s="23">
        <v>9.3800000000000008</v>
      </c>
      <c r="G12" s="4" t="s">
        <v>16</v>
      </c>
      <c r="H12" s="6">
        <v>377.8</v>
      </c>
      <c r="I12" s="8">
        <f>H12*F12</f>
        <v>3543.7640000000006</v>
      </c>
    </row>
    <row r="13" spans="1:10" ht="15.75">
      <c r="A13" s="7">
        <v>9</v>
      </c>
      <c r="B13" s="22" t="s">
        <v>58</v>
      </c>
      <c r="C13" s="8">
        <v>40.19</v>
      </c>
      <c r="D13" s="7">
        <v>36.04</v>
      </c>
      <c r="E13" s="7">
        <v>2.44</v>
      </c>
      <c r="F13" s="23">
        <v>18.12</v>
      </c>
      <c r="G13" s="4" t="s">
        <v>16</v>
      </c>
      <c r="H13" s="4">
        <v>788.13</v>
      </c>
      <c r="I13" s="8">
        <f t="shared" si="0"/>
        <v>14280.9156</v>
      </c>
    </row>
    <row r="14" spans="1:10">
      <c r="A14" s="7">
        <v>10</v>
      </c>
      <c r="B14" s="22" t="s">
        <v>82</v>
      </c>
      <c r="C14" s="8">
        <v>103.84</v>
      </c>
      <c r="D14" s="7">
        <v>66.2</v>
      </c>
      <c r="E14" s="7">
        <v>4.12</v>
      </c>
      <c r="F14" s="23">
        <v>7223</v>
      </c>
      <c r="G14" s="4" t="s">
        <v>83</v>
      </c>
      <c r="H14" s="4">
        <v>780.21</v>
      </c>
      <c r="I14" s="8">
        <f>H14*F14/1000</f>
        <v>5635.4568300000001</v>
      </c>
    </row>
    <row r="15" spans="1:10" ht="15.75">
      <c r="A15" s="7">
        <v>11</v>
      </c>
      <c r="B15" s="22" t="s">
        <v>60</v>
      </c>
      <c r="C15" s="8">
        <v>80.38</v>
      </c>
      <c r="D15" s="7">
        <v>28.33</v>
      </c>
      <c r="E15" s="7">
        <v>2.41</v>
      </c>
      <c r="F15" s="23">
        <v>20.47</v>
      </c>
      <c r="G15" s="4" t="s">
        <v>16</v>
      </c>
      <c r="H15" s="4">
        <v>482.26</v>
      </c>
      <c r="I15" s="8">
        <f t="shared" si="0"/>
        <v>9871.8621999999996</v>
      </c>
    </row>
    <row r="16" spans="1:10" ht="15.75">
      <c r="A16" s="7">
        <v>12</v>
      </c>
      <c r="B16" s="22" t="s">
        <v>41</v>
      </c>
      <c r="C16" s="8">
        <v>93.46</v>
      </c>
      <c r="D16" s="7">
        <v>116.82</v>
      </c>
      <c r="E16" s="7">
        <v>10.199999999999999</v>
      </c>
      <c r="F16" s="23">
        <v>15.83</v>
      </c>
      <c r="G16" s="4" t="s">
        <v>16</v>
      </c>
      <c r="H16" s="4">
        <v>167.7</v>
      </c>
      <c r="I16" s="8">
        <f t="shared" si="0"/>
        <v>2654.6909999999998</v>
      </c>
    </row>
    <row r="17" spans="1:9">
      <c r="A17" s="12"/>
      <c r="B17" s="44"/>
      <c r="C17" s="44"/>
      <c r="D17" s="44"/>
      <c r="E17" s="44"/>
      <c r="F17" s="44"/>
      <c r="G17" s="44"/>
      <c r="H17" s="44"/>
      <c r="I17" s="13">
        <f>SUM(I5:I16)</f>
        <v>253669.73823000002</v>
      </c>
    </row>
    <row r="18" spans="1:9">
      <c r="A18" s="14"/>
      <c r="B18" s="15"/>
      <c r="C18" s="15"/>
      <c r="D18" s="15"/>
      <c r="E18" s="15"/>
      <c r="F18" s="15"/>
      <c r="G18" s="15"/>
      <c r="H18" s="15"/>
      <c r="I18" s="16"/>
    </row>
    <row r="19" spans="1:9">
      <c r="A19" s="14"/>
      <c r="B19" s="15"/>
      <c r="C19" s="15"/>
      <c r="D19" s="15"/>
      <c r="E19" s="15"/>
      <c r="F19" s="15"/>
      <c r="G19" s="15"/>
      <c r="H19" s="15"/>
      <c r="I19" s="16"/>
    </row>
    <row r="20" spans="1:9" ht="63.75" customHeight="1">
      <c r="B20" s="45" t="s">
        <v>84</v>
      </c>
      <c r="C20" s="45"/>
      <c r="D20" s="45"/>
      <c r="E20" s="45"/>
      <c r="F20" s="45"/>
      <c r="G20" s="45"/>
      <c r="H20" s="45"/>
      <c r="I20" s="45"/>
    </row>
  </sheetData>
  <mergeCells count="5">
    <mergeCell ref="A1:I1"/>
    <mergeCell ref="A2:I2"/>
    <mergeCell ref="A3:I3"/>
    <mergeCell ref="B17:H17"/>
    <mergeCell ref="B20:I20"/>
  </mergeCells>
  <pageMargins left="0.19" right="0.19" top="0.43" bottom="0.17" header="0.3" footer="0.31"/>
  <pageSetup orientation="portrait" verticalDpi="0" r:id="rId1"/>
</worksheet>
</file>

<file path=xl/worksheets/sheet14.xml><?xml version="1.0" encoding="utf-8"?>
<worksheet xmlns="http://schemas.openxmlformats.org/spreadsheetml/2006/main" xmlns:r="http://schemas.openxmlformats.org/officeDocument/2006/relationships">
  <dimension ref="A1:J18"/>
  <sheetViews>
    <sheetView topLeftCell="A7" workbookViewId="0">
      <selection activeCell="B5" sqref="B5"/>
    </sheetView>
  </sheetViews>
  <sheetFormatPr defaultRowHeight="15"/>
  <cols>
    <col min="1" max="1" width="8.7109375" customWidth="1"/>
    <col min="2" max="2" width="44.140625" customWidth="1"/>
    <col min="3" max="5" width="12.5703125" hidden="1" customWidth="1"/>
    <col min="6" max="6" width="10.28515625" customWidth="1"/>
    <col min="7" max="8" width="11.5703125" customWidth="1"/>
    <col min="9" max="9" width="12.140625" customWidth="1"/>
  </cols>
  <sheetData>
    <row r="1" spans="1:10" ht="18.75">
      <c r="A1" s="39" t="s">
        <v>0</v>
      </c>
      <c r="B1" s="40"/>
      <c r="C1" s="40"/>
      <c r="D1" s="40"/>
      <c r="E1" s="40"/>
      <c r="F1" s="40"/>
      <c r="G1" s="40"/>
      <c r="H1" s="40"/>
      <c r="I1" s="40"/>
      <c r="J1" s="1"/>
    </row>
    <row r="2" spans="1:10" ht="18.75">
      <c r="A2" s="41" t="s">
        <v>1</v>
      </c>
      <c r="B2" s="42"/>
      <c r="C2" s="42"/>
      <c r="D2" s="42"/>
      <c r="E2" s="42"/>
      <c r="F2" s="42"/>
      <c r="G2" s="42"/>
      <c r="H2" s="42"/>
      <c r="I2" s="42"/>
      <c r="J2" s="1"/>
    </row>
    <row r="3" spans="1:10" ht="34.5" customHeight="1">
      <c r="A3" s="43" t="s">
        <v>86</v>
      </c>
      <c r="B3" s="43"/>
      <c r="C3" s="43"/>
      <c r="D3" s="43"/>
      <c r="E3" s="43"/>
      <c r="F3" s="43"/>
      <c r="G3" s="43"/>
      <c r="H3" s="43"/>
      <c r="I3" s="43"/>
      <c r="J3" s="2"/>
    </row>
    <row r="4" spans="1:10">
      <c r="A4" s="3" t="s">
        <v>3</v>
      </c>
      <c r="B4" s="3" t="s">
        <v>4</v>
      </c>
      <c r="C4" s="3">
        <v>1</v>
      </c>
      <c r="D4" s="3">
        <v>2</v>
      </c>
      <c r="E4" s="3">
        <v>3</v>
      </c>
      <c r="F4" s="3" t="s">
        <v>5</v>
      </c>
      <c r="G4" s="3" t="s">
        <v>6</v>
      </c>
      <c r="H4" s="3" t="s">
        <v>7</v>
      </c>
      <c r="I4" s="3" t="s">
        <v>8</v>
      </c>
    </row>
    <row r="5" spans="1:10" ht="108">
      <c r="A5" s="7" t="s">
        <v>72</v>
      </c>
      <c r="B5" s="22" t="s">
        <v>12</v>
      </c>
      <c r="C5" s="8">
        <v>93.46</v>
      </c>
      <c r="D5" s="7">
        <v>116.82</v>
      </c>
      <c r="E5" s="7">
        <v>10.199999999999999</v>
      </c>
      <c r="F5" s="23">
        <v>46.73</v>
      </c>
      <c r="G5" s="4" t="s">
        <v>13</v>
      </c>
      <c r="H5" s="4">
        <v>112.53</v>
      </c>
      <c r="I5" s="8">
        <f>H5*F5</f>
        <v>5258.5268999999998</v>
      </c>
    </row>
    <row r="6" spans="1:10" ht="84">
      <c r="A6" s="7" t="s">
        <v>73</v>
      </c>
      <c r="B6" s="22" t="s">
        <v>15</v>
      </c>
      <c r="C6" s="8">
        <v>46.73</v>
      </c>
      <c r="D6" s="7">
        <v>11.68</v>
      </c>
      <c r="E6" s="7">
        <v>0.85</v>
      </c>
      <c r="F6" s="23">
        <v>23.36</v>
      </c>
      <c r="G6" s="4" t="s">
        <v>16</v>
      </c>
      <c r="H6" s="4">
        <v>228.47</v>
      </c>
      <c r="I6" s="8">
        <f t="shared" ref="I6:I14" si="0">H6*F6</f>
        <v>5337.0591999999997</v>
      </c>
    </row>
    <row r="7" spans="1:10" ht="60">
      <c r="A7" s="7" t="s">
        <v>87</v>
      </c>
      <c r="B7" s="22" t="s">
        <v>18</v>
      </c>
      <c r="C7" s="8">
        <v>103.84</v>
      </c>
      <c r="D7" s="7">
        <v>19.47</v>
      </c>
      <c r="E7" s="7">
        <v>1.06</v>
      </c>
      <c r="F7" s="23">
        <v>46.73</v>
      </c>
      <c r="G7" s="4" t="s">
        <v>16</v>
      </c>
      <c r="H7" s="4">
        <v>1191.77</v>
      </c>
      <c r="I7" s="8">
        <f t="shared" si="0"/>
        <v>55691.412099999994</v>
      </c>
    </row>
    <row r="8" spans="1:10" ht="96">
      <c r="A8" s="7" t="s">
        <v>88</v>
      </c>
      <c r="B8" s="22" t="s">
        <v>66</v>
      </c>
      <c r="C8" s="8">
        <v>93.46</v>
      </c>
      <c r="D8" s="7">
        <v>5.3</v>
      </c>
      <c r="E8" s="7"/>
      <c r="F8" s="23">
        <v>46.73</v>
      </c>
      <c r="G8" s="4" t="s">
        <v>16</v>
      </c>
      <c r="H8" s="4">
        <v>6543.32</v>
      </c>
      <c r="I8" s="8">
        <f t="shared" si="0"/>
        <v>305769.34359999996</v>
      </c>
    </row>
    <row r="9" spans="1:10">
      <c r="A9" s="7">
        <v>10</v>
      </c>
      <c r="B9" s="22" t="s">
        <v>31</v>
      </c>
      <c r="C9" s="8"/>
      <c r="D9" s="7"/>
      <c r="E9" s="7"/>
      <c r="F9" s="23"/>
      <c r="G9" s="4"/>
      <c r="H9" s="4"/>
      <c r="I9" s="8"/>
    </row>
    <row r="10" spans="1:10" ht="15.75">
      <c r="A10" s="7">
        <v>11</v>
      </c>
      <c r="B10" s="22" t="s">
        <v>57</v>
      </c>
      <c r="C10" s="8">
        <v>46.73</v>
      </c>
      <c r="D10" s="7">
        <v>11.68</v>
      </c>
      <c r="E10" s="7">
        <v>0.85</v>
      </c>
      <c r="F10" s="23">
        <v>23.36</v>
      </c>
      <c r="G10" s="4" t="s">
        <v>16</v>
      </c>
      <c r="H10" s="6">
        <v>377.8</v>
      </c>
      <c r="I10" s="8">
        <f>H10*F10</f>
        <v>8825.4079999999994</v>
      </c>
    </row>
    <row r="11" spans="1:10" ht="15.75">
      <c r="A11" s="7">
        <v>12</v>
      </c>
      <c r="B11" s="22" t="s">
        <v>58</v>
      </c>
      <c r="C11" s="8">
        <v>40.19</v>
      </c>
      <c r="D11" s="7">
        <v>36.04</v>
      </c>
      <c r="E11" s="7">
        <v>2.44</v>
      </c>
      <c r="F11" s="23">
        <v>20.04</v>
      </c>
      <c r="G11" s="4" t="s">
        <v>16</v>
      </c>
      <c r="H11" s="4">
        <v>788.13</v>
      </c>
      <c r="I11" s="8">
        <f t="shared" si="0"/>
        <v>15794.125199999999</v>
      </c>
    </row>
    <row r="12" spans="1:10" ht="15.75">
      <c r="A12" s="7">
        <v>13</v>
      </c>
      <c r="B12" s="22" t="s">
        <v>59</v>
      </c>
      <c r="C12" s="8">
        <v>103.84</v>
      </c>
      <c r="D12" s="7">
        <v>66.2</v>
      </c>
      <c r="E12" s="7">
        <v>4.12</v>
      </c>
      <c r="F12" s="23">
        <v>47</v>
      </c>
      <c r="G12" s="4" t="s">
        <v>16</v>
      </c>
      <c r="H12" s="4">
        <v>756.83</v>
      </c>
      <c r="I12" s="8">
        <f t="shared" si="0"/>
        <v>35571.01</v>
      </c>
    </row>
    <row r="13" spans="1:10" ht="15.75">
      <c r="A13" s="7">
        <v>14</v>
      </c>
      <c r="B13" s="22" t="s">
        <v>60</v>
      </c>
      <c r="C13" s="8">
        <v>80.38</v>
      </c>
      <c r="D13" s="7">
        <v>28.33</v>
      </c>
      <c r="E13" s="7">
        <v>2.41</v>
      </c>
      <c r="F13" s="23">
        <v>20.04</v>
      </c>
      <c r="G13" s="4" t="s">
        <v>16</v>
      </c>
      <c r="H13" s="4">
        <v>482.26</v>
      </c>
      <c r="I13" s="8">
        <f t="shared" si="0"/>
        <v>9664.4903999999988</v>
      </c>
    </row>
    <row r="14" spans="1:10" ht="15.75">
      <c r="A14" s="7">
        <v>15</v>
      </c>
      <c r="B14" s="22" t="s">
        <v>41</v>
      </c>
      <c r="C14" s="8">
        <v>93.46</v>
      </c>
      <c r="D14" s="7">
        <v>116.82</v>
      </c>
      <c r="E14" s="7">
        <v>10.199999999999999</v>
      </c>
      <c r="F14" s="23">
        <v>46.73</v>
      </c>
      <c r="G14" s="4" t="s">
        <v>16</v>
      </c>
      <c r="H14" s="4">
        <v>167.7</v>
      </c>
      <c r="I14" s="8">
        <f t="shared" si="0"/>
        <v>7836.6209999999992</v>
      </c>
    </row>
    <row r="15" spans="1:10">
      <c r="A15" s="12"/>
      <c r="B15" s="44"/>
      <c r="C15" s="44"/>
      <c r="D15" s="44"/>
      <c r="E15" s="44"/>
      <c r="F15" s="44"/>
      <c r="G15" s="44"/>
      <c r="H15" s="44"/>
      <c r="I15" s="13">
        <f>SUM(I5:I14)</f>
        <v>449747.99639999995</v>
      </c>
    </row>
    <row r="16" spans="1:10">
      <c r="A16" s="14"/>
      <c r="B16" s="15"/>
      <c r="C16" s="15"/>
      <c r="D16" s="15"/>
      <c r="E16" s="15"/>
      <c r="F16" s="15"/>
      <c r="G16" s="15"/>
      <c r="H16" s="15"/>
      <c r="I16" s="16"/>
    </row>
    <row r="17" spans="1:9">
      <c r="A17" s="14"/>
      <c r="B17" s="15"/>
      <c r="C17" s="15"/>
      <c r="D17" s="15"/>
      <c r="E17" s="15"/>
      <c r="F17" s="15"/>
      <c r="G17" s="15"/>
      <c r="H17" s="15"/>
      <c r="I17" s="16"/>
    </row>
    <row r="18" spans="1:9" ht="63.75" customHeight="1">
      <c r="B18" s="45" t="s">
        <v>84</v>
      </c>
      <c r="C18" s="45"/>
      <c r="D18" s="45"/>
      <c r="E18" s="45"/>
      <c r="F18" s="45"/>
      <c r="G18" s="45"/>
      <c r="H18" s="45"/>
      <c r="I18" s="45"/>
    </row>
  </sheetData>
  <mergeCells count="5">
    <mergeCell ref="A1:I1"/>
    <mergeCell ref="A2:I2"/>
    <mergeCell ref="A3:I3"/>
    <mergeCell ref="B15:H15"/>
    <mergeCell ref="B18:I18"/>
  </mergeCells>
  <pageMargins left="0.22" right="0.16"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dimension ref="A1:J18"/>
  <sheetViews>
    <sheetView topLeftCell="A13" workbookViewId="0">
      <selection activeCell="J33" sqref="J33"/>
    </sheetView>
  </sheetViews>
  <sheetFormatPr defaultRowHeight="15"/>
  <cols>
    <col min="1" max="1" width="8.7109375" customWidth="1"/>
    <col min="2" max="2" width="44.140625" customWidth="1"/>
    <col min="3" max="5" width="12.5703125" hidden="1" customWidth="1"/>
    <col min="6" max="6" width="10.28515625" customWidth="1"/>
    <col min="7" max="8" width="11.5703125" customWidth="1"/>
    <col min="9" max="9" width="12.140625" customWidth="1"/>
  </cols>
  <sheetData>
    <row r="1" spans="1:10" ht="18.75">
      <c r="A1" s="39" t="s">
        <v>0</v>
      </c>
      <c r="B1" s="40"/>
      <c r="C1" s="40"/>
      <c r="D1" s="40"/>
      <c r="E1" s="40"/>
      <c r="F1" s="40"/>
      <c r="G1" s="40"/>
      <c r="H1" s="40"/>
      <c r="I1" s="40"/>
      <c r="J1" s="1"/>
    </row>
    <row r="2" spans="1:10" ht="18.75">
      <c r="A2" s="41" t="s">
        <v>1</v>
      </c>
      <c r="B2" s="42"/>
      <c r="C2" s="42"/>
      <c r="D2" s="42"/>
      <c r="E2" s="42"/>
      <c r="F2" s="42"/>
      <c r="G2" s="42"/>
      <c r="H2" s="42"/>
      <c r="I2" s="42"/>
      <c r="J2" s="1"/>
    </row>
    <row r="3" spans="1:10" ht="24" customHeight="1">
      <c r="A3" s="43" t="s">
        <v>71</v>
      </c>
      <c r="B3" s="43"/>
      <c r="C3" s="43"/>
      <c r="D3" s="43"/>
      <c r="E3" s="43"/>
      <c r="F3" s="43"/>
      <c r="G3" s="43"/>
      <c r="H3" s="43"/>
      <c r="I3" s="43"/>
      <c r="J3" s="2"/>
    </row>
    <row r="4" spans="1:10">
      <c r="A4" s="3" t="s">
        <v>3</v>
      </c>
      <c r="B4" s="3" t="s">
        <v>4</v>
      </c>
      <c r="C4" s="3">
        <v>1</v>
      </c>
      <c r="D4" s="3">
        <v>2</v>
      </c>
      <c r="E4" s="3">
        <v>3</v>
      </c>
      <c r="F4" s="3" t="s">
        <v>5</v>
      </c>
      <c r="G4" s="3" t="s">
        <v>6</v>
      </c>
      <c r="H4" s="3" t="s">
        <v>7</v>
      </c>
      <c r="I4" s="3" t="s">
        <v>8</v>
      </c>
    </row>
    <row r="5" spans="1:10" ht="108">
      <c r="A5" s="7" t="s">
        <v>72</v>
      </c>
      <c r="B5" s="22" t="s">
        <v>12</v>
      </c>
      <c r="C5" s="8">
        <v>93.46</v>
      </c>
      <c r="D5" s="7">
        <v>116.82</v>
      </c>
      <c r="E5" s="7">
        <v>10.199999999999999</v>
      </c>
      <c r="F5" s="23">
        <v>15.83</v>
      </c>
      <c r="G5" s="4" t="s">
        <v>13</v>
      </c>
      <c r="H5" s="4">
        <v>112.53</v>
      </c>
      <c r="I5" s="8">
        <f>H5*F5</f>
        <v>1781.3498999999999</v>
      </c>
    </row>
    <row r="6" spans="1:10" ht="68.25" customHeight="1">
      <c r="A6" s="7" t="s">
        <v>73</v>
      </c>
      <c r="B6" s="22" t="s">
        <v>15</v>
      </c>
      <c r="C6" s="8">
        <v>46.73</v>
      </c>
      <c r="D6" s="7">
        <v>11.68</v>
      </c>
      <c r="E6" s="7">
        <v>0.85</v>
      </c>
      <c r="F6" s="23">
        <v>9.3800000000000008</v>
      </c>
      <c r="G6" s="4" t="s">
        <v>16</v>
      </c>
      <c r="H6" s="4">
        <v>228.47</v>
      </c>
      <c r="I6" s="8">
        <f t="shared" ref="I6:I16" si="0">H6*F6</f>
        <v>2143.0486000000001</v>
      </c>
    </row>
    <row r="7" spans="1:10" ht="48">
      <c r="A7" s="7" t="s">
        <v>74</v>
      </c>
      <c r="B7" s="22" t="s">
        <v>75</v>
      </c>
      <c r="C7" s="8">
        <v>103.84</v>
      </c>
      <c r="D7" s="7">
        <v>19.47</v>
      </c>
      <c r="E7" s="7">
        <v>1.06</v>
      </c>
      <c r="F7" s="23">
        <v>123.16</v>
      </c>
      <c r="G7" s="4" t="s">
        <v>25</v>
      </c>
      <c r="H7" s="4">
        <v>233.78</v>
      </c>
      <c r="I7" s="8">
        <f t="shared" si="0"/>
        <v>28792.344799999999</v>
      </c>
    </row>
    <row r="8" spans="1:10" ht="81" customHeight="1">
      <c r="A8" s="7" t="s">
        <v>76</v>
      </c>
      <c r="B8" s="22" t="s">
        <v>77</v>
      </c>
      <c r="C8" s="8"/>
      <c r="D8" s="7"/>
      <c r="E8" s="7"/>
      <c r="F8" s="23">
        <v>22.74</v>
      </c>
      <c r="G8" s="4" t="s">
        <v>13</v>
      </c>
      <c r="H8" s="4">
        <v>5913.66</v>
      </c>
      <c r="I8" s="8">
        <f t="shared" si="0"/>
        <v>134476.62839999999</v>
      </c>
    </row>
    <row r="9" spans="1:10" ht="114">
      <c r="A9" s="10" t="s">
        <v>78</v>
      </c>
      <c r="B9" s="24" t="s">
        <v>79</v>
      </c>
      <c r="C9" s="25"/>
      <c r="D9" s="7">
        <v>1.6339999999999999</v>
      </c>
      <c r="E9" s="7">
        <v>0.20300000000000001</v>
      </c>
      <c r="F9" s="26">
        <v>7.93</v>
      </c>
      <c r="G9" s="4" t="s">
        <v>13</v>
      </c>
      <c r="H9" s="4">
        <v>3921.08</v>
      </c>
      <c r="I9" s="8">
        <f>H9*F9</f>
        <v>31094.164399999998</v>
      </c>
    </row>
    <row r="10" spans="1:10" ht="42">
      <c r="A10" s="10" t="s">
        <v>80</v>
      </c>
      <c r="B10" s="22" t="s">
        <v>81</v>
      </c>
      <c r="C10" s="25"/>
      <c r="D10" s="7">
        <v>204.46</v>
      </c>
      <c r="E10" s="7">
        <v>3.35</v>
      </c>
      <c r="F10" s="23">
        <v>113.75</v>
      </c>
      <c r="G10" s="4" t="s">
        <v>25</v>
      </c>
      <c r="H10" s="4">
        <v>170.51</v>
      </c>
      <c r="I10" s="8">
        <f t="shared" si="0"/>
        <v>19395.512500000001</v>
      </c>
    </row>
    <row r="11" spans="1:10">
      <c r="A11" s="7">
        <v>7</v>
      </c>
      <c r="B11" s="22" t="s">
        <v>31</v>
      </c>
      <c r="C11" s="8"/>
      <c r="D11" s="7"/>
      <c r="E11" s="7"/>
      <c r="F11" s="23"/>
      <c r="G11" s="4"/>
      <c r="H11" s="4"/>
      <c r="I11" s="8"/>
    </row>
    <row r="12" spans="1:10" ht="15.75">
      <c r="A12" s="7">
        <v>8</v>
      </c>
      <c r="B12" s="22" t="s">
        <v>57</v>
      </c>
      <c r="C12" s="8">
        <v>46.73</v>
      </c>
      <c r="D12" s="7">
        <v>11.68</v>
      </c>
      <c r="E12" s="7">
        <v>0.85</v>
      </c>
      <c r="F12" s="23">
        <v>9.3800000000000008</v>
      </c>
      <c r="G12" s="4" t="s">
        <v>16</v>
      </c>
      <c r="H12" s="6">
        <v>377.8</v>
      </c>
      <c r="I12" s="8">
        <f>H12*F12</f>
        <v>3543.7640000000006</v>
      </c>
    </row>
    <row r="13" spans="1:10" ht="15.75">
      <c r="A13" s="7">
        <v>9</v>
      </c>
      <c r="B13" s="22" t="s">
        <v>58</v>
      </c>
      <c r="C13" s="8">
        <v>40.19</v>
      </c>
      <c r="D13" s="7">
        <v>36.04</v>
      </c>
      <c r="E13" s="7">
        <v>2.44</v>
      </c>
      <c r="F13" s="23">
        <v>18.12</v>
      </c>
      <c r="G13" s="4" t="s">
        <v>16</v>
      </c>
      <c r="H13" s="4">
        <v>788.13</v>
      </c>
      <c r="I13" s="8">
        <f t="shared" si="0"/>
        <v>14280.9156</v>
      </c>
    </row>
    <row r="14" spans="1:10">
      <c r="A14" s="7">
        <v>10</v>
      </c>
      <c r="B14" s="22" t="s">
        <v>82</v>
      </c>
      <c r="C14" s="8">
        <v>103.84</v>
      </c>
      <c r="D14" s="7">
        <v>66.2</v>
      </c>
      <c r="E14" s="7">
        <v>4.12</v>
      </c>
      <c r="F14" s="23">
        <v>7223</v>
      </c>
      <c r="G14" s="4" t="s">
        <v>83</v>
      </c>
      <c r="H14" s="4">
        <v>780.21</v>
      </c>
      <c r="I14" s="8">
        <f>H14*F14/1000</f>
        <v>5635.4568300000001</v>
      </c>
    </row>
    <row r="15" spans="1:10" ht="15.75">
      <c r="A15" s="7">
        <v>11</v>
      </c>
      <c r="B15" s="22" t="s">
        <v>60</v>
      </c>
      <c r="C15" s="8">
        <v>80.38</v>
      </c>
      <c r="D15" s="7">
        <v>28.33</v>
      </c>
      <c r="E15" s="7">
        <v>2.41</v>
      </c>
      <c r="F15" s="23">
        <v>20.47</v>
      </c>
      <c r="G15" s="4" t="s">
        <v>16</v>
      </c>
      <c r="H15" s="4">
        <v>482.26</v>
      </c>
      <c r="I15" s="8">
        <f t="shared" si="0"/>
        <v>9871.8621999999996</v>
      </c>
    </row>
    <row r="16" spans="1:10" ht="15.75">
      <c r="A16" s="7">
        <v>12</v>
      </c>
      <c r="B16" s="22" t="s">
        <v>41</v>
      </c>
      <c r="C16" s="8">
        <v>93.46</v>
      </c>
      <c r="D16" s="7">
        <v>116.82</v>
      </c>
      <c r="E16" s="7">
        <v>10.199999999999999</v>
      </c>
      <c r="F16" s="23">
        <v>15.83</v>
      </c>
      <c r="G16" s="4" t="s">
        <v>16</v>
      </c>
      <c r="H16" s="4">
        <v>167.7</v>
      </c>
      <c r="I16" s="8">
        <f t="shared" si="0"/>
        <v>2654.6909999999998</v>
      </c>
    </row>
    <row r="17" spans="1:9">
      <c r="A17" s="12"/>
      <c r="B17" s="44"/>
      <c r="C17" s="44"/>
      <c r="D17" s="44"/>
      <c r="E17" s="44"/>
      <c r="F17" s="44"/>
      <c r="G17" s="44"/>
      <c r="H17" s="44"/>
      <c r="I17" s="13">
        <f>SUM(I5:I16)</f>
        <v>253669.73823000002</v>
      </c>
    </row>
    <row r="18" spans="1:9" ht="63.75" customHeight="1">
      <c r="B18" s="45" t="s">
        <v>84</v>
      </c>
      <c r="C18" s="45"/>
      <c r="D18" s="45"/>
      <c r="E18" s="45"/>
      <c r="F18" s="45"/>
      <c r="G18" s="45"/>
      <c r="H18" s="45"/>
      <c r="I18" s="45"/>
    </row>
  </sheetData>
  <mergeCells count="5">
    <mergeCell ref="A1:I1"/>
    <mergeCell ref="A2:I2"/>
    <mergeCell ref="A3:I3"/>
    <mergeCell ref="B17:H17"/>
    <mergeCell ref="B18:I18"/>
  </mergeCells>
  <pageMargins left="0.24" right="0.17" top="0.45" bottom="0.21" header="0.3" footer="0.15"/>
  <pageSetup orientation="portrait" verticalDpi="0" r:id="rId1"/>
</worksheet>
</file>

<file path=xl/worksheets/sheet16.xml><?xml version="1.0" encoding="utf-8"?>
<worksheet xmlns="http://schemas.openxmlformats.org/spreadsheetml/2006/main" xmlns:r="http://schemas.openxmlformats.org/officeDocument/2006/relationships">
  <dimension ref="A1:G22"/>
  <sheetViews>
    <sheetView topLeftCell="A10" workbookViewId="0">
      <selection activeCell="B5" sqref="B5:B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9.25" customHeight="1">
      <c r="A3" s="43" t="s">
        <v>122</v>
      </c>
      <c r="B3" s="43"/>
      <c r="C3" s="43"/>
      <c r="D3" s="43"/>
      <c r="E3" s="43"/>
      <c r="F3" s="43"/>
      <c r="G3" s="2"/>
    </row>
    <row r="4" spans="1:7">
      <c r="A4" s="3" t="s">
        <v>3</v>
      </c>
      <c r="B4" s="3" t="s">
        <v>4</v>
      </c>
      <c r="C4" s="3" t="s">
        <v>5</v>
      </c>
      <c r="D4" s="3" t="s">
        <v>6</v>
      </c>
      <c r="E4" s="3" t="s">
        <v>7</v>
      </c>
      <c r="F4" s="3" t="s">
        <v>8</v>
      </c>
    </row>
    <row r="5" spans="1:7" ht="25.5">
      <c r="A5" s="4">
        <v>1</v>
      </c>
      <c r="B5" s="5" t="s">
        <v>9</v>
      </c>
      <c r="C5" s="4">
        <v>1</v>
      </c>
      <c r="D5" s="4" t="s">
        <v>10</v>
      </c>
      <c r="E5" s="4">
        <v>243.77</v>
      </c>
      <c r="F5" s="6">
        <f>E5*C5</f>
        <v>243.77</v>
      </c>
    </row>
    <row r="6" spans="1:7" ht="114.75">
      <c r="A6" s="7" t="s">
        <v>11</v>
      </c>
      <c r="B6" s="5" t="s">
        <v>12</v>
      </c>
      <c r="C6" s="8">
        <v>18.899999999999999</v>
      </c>
      <c r="D6" s="4" t="s">
        <v>13</v>
      </c>
      <c r="E6" s="4">
        <v>112.53</v>
      </c>
      <c r="F6" s="6">
        <f t="shared" ref="F6:F17" si="0">E6*C6</f>
        <v>2126.817</v>
      </c>
    </row>
    <row r="7" spans="1:7" ht="89.25">
      <c r="A7" s="7" t="s">
        <v>14</v>
      </c>
      <c r="B7" s="9" t="s">
        <v>15</v>
      </c>
      <c r="C7" s="8">
        <v>1.1299999999999999</v>
      </c>
      <c r="D7" s="4" t="s">
        <v>16</v>
      </c>
      <c r="E7" s="4">
        <v>228.47</v>
      </c>
      <c r="F7" s="6">
        <f t="shared" si="0"/>
        <v>258.17109999999997</v>
      </c>
    </row>
    <row r="8" spans="1:7" ht="63.75">
      <c r="A8" s="7" t="s">
        <v>17</v>
      </c>
      <c r="B8" s="5" t="s">
        <v>18</v>
      </c>
      <c r="C8" s="8">
        <v>1.9</v>
      </c>
      <c r="D8" s="4" t="s">
        <v>16</v>
      </c>
      <c r="E8" s="4">
        <v>1191.77</v>
      </c>
      <c r="F8" s="6">
        <f t="shared" si="0"/>
        <v>2264.3629999999998</v>
      </c>
    </row>
    <row r="9" spans="1:7" ht="102">
      <c r="A9" s="7" t="s">
        <v>19</v>
      </c>
      <c r="B9" s="5" t="s">
        <v>123</v>
      </c>
      <c r="C9" s="8">
        <v>9.06</v>
      </c>
      <c r="D9" s="4" t="s">
        <v>16</v>
      </c>
      <c r="E9" s="4">
        <v>6543.32</v>
      </c>
      <c r="F9" s="6">
        <f t="shared" si="0"/>
        <v>59282.479200000002</v>
      </c>
    </row>
    <row r="10" spans="1:7" ht="102">
      <c r="A10" s="10" t="s">
        <v>109</v>
      </c>
      <c r="B10" s="5" t="s">
        <v>27</v>
      </c>
      <c r="C10" s="8">
        <v>3.04</v>
      </c>
      <c r="D10" s="4" t="s">
        <v>16</v>
      </c>
      <c r="E10" s="4">
        <v>6219.21</v>
      </c>
      <c r="F10" s="6">
        <f t="shared" si="0"/>
        <v>18906.398400000002</v>
      </c>
    </row>
    <row r="11" spans="1:7" ht="89.25">
      <c r="A11" s="10" t="s">
        <v>124</v>
      </c>
      <c r="B11" s="5" t="s">
        <v>29</v>
      </c>
      <c r="C11" s="8">
        <v>1.5</v>
      </c>
      <c r="D11" s="4" t="s">
        <v>30</v>
      </c>
      <c r="E11" s="4">
        <v>53433.91</v>
      </c>
      <c r="F11" s="6">
        <f t="shared" si="0"/>
        <v>80150.865000000005</v>
      </c>
    </row>
    <row r="12" spans="1:7" ht="18.75">
      <c r="A12" s="7">
        <v>8</v>
      </c>
      <c r="B12" s="11" t="s">
        <v>31</v>
      </c>
      <c r="C12" s="8"/>
      <c r="D12" s="4"/>
      <c r="E12" s="4"/>
      <c r="F12" s="6"/>
    </row>
    <row r="13" spans="1:7" ht="15.75">
      <c r="A13" s="7" t="s">
        <v>32</v>
      </c>
      <c r="B13" s="5" t="s">
        <v>33</v>
      </c>
      <c r="C13" s="8">
        <v>1.1299999999999999</v>
      </c>
      <c r="D13" s="4" t="s">
        <v>16</v>
      </c>
      <c r="E13" s="4">
        <v>431.75</v>
      </c>
      <c r="F13" s="6">
        <f t="shared" si="0"/>
        <v>487.87749999999994</v>
      </c>
    </row>
    <row r="14" spans="1:7" ht="15.75">
      <c r="A14" s="7" t="s">
        <v>34</v>
      </c>
      <c r="B14" s="5" t="s">
        <v>35</v>
      </c>
      <c r="C14" s="8">
        <v>5.21</v>
      </c>
      <c r="D14" s="4" t="s">
        <v>16</v>
      </c>
      <c r="E14" s="4">
        <v>710.13</v>
      </c>
      <c r="F14" s="6">
        <f t="shared" si="0"/>
        <v>3699.7772999999997</v>
      </c>
    </row>
    <row r="15" spans="1:7" ht="15.75">
      <c r="A15" s="7" t="s">
        <v>36</v>
      </c>
      <c r="B15" s="5" t="s">
        <v>37</v>
      </c>
      <c r="C15" s="8">
        <v>1.9</v>
      </c>
      <c r="D15" s="4" t="s">
        <v>16</v>
      </c>
      <c r="E15" s="4">
        <v>664.32</v>
      </c>
      <c r="F15" s="6">
        <f t="shared" si="0"/>
        <v>1262.2080000000001</v>
      </c>
    </row>
    <row r="16" spans="1:7" ht="15.75">
      <c r="A16" s="7" t="s">
        <v>38</v>
      </c>
      <c r="B16" s="5" t="s">
        <v>39</v>
      </c>
      <c r="C16" s="8">
        <v>10.41</v>
      </c>
      <c r="D16" s="4" t="s">
        <v>16</v>
      </c>
      <c r="E16" s="4">
        <v>391.29</v>
      </c>
      <c r="F16" s="6">
        <f t="shared" si="0"/>
        <v>4073.3289000000004</v>
      </c>
    </row>
    <row r="17" spans="1:6" ht="15.75">
      <c r="A17" s="7" t="s">
        <v>40</v>
      </c>
      <c r="B17" s="5" t="s">
        <v>41</v>
      </c>
      <c r="C17" s="8">
        <v>18.899999999999999</v>
      </c>
      <c r="D17" s="4" t="s">
        <v>16</v>
      </c>
      <c r="E17" s="4">
        <v>167.7</v>
      </c>
      <c r="F17" s="6">
        <f t="shared" si="0"/>
        <v>3169.5299999999997</v>
      </c>
    </row>
    <row r="18" spans="1:6">
      <c r="A18" s="12"/>
      <c r="B18" s="44"/>
      <c r="C18" s="44"/>
      <c r="D18" s="44"/>
      <c r="E18" s="44"/>
      <c r="F18" s="13">
        <f>SUM(F5:F17)</f>
        <v>175925.58540000001</v>
      </c>
    </row>
    <row r="19" spans="1:6">
      <c r="A19" s="14"/>
      <c r="B19" s="15"/>
      <c r="C19" s="15"/>
      <c r="D19" s="15"/>
      <c r="E19" s="15"/>
      <c r="F19" s="16"/>
    </row>
    <row r="20" spans="1:6" ht="8.25" customHeight="1">
      <c r="A20" s="14"/>
      <c r="B20" s="15"/>
      <c r="C20" s="15"/>
      <c r="D20" s="15"/>
      <c r="E20" s="15"/>
      <c r="F20" s="16"/>
    </row>
    <row r="21" spans="1:6" ht="69.75" customHeight="1">
      <c r="B21" s="45" t="s">
        <v>42</v>
      </c>
      <c r="C21" s="45"/>
      <c r="D21" s="45"/>
      <c r="E21" s="45"/>
      <c r="F21" s="45"/>
    </row>
    <row r="22" spans="1:6" ht="47.25" customHeight="1"/>
  </sheetData>
  <mergeCells count="5">
    <mergeCell ref="A1:F1"/>
    <mergeCell ref="A2:F2"/>
    <mergeCell ref="A3:F3"/>
    <mergeCell ref="B18:E18"/>
    <mergeCell ref="B21:F21"/>
  </mergeCells>
  <pageMargins left="0.2" right="0.2"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dimension ref="A1:G18"/>
  <sheetViews>
    <sheetView topLeftCell="A16" workbookViewId="0">
      <selection activeCell="D5" sqref="D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9.25" customHeight="1">
      <c r="A3" s="43" t="s">
        <v>152</v>
      </c>
      <c r="B3" s="43"/>
      <c r="C3" s="43"/>
      <c r="D3" s="43"/>
      <c r="E3" s="43"/>
      <c r="F3" s="43"/>
      <c r="G3" s="2"/>
    </row>
    <row r="4" spans="1:7">
      <c r="A4" s="3" t="s">
        <v>3</v>
      </c>
      <c r="B4" s="3" t="s">
        <v>4</v>
      </c>
      <c r="C4" s="3" t="s">
        <v>5</v>
      </c>
      <c r="D4" s="3" t="s">
        <v>6</v>
      </c>
      <c r="E4" s="3" t="s">
        <v>7</v>
      </c>
      <c r="F4" s="3" t="s">
        <v>8</v>
      </c>
    </row>
    <row r="5" spans="1:7" ht="89.25">
      <c r="A5" s="7" t="s">
        <v>117</v>
      </c>
      <c r="B5" s="5" t="s">
        <v>22</v>
      </c>
      <c r="C5" s="8">
        <v>3.4</v>
      </c>
      <c r="D5" s="4" t="s">
        <v>16</v>
      </c>
      <c r="E5" s="8">
        <v>2788.17</v>
      </c>
      <c r="F5" s="6">
        <f t="shared" ref="F5:F13" si="0">E5*C5</f>
        <v>9479.7780000000002</v>
      </c>
    </row>
    <row r="6" spans="1:7" ht="63.75">
      <c r="A6" s="10" t="s">
        <v>118</v>
      </c>
      <c r="B6" s="5" t="s">
        <v>24</v>
      </c>
      <c r="C6" s="8">
        <v>99.07</v>
      </c>
      <c r="D6" s="4" t="s">
        <v>25</v>
      </c>
      <c r="E6" s="8">
        <v>259.29000000000002</v>
      </c>
      <c r="F6" s="6">
        <f t="shared" si="0"/>
        <v>25687.8603</v>
      </c>
    </row>
    <row r="7" spans="1:7" ht="102">
      <c r="A7" s="10" t="s">
        <v>119</v>
      </c>
      <c r="B7" s="5" t="s">
        <v>27</v>
      </c>
      <c r="C7" s="8">
        <v>8.5</v>
      </c>
      <c r="D7" s="4" t="s">
        <v>16</v>
      </c>
      <c r="E7" s="4">
        <v>6219.21</v>
      </c>
      <c r="F7" s="6">
        <f t="shared" si="0"/>
        <v>52863.285000000003</v>
      </c>
    </row>
    <row r="8" spans="1:7" ht="102">
      <c r="A8" s="7" t="s">
        <v>88</v>
      </c>
      <c r="B8" s="5" t="s">
        <v>53</v>
      </c>
      <c r="C8" s="8">
        <v>46.02</v>
      </c>
      <c r="D8" s="4" t="s">
        <v>16</v>
      </c>
      <c r="E8" s="4">
        <v>6543.32</v>
      </c>
      <c r="F8" s="6">
        <f>E8*C8</f>
        <v>301123.58640000003</v>
      </c>
    </row>
    <row r="9" spans="1:7" ht="89.25">
      <c r="A9" s="10" t="s">
        <v>120</v>
      </c>
      <c r="B9" s="5" t="s">
        <v>29</v>
      </c>
      <c r="C9" s="8">
        <v>0.96</v>
      </c>
      <c r="D9" s="4" t="s">
        <v>30</v>
      </c>
      <c r="E9" s="4">
        <v>53433.91</v>
      </c>
      <c r="F9" s="6">
        <f t="shared" si="0"/>
        <v>51296.553599999999</v>
      </c>
    </row>
    <row r="10" spans="1:7" ht="18.75">
      <c r="A10" s="7">
        <v>6</v>
      </c>
      <c r="B10" s="11" t="s">
        <v>31</v>
      </c>
      <c r="C10" s="8"/>
      <c r="D10" s="4"/>
      <c r="E10" s="4"/>
      <c r="F10" s="6"/>
    </row>
    <row r="11" spans="1:7" ht="15.75">
      <c r="A11" s="7" t="s">
        <v>32</v>
      </c>
      <c r="B11" s="5" t="s">
        <v>35</v>
      </c>
      <c r="C11" s="8">
        <v>26.28</v>
      </c>
      <c r="D11" s="4" t="s">
        <v>16</v>
      </c>
      <c r="E11" s="4">
        <v>710.13</v>
      </c>
      <c r="F11" s="6">
        <f t="shared" si="0"/>
        <v>18662.216400000001</v>
      </c>
    </row>
    <row r="12" spans="1:7" ht="15.75">
      <c r="A12" s="7" t="s">
        <v>36</v>
      </c>
      <c r="B12" s="5" t="s">
        <v>37</v>
      </c>
      <c r="C12" s="8">
        <v>3.4</v>
      </c>
      <c r="D12" s="4" t="s">
        <v>16</v>
      </c>
      <c r="E12" s="4">
        <v>664.32</v>
      </c>
      <c r="F12" s="6">
        <f t="shared" si="0"/>
        <v>2258.6880000000001</v>
      </c>
    </row>
    <row r="13" spans="1:7" ht="15.75">
      <c r="A13" s="7" t="s">
        <v>38</v>
      </c>
      <c r="B13" s="5" t="s">
        <v>39</v>
      </c>
      <c r="C13" s="8">
        <v>46.879899999999999</v>
      </c>
      <c r="D13" s="4" t="s">
        <v>16</v>
      </c>
      <c r="E13" s="4">
        <v>391.29</v>
      </c>
      <c r="F13" s="6">
        <f t="shared" si="0"/>
        <v>18343.636071000001</v>
      </c>
    </row>
    <row r="14" spans="1:7">
      <c r="A14" s="12"/>
      <c r="B14" s="44"/>
      <c r="C14" s="44"/>
      <c r="D14" s="44"/>
      <c r="E14" s="44"/>
      <c r="F14" s="13">
        <f>SUM(F5:F13)</f>
        <v>479715.60377100005</v>
      </c>
    </row>
    <row r="15" spans="1:7">
      <c r="A15" s="14"/>
      <c r="B15" s="15"/>
      <c r="C15" s="15"/>
      <c r="D15" s="15"/>
      <c r="E15" s="15"/>
      <c r="F15" s="16"/>
    </row>
    <row r="16" spans="1:7" ht="8.25" customHeight="1">
      <c r="A16" s="14"/>
      <c r="B16" s="15"/>
      <c r="C16" s="15"/>
      <c r="D16" s="15"/>
      <c r="E16" s="15"/>
      <c r="F16" s="16"/>
    </row>
    <row r="17" spans="2:6" ht="69.75" customHeight="1">
      <c r="B17" s="45" t="s">
        <v>42</v>
      </c>
      <c r="C17" s="45"/>
      <c r="D17" s="45"/>
      <c r="E17" s="45"/>
      <c r="F17" s="45"/>
    </row>
    <row r="18" spans="2:6" ht="47.25" customHeight="1"/>
  </sheetData>
  <mergeCells count="5">
    <mergeCell ref="A1:F1"/>
    <mergeCell ref="A2:F2"/>
    <mergeCell ref="A3:F3"/>
    <mergeCell ref="B14:E14"/>
    <mergeCell ref="B17:F17"/>
  </mergeCells>
  <pageMargins left="0.16" right="0.3"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9.25" customHeight="1">
      <c r="A3" s="43" t="s">
        <v>2</v>
      </c>
      <c r="B3" s="43"/>
      <c r="C3" s="43"/>
      <c r="D3" s="43"/>
      <c r="E3" s="43"/>
      <c r="F3" s="43"/>
      <c r="G3" s="2"/>
    </row>
    <row r="4" spans="1:7">
      <c r="A4" s="3" t="s">
        <v>3</v>
      </c>
      <c r="B4" s="3" t="s">
        <v>4</v>
      </c>
      <c r="C4" s="3" t="s">
        <v>5</v>
      </c>
      <c r="D4" s="3" t="s">
        <v>6</v>
      </c>
      <c r="E4" s="3" t="s">
        <v>7</v>
      </c>
      <c r="F4" s="3" t="s">
        <v>8</v>
      </c>
    </row>
    <row r="5" spans="1:7" ht="25.5">
      <c r="A5" s="4">
        <v>1</v>
      </c>
      <c r="B5" s="5" t="s">
        <v>9</v>
      </c>
      <c r="C5" s="4">
        <v>2</v>
      </c>
      <c r="D5" s="4" t="s">
        <v>10</v>
      </c>
      <c r="E5" s="4">
        <v>243.77</v>
      </c>
      <c r="F5" s="6">
        <f>E5*C5</f>
        <v>487.54</v>
      </c>
    </row>
    <row r="6" spans="1:7" ht="114.75">
      <c r="A6" s="7" t="s">
        <v>11</v>
      </c>
      <c r="B6" s="5" t="s">
        <v>12</v>
      </c>
      <c r="C6" s="8">
        <v>81.12</v>
      </c>
      <c r="D6" s="4" t="s">
        <v>13</v>
      </c>
      <c r="E6" s="4">
        <v>112.53</v>
      </c>
      <c r="F6" s="6">
        <f t="shared" ref="F6:F19" si="0">E6*C6</f>
        <v>9128.4336000000003</v>
      </c>
    </row>
    <row r="7" spans="1:7" ht="89.25">
      <c r="A7" s="7" t="s">
        <v>14</v>
      </c>
      <c r="B7" s="9" t="s">
        <v>15</v>
      </c>
      <c r="C7" s="8">
        <v>6.59</v>
      </c>
      <c r="D7" s="4" t="s">
        <v>16</v>
      </c>
      <c r="E7" s="4">
        <v>228.47</v>
      </c>
      <c r="F7" s="6">
        <f t="shared" si="0"/>
        <v>1505.6172999999999</v>
      </c>
    </row>
    <row r="8" spans="1:7" ht="63.75">
      <c r="A8" s="7" t="s">
        <v>17</v>
      </c>
      <c r="B8" s="5" t="s">
        <v>18</v>
      </c>
      <c r="C8" s="8">
        <v>11.06</v>
      </c>
      <c r="D8" s="4" t="s">
        <v>16</v>
      </c>
      <c r="E8" s="4">
        <v>1191.77</v>
      </c>
      <c r="F8" s="6">
        <f t="shared" si="0"/>
        <v>13180.976200000001</v>
      </c>
    </row>
    <row r="9" spans="1:7" ht="102">
      <c r="A9" s="7" t="s">
        <v>19</v>
      </c>
      <c r="B9" s="5" t="s">
        <v>20</v>
      </c>
      <c r="C9" s="8">
        <v>9.57</v>
      </c>
      <c r="D9" s="4" t="s">
        <v>16</v>
      </c>
      <c r="E9" s="4">
        <v>5913.66</v>
      </c>
      <c r="F9" s="6">
        <f t="shared" si="0"/>
        <v>56593.726199999997</v>
      </c>
    </row>
    <row r="10" spans="1:7" ht="89.25">
      <c r="A10" s="7" t="s">
        <v>21</v>
      </c>
      <c r="B10" s="5" t="s">
        <v>22</v>
      </c>
      <c r="C10" s="8">
        <v>26.34</v>
      </c>
      <c r="D10" s="4" t="s">
        <v>16</v>
      </c>
      <c r="E10" s="8">
        <v>2788.17</v>
      </c>
      <c r="F10" s="6">
        <f t="shared" si="0"/>
        <v>73440.397800000006</v>
      </c>
    </row>
    <row r="11" spans="1:7" ht="63.75">
      <c r="A11" s="10" t="s">
        <v>23</v>
      </c>
      <c r="B11" s="5" t="s">
        <v>24</v>
      </c>
      <c r="C11" s="8">
        <v>182.37</v>
      </c>
      <c r="D11" s="4" t="s">
        <v>25</v>
      </c>
      <c r="E11" s="8">
        <v>259.29000000000002</v>
      </c>
      <c r="F11" s="6">
        <f t="shared" si="0"/>
        <v>47286.717300000004</v>
      </c>
    </row>
    <row r="12" spans="1:7" ht="102">
      <c r="A12" s="10" t="s">
        <v>26</v>
      </c>
      <c r="B12" s="5" t="s">
        <v>27</v>
      </c>
      <c r="C12" s="8">
        <v>1.27</v>
      </c>
      <c r="D12" s="4" t="s">
        <v>16</v>
      </c>
      <c r="E12" s="4">
        <v>6219.21</v>
      </c>
      <c r="F12" s="6">
        <f t="shared" si="0"/>
        <v>7898.3967000000002</v>
      </c>
    </row>
    <row r="13" spans="1:7" ht="89.25">
      <c r="A13" s="10" t="s">
        <v>28</v>
      </c>
      <c r="B13" s="5" t="s">
        <v>29</v>
      </c>
      <c r="C13" s="8">
        <v>0.13500000000000001</v>
      </c>
      <c r="D13" s="4" t="s">
        <v>30</v>
      </c>
      <c r="E13" s="4">
        <v>53433.91</v>
      </c>
      <c r="F13" s="6">
        <f t="shared" si="0"/>
        <v>7213.5778500000006</v>
      </c>
    </row>
    <row r="14" spans="1:7" ht="18.75">
      <c r="A14" s="7">
        <v>10</v>
      </c>
      <c r="B14" s="11" t="s">
        <v>31</v>
      </c>
      <c r="C14" s="8"/>
      <c r="D14" s="4"/>
      <c r="E14" s="4"/>
      <c r="F14" s="6"/>
    </row>
    <row r="15" spans="1:7" ht="15.75">
      <c r="A15" s="7" t="s">
        <v>32</v>
      </c>
      <c r="B15" s="5" t="s">
        <v>33</v>
      </c>
      <c r="C15" s="8">
        <v>6.59</v>
      </c>
      <c r="D15" s="4" t="s">
        <v>16</v>
      </c>
      <c r="E15" s="4">
        <v>431.75</v>
      </c>
      <c r="F15" s="6">
        <f t="shared" si="0"/>
        <v>2845.2325000000001</v>
      </c>
    </row>
    <row r="16" spans="1:7" ht="15.75">
      <c r="A16" s="7" t="s">
        <v>34</v>
      </c>
      <c r="B16" s="5" t="s">
        <v>35</v>
      </c>
      <c r="C16" s="8">
        <v>18.149999999999999</v>
      </c>
      <c r="D16" s="4" t="s">
        <v>16</v>
      </c>
      <c r="E16" s="4">
        <v>710.13</v>
      </c>
      <c r="F16" s="6">
        <f t="shared" si="0"/>
        <v>12888.859499999999</v>
      </c>
    </row>
    <row r="17" spans="1:6" ht="15.75">
      <c r="A17" s="7" t="s">
        <v>36</v>
      </c>
      <c r="B17" s="5" t="s">
        <v>37</v>
      </c>
      <c r="C17" s="8">
        <v>37.4</v>
      </c>
      <c r="D17" s="4" t="s">
        <v>16</v>
      </c>
      <c r="E17" s="4">
        <v>664.32</v>
      </c>
      <c r="F17" s="6">
        <f t="shared" si="0"/>
        <v>24845.567999999999</v>
      </c>
    </row>
    <row r="18" spans="1:6" ht="15.75">
      <c r="A18" s="7" t="s">
        <v>38</v>
      </c>
      <c r="B18" s="5" t="s">
        <v>39</v>
      </c>
      <c r="C18" s="8">
        <v>9.7330000000000005</v>
      </c>
      <c r="D18" s="4" t="s">
        <v>16</v>
      </c>
      <c r="E18" s="4">
        <v>391.29</v>
      </c>
      <c r="F18" s="6">
        <f t="shared" si="0"/>
        <v>3808.4255700000003</v>
      </c>
    </row>
    <row r="19" spans="1:6" ht="15.75">
      <c r="A19" s="7" t="s">
        <v>40</v>
      </c>
      <c r="B19" s="5" t="s">
        <v>41</v>
      </c>
      <c r="C19" s="8">
        <v>81.12</v>
      </c>
      <c r="D19" s="4" t="s">
        <v>16</v>
      </c>
      <c r="E19" s="4">
        <v>167.7</v>
      </c>
      <c r="F19" s="6">
        <f t="shared" si="0"/>
        <v>13603.824000000001</v>
      </c>
    </row>
    <row r="20" spans="1:6">
      <c r="A20" s="12"/>
      <c r="B20" s="44"/>
      <c r="C20" s="44"/>
      <c r="D20" s="44"/>
      <c r="E20" s="44"/>
      <c r="F20" s="13">
        <f>SUM(F5:F19)</f>
        <v>274727.29252000002</v>
      </c>
    </row>
    <row r="21" spans="1:6">
      <c r="A21" s="14"/>
      <c r="B21" s="15"/>
      <c r="C21" s="15"/>
      <c r="D21" s="15"/>
      <c r="E21" s="15"/>
      <c r="F21" s="16"/>
    </row>
    <row r="22" spans="1:6" ht="8.25" customHeight="1">
      <c r="A22" s="14"/>
      <c r="B22" s="15"/>
      <c r="C22" s="15"/>
      <c r="D22" s="15"/>
      <c r="E22" s="15"/>
      <c r="F22" s="16"/>
    </row>
    <row r="23" spans="1:6" ht="69.75" customHeight="1">
      <c r="B23" s="45" t="s">
        <v>42</v>
      </c>
      <c r="C23" s="45"/>
      <c r="D23" s="45"/>
      <c r="E23" s="45"/>
      <c r="F23" s="45"/>
    </row>
    <row r="24" spans="1:6" ht="47.25" customHeight="1"/>
  </sheetData>
  <mergeCells count="5">
    <mergeCell ref="A1:F1"/>
    <mergeCell ref="A2:F2"/>
    <mergeCell ref="A3:F3"/>
    <mergeCell ref="B20:E20"/>
    <mergeCell ref="B23:F23"/>
  </mergeCells>
  <pageMargins left="0.18" right="0.22" top="0.63"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dimension ref="A1:I23"/>
  <sheetViews>
    <sheetView tabSelected="1" topLeftCell="A13" workbookViewId="0">
      <selection activeCell="L8" sqref="L8"/>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39" t="s">
        <v>0</v>
      </c>
      <c r="B1" s="40"/>
      <c r="C1" s="40"/>
      <c r="D1" s="40"/>
      <c r="E1" s="40"/>
      <c r="F1" s="40"/>
      <c r="G1" s="40"/>
      <c r="H1" s="40"/>
      <c r="I1" s="1"/>
    </row>
    <row r="2" spans="1:9" ht="18.75">
      <c r="A2" s="41" t="s">
        <v>1</v>
      </c>
      <c r="B2" s="42"/>
      <c r="C2" s="42"/>
      <c r="D2" s="42"/>
      <c r="E2" s="42"/>
      <c r="F2" s="42"/>
      <c r="G2" s="42"/>
      <c r="H2" s="42"/>
      <c r="I2" s="1"/>
    </row>
    <row r="3" spans="1:9" ht="27" customHeight="1">
      <c r="A3" s="43" t="s">
        <v>115</v>
      </c>
      <c r="B3" s="43"/>
      <c r="C3" s="43"/>
      <c r="D3" s="43"/>
      <c r="E3" s="43"/>
      <c r="F3" s="43"/>
      <c r="G3" s="43"/>
      <c r="H3" s="43"/>
      <c r="I3" s="2"/>
    </row>
    <row r="4" spans="1:9">
      <c r="A4" s="3" t="s">
        <v>3</v>
      </c>
      <c r="B4" s="3" t="s">
        <v>4</v>
      </c>
      <c r="C4" s="3">
        <v>1</v>
      </c>
      <c r="D4" s="3">
        <v>2</v>
      </c>
      <c r="E4" s="3" t="s">
        <v>5</v>
      </c>
      <c r="F4" s="3" t="s">
        <v>6</v>
      </c>
      <c r="G4" s="3" t="s">
        <v>7</v>
      </c>
      <c r="H4" s="3" t="s">
        <v>8</v>
      </c>
    </row>
    <row r="5" spans="1:9" ht="25.5">
      <c r="A5" s="7">
        <v>1</v>
      </c>
      <c r="B5" s="5" t="s">
        <v>116</v>
      </c>
      <c r="C5" s="5"/>
      <c r="D5" s="5"/>
      <c r="E5" s="8">
        <v>1</v>
      </c>
      <c r="F5" s="8" t="s">
        <v>10</v>
      </c>
      <c r="G5" s="8">
        <v>243.77</v>
      </c>
      <c r="H5" s="8">
        <f>G5*E5</f>
        <v>243.77</v>
      </c>
    </row>
    <row r="6" spans="1:9" ht="114.75">
      <c r="A6" s="7" t="s">
        <v>11</v>
      </c>
      <c r="B6" s="5" t="s">
        <v>12</v>
      </c>
      <c r="C6" s="8">
        <v>5.39</v>
      </c>
      <c r="D6" s="8">
        <v>2</v>
      </c>
      <c r="E6" s="8">
        <v>17.739999999999998</v>
      </c>
      <c r="F6" s="4" t="s">
        <v>13</v>
      </c>
      <c r="G6" s="4">
        <v>112.53</v>
      </c>
      <c r="H6" s="8">
        <f t="shared" ref="H6:H19" si="0">G6*E6</f>
        <v>1996.2821999999999</v>
      </c>
    </row>
    <row r="7" spans="1:9" ht="89.25">
      <c r="A7" s="7" t="s">
        <v>14</v>
      </c>
      <c r="B7" s="9" t="s">
        <v>15</v>
      </c>
      <c r="C7" s="8">
        <v>0.42</v>
      </c>
      <c r="D7" s="8">
        <v>2</v>
      </c>
      <c r="E7" s="8">
        <v>1.24</v>
      </c>
      <c r="F7" s="4" t="s">
        <v>16</v>
      </c>
      <c r="G7" s="4">
        <v>228.47</v>
      </c>
      <c r="H7" s="8">
        <f t="shared" si="0"/>
        <v>283.30279999999999</v>
      </c>
    </row>
    <row r="8" spans="1:9" ht="63.75">
      <c r="A8" s="7" t="s">
        <v>17</v>
      </c>
      <c r="B8" s="5" t="s">
        <v>18</v>
      </c>
      <c r="C8" s="8">
        <v>0.71</v>
      </c>
      <c r="D8" s="8">
        <v>2</v>
      </c>
      <c r="E8" s="8">
        <v>2.08</v>
      </c>
      <c r="F8" s="4" t="s">
        <v>16</v>
      </c>
      <c r="G8" s="4">
        <v>1191.77</v>
      </c>
      <c r="H8" s="8">
        <f t="shared" si="0"/>
        <v>2478.8816000000002</v>
      </c>
    </row>
    <row r="9" spans="1:9" ht="102">
      <c r="A9" s="7" t="s">
        <v>19</v>
      </c>
      <c r="B9" s="5" t="s">
        <v>20</v>
      </c>
      <c r="C9" s="8">
        <v>0.68</v>
      </c>
      <c r="D9" s="8">
        <v>2</v>
      </c>
      <c r="E9" s="8">
        <v>2.3199999999999998</v>
      </c>
      <c r="F9" s="4" t="s">
        <v>16</v>
      </c>
      <c r="G9" s="4">
        <v>5913.66</v>
      </c>
      <c r="H9" s="8">
        <f t="shared" si="0"/>
        <v>13719.691199999999</v>
      </c>
    </row>
    <row r="10" spans="1:9" ht="89.25">
      <c r="A10" s="7" t="s">
        <v>21</v>
      </c>
      <c r="B10" s="5" t="s">
        <v>22</v>
      </c>
      <c r="C10" s="8">
        <v>2.04</v>
      </c>
      <c r="D10" s="8">
        <v>2</v>
      </c>
      <c r="E10" s="8">
        <v>5.66</v>
      </c>
      <c r="F10" s="4" t="s">
        <v>16</v>
      </c>
      <c r="G10" s="4">
        <v>2788.17</v>
      </c>
      <c r="H10" s="8">
        <f t="shared" si="0"/>
        <v>15781.042200000002</v>
      </c>
    </row>
    <row r="11" spans="1:9" ht="63.75">
      <c r="A11" s="10" t="s">
        <v>23</v>
      </c>
      <c r="B11" s="5" t="s">
        <v>24</v>
      </c>
      <c r="C11" s="8">
        <v>10.14</v>
      </c>
      <c r="D11" s="8">
        <v>2</v>
      </c>
      <c r="E11" s="8">
        <v>51.86</v>
      </c>
      <c r="F11" s="4" t="s">
        <v>25</v>
      </c>
      <c r="G11" s="4">
        <v>259.29000000000002</v>
      </c>
      <c r="H11" s="8">
        <f t="shared" si="0"/>
        <v>13446.779400000001</v>
      </c>
    </row>
    <row r="12" spans="1:9" ht="102">
      <c r="A12" s="10" t="s">
        <v>26</v>
      </c>
      <c r="B12" s="5" t="s">
        <v>27</v>
      </c>
      <c r="C12" s="8">
        <v>2.2799999999999998</v>
      </c>
      <c r="D12" s="8">
        <v>2</v>
      </c>
      <c r="E12" s="8">
        <v>24.07</v>
      </c>
      <c r="F12" s="4" t="s">
        <v>16</v>
      </c>
      <c r="G12" s="4">
        <v>6219.21</v>
      </c>
      <c r="H12" s="8">
        <f t="shared" si="0"/>
        <v>149696.3847</v>
      </c>
    </row>
    <row r="13" spans="1:9" ht="89.25">
      <c r="A13" s="10" t="s">
        <v>28</v>
      </c>
      <c r="B13" s="5" t="s">
        <v>29</v>
      </c>
      <c r="C13" s="8">
        <v>0.14000000000000001</v>
      </c>
      <c r="D13" s="8">
        <v>2</v>
      </c>
      <c r="E13" s="8">
        <v>2.5499999999999998</v>
      </c>
      <c r="F13" s="4" t="s">
        <v>30</v>
      </c>
      <c r="G13" s="4">
        <v>53433.91</v>
      </c>
      <c r="H13" s="8">
        <f t="shared" si="0"/>
        <v>136256.4705</v>
      </c>
    </row>
    <row r="14" spans="1:9" ht="18.75">
      <c r="A14" s="7">
        <v>10</v>
      </c>
      <c r="B14" s="11" t="s">
        <v>31</v>
      </c>
      <c r="C14" s="8"/>
      <c r="D14" s="8"/>
      <c r="E14" s="8"/>
      <c r="F14" s="4"/>
      <c r="G14" s="4"/>
      <c r="H14" s="8"/>
    </row>
    <row r="15" spans="1:9" ht="15.75">
      <c r="A15" s="7" t="s">
        <v>32</v>
      </c>
      <c r="B15" s="5" t="s">
        <v>33</v>
      </c>
      <c r="C15" s="8">
        <v>0.42</v>
      </c>
      <c r="D15" s="8">
        <v>2</v>
      </c>
      <c r="E15" s="8">
        <v>1.24</v>
      </c>
      <c r="F15" s="4" t="s">
        <v>16</v>
      </c>
      <c r="G15" s="4">
        <v>431.75</v>
      </c>
      <c r="H15" s="8">
        <f t="shared" si="0"/>
        <v>535.37</v>
      </c>
    </row>
    <row r="16" spans="1:9" ht="15.75">
      <c r="A16" s="7" t="s">
        <v>34</v>
      </c>
      <c r="B16" s="5" t="s">
        <v>35</v>
      </c>
      <c r="C16" s="8">
        <v>2.31</v>
      </c>
      <c r="D16" s="8">
        <v>2</v>
      </c>
      <c r="E16" s="8">
        <v>14.45</v>
      </c>
      <c r="F16" s="4" t="s">
        <v>16</v>
      </c>
      <c r="G16" s="4">
        <v>710.13</v>
      </c>
      <c r="H16" s="8">
        <f t="shared" si="0"/>
        <v>10261.378499999999</v>
      </c>
    </row>
    <row r="17" spans="1:8" ht="15.75">
      <c r="A17" s="7" t="s">
        <v>36</v>
      </c>
      <c r="B17" s="5" t="s">
        <v>37</v>
      </c>
      <c r="C17" s="8">
        <v>2.75</v>
      </c>
      <c r="D17" s="8">
        <v>2</v>
      </c>
      <c r="E17" s="8">
        <v>7.74</v>
      </c>
      <c r="F17" s="4" t="s">
        <v>16</v>
      </c>
      <c r="G17" s="4">
        <v>664.32</v>
      </c>
      <c r="H17" s="8">
        <f t="shared" si="0"/>
        <v>5141.8368000000009</v>
      </c>
    </row>
    <row r="18" spans="1:8" ht="15.75">
      <c r="A18" s="7" t="s">
        <v>38</v>
      </c>
      <c r="B18" s="5" t="s">
        <v>39</v>
      </c>
      <c r="C18" s="8">
        <v>2.62</v>
      </c>
      <c r="D18" s="8">
        <v>2</v>
      </c>
      <c r="E18" s="8">
        <v>22.768000000000001</v>
      </c>
      <c r="F18" s="4" t="s">
        <v>16</v>
      </c>
      <c r="G18" s="4">
        <v>391.29</v>
      </c>
      <c r="H18" s="8">
        <f t="shared" si="0"/>
        <v>8908.8907200000012</v>
      </c>
    </row>
    <row r="19" spans="1:8" ht="15.75">
      <c r="A19" s="7" t="s">
        <v>40</v>
      </c>
      <c r="B19" s="5" t="s">
        <v>41</v>
      </c>
      <c r="C19" s="8">
        <v>5.39</v>
      </c>
      <c r="D19" s="8">
        <v>2</v>
      </c>
      <c r="E19" s="8">
        <v>17.739999999999998</v>
      </c>
      <c r="F19" s="4" t="s">
        <v>16</v>
      </c>
      <c r="G19" s="4">
        <v>167.7</v>
      </c>
      <c r="H19" s="8">
        <f t="shared" si="0"/>
        <v>2974.9979999999996</v>
      </c>
    </row>
    <row r="20" spans="1:8">
      <c r="A20" s="12"/>
      <c r="B20" s="44"/>
      <c r="C20" s="44"/>
      <c r="D20" s="44"/>
      <c r="E20" s="44"/>
      <c r="F20" s="44"/>
      <c r="G20" s="44"/>
      <c r="H20" s="13">
        <f>SUM(H5:H19)</f>
        <v>361725.07861999999</v>
      </c>
    </row>
    <row r="21" spans="1:8">
      <c r="A21" s="14"/>
      <c r="B21" s="15"/>
      <c r="C21" s="15"/>
      <c r="D21" s="15"/>
      <c r="E21" s="15"/>
      <c r="F21" s="15"/>
      <c r="G21" s="15"/>
      <c r="H21" s="16"/>
    </row>
    <row r="22" spans="1:8">
      <c r="A22" s="14"/>
      <c r="B22" s="15"/>
      <c r="C22" s="15"/>
      <c r="D22" s="15"/>
      <c r="E22" s="15"/>
      <c r="F22" s="15"/>
      <c r="G22" s="15"/>
      <c r="H22" s="16"/>
    </row>
    <row r="23" spans="1:8" ht="41.25" customHeight="1">
      <c r="B23" s="45" t="s">
        <v>42</v>
      </c>
      <c r="C23" s="45"/>
      <c r="D23" s="45"/>
      <c r="E23" s="45"/>
      <c r="F23" s="45"/>
      <c r="G23" s="45"/>
      <c r="H23" s="45"/>
    </row>
  </sheetData>
  <mergeCells count="5">
    <mergeCell ref="A1:H1"/>
    <mergeCell ref="A2:H2"/>
    <mergeCell ref="A3:H3"/>
    <mergeCell ref="B20:G20"/>
    <mergeCell ref="B23:H23"/>
  </mergeCells>
  <pageMargins left="0.36" right="0.28000000000000003" top="0.42"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9.25" customHeight="1">
      <c r="A3" s="43" t="s">
        <v>89</v>
      </c>
      <c r="B3" s="43"/>
      <c r="C3" s="43"/>
      <c r="D3" s="43"/>
      <c r="E3" s="43"/>
      <c r="F3" s="43"/>
      <c r="G3" s="2"/>
    </row>
    <row r="4" spans="1:7">
      <c r="A4" s="3" t="s">
        <v>3</v>
      </c>
      <c r="B4" s="3" t="s">
        <v>4</v>
      </c>
      <c r="C4" s="3" t="s">
        <v>5</v>
      </c>
      <c r="D4" s="3" t="s">
        <v>6</v>
      </c>
      <c r="E4" s="3" t="s">
        <v>7</v>
      </c>
      <c r="F4" s="3" t="s">
        <v>8</v>
      </c>
    </row>
    <row r="5" spans="1:7" ht="25.5">
      <c r="A5" s="19">
        <v>1</v>
      </c>
      <c r="B5" s="20" t="s">
        <v>63</v>
      </c>
      <c r="C5" s="8">
        <v>1</v>
      </c>
      <c r="D5" s="21" t="s">
        <v>10</v>
      </c>
      <c r="E5" s="21">
        <v>243.77</v>
      </c>
      <c r="F5" s="8">
        <f>E5*C5</f>
        <v>243.77</v>
      </c>
    </row>
    <row r="6" spans="1:7" ht="114.75">
      <c r="A6" s="7" t="s">
        <v>11</v>
      </c>
      <c r="B6" s="5" t="s">
        <v>12</v>
      </c>
      <c r="C6" s="8">
        <v>53.41</v>
      </c>
      <c r="D6" s="4" t="s">
        <v>13</v>
      </c>
      <c r="E6" s="4">
        <v>112.53</v>
      </c>
      <c r="F6" s="8">
        <f t="shared" ref="F6:F15" si="0">E6*C6</f>
        <v>6010.2272999999996</v>
      </c>
    </row>
    <row r="7" spans="1:7" ht="89.25">
      <c r="A7" s="7" t="s">
        <v>14</v>
      </c>
      <c r="B7" s="9" t="s">
        <v>64</v>
      </c>
      <c r="C7" s="4">
        <v>21.17</v>
      </c>
      <c r="D7" s="4" t="s">
        <v>16</v>
      </c>
      <c r="E7" s="4">
        <v>228.47</v>
      </c>
      <c r="F7" s="8">
        <f t="shared" si="0"/>
        <v>4836.7099000000007</v>
      </c>
    </row>
    <row r="8" spans="1:7" ht="63.75">
      <c r="A8" s="7" t="s">
        <v>17</v>
      </c>
      <c r="B8" s="5" t="s">
        <v>18</v>
      </c>
      <c r="C8" s="8">
        <v>35.56</v>
      </c>
      <c r="D8" s="4" t="s">
        <v>16</v>
      </c>
      <c r="E8" s="4">
        <v>1191.77</v>
      </c>
      <c r="F8" s="8">
        <f t="shared" si="0"/>
        <v>42379.341200000003</v>
      </c>
    </row>
    <row r="9" spans="1:7" ht="102">
      <c r="A9" s="7" t="s">
        <v>65</v>
      </c>
      <c r="B9" s="5" t="s">
        <v>53</v>
      </c>
      <c r="C9" s="8">
        <v>32.57</v>
      </c>
      <c r="D9" s="4" t="s">
        <v>16</v>
      </c>
      <c r="E9" s="4">
        <v>6543.32</v>
      </c>
      <c r="F9" s="8">
        <f t="shared" si="0"/>
        <v>213115.93239999999</v>
      </c>
    </row>
    <row r="10" spans="1:7" ht="18.75">
      <c r="A10" s="7">
        <v>6</v>
      </c>
      <c r="B10" s="11" t="s">
        <v>31</v>
      </c>
      <c r="C10" s="8"/>
      <c r="D10" s="4"/>
      <c r="E10" s="4"/>
      <c r="F10" s="8"/>
    </row>
    <row r="11" spans="1:7" ht="15.75">
      <c r="A11" s="7" t="s">
        <v>32</v>
      </c>
      <c r="B11" s="5" t="s">
        <v>90</v>
      </c>
      <c r="C11" s="8">
        <v>21.17</v>
      </c>
      <c r="D11" s="4" t="s">
        <v>16</v>
      </c>
      <c r="E11" s="4">
        <v>377.8</v>
      </c>
      <c r="F11" s="8">
        <f t="shared" ref="F11" si="1">E11*C11</f>
        <v>7998.0260000000007</v>
      </c>
    </row>
    <row r="12" spans="1:7" ht="15.75">
      <c r="A12" s="7" t="s">
        <v>34</v>
      </c>
      <c r="B12" s="5" t="s">
        <v>58</v>
      </c>
      <c r="C12" s="8">
        <v>14.01</v>
      </c>
      <c r="D12" s="4" t="s">
        <v>16</v>
      </c>
      <c r="E12" s="4">
        <v>788.13</v>
      </c>
      <c r="F12" s="8">
        <f t="shared" si="0"/>
        <v>11041.701300000001</v>
      </c>
    </row>
    <row r="13" spans="1:7" ht="15.75">
      <c r="A13" s="7" t="s">
        <v>36</v>
      </c>
      <c r="B13" s="5" t="s">
        <v>59</v>
      </c>
      <c r="C13" s="8">
        <v>35.56</v>
      </c>
      <c r="D13" s="4" t="s">
        <v>16</v>
      </c>
      <c r="E13" s="4">
        <v>756.83</v>
      </c>
      <c r="F13" s="8">
        <f t="shared" si="0"/>
        <v>26912.874800000001</v>
      </c>
    </row>
    <row r="14" spans="1:7" ht="15.75">
      <c r="A14" s="7" t="s">
        <v>38</v>
      </c>
      <c r="B14" s="5" t="s">
        <v>60</v>
      </c>
      <c r="C14" s="8">
        <v>28.01</v>
      </c>
      <c r="D14" s="4" t="s">
        <v>16</v>
      </c>
      <c r="E14" s="4">
        <v>482.26</v>
      </c>
      <c r="F14" s="8">
        <f t="shared" si="0"/>
        <v>13508.1026</v>
      </c>
    </row>
    <row r="15" spans="1:7" ht="15.75">
      <c r="A15" s="7" t="s">
        <v>40</v>
      </c>
      <c r="B15" s="5" t="s">
        <v>41</v>
      </c>
      <c r="C15" s="8">
        <v>53.41</v>
      </c>
      <c r="D15" s="4" t="s">
        <v>16</v>
      </c>
      <c r="E15" s="4">
        <v>167.7</v>
      </c>
      <c r="F15" s="8">
        <f t="shared" si="0"/>
        <v>8956.8569999999982</v>
      </c>
    </row>
    <row r="16" spans="1:7">
      <c r="A16" s="12"/>
      <c r="B16" s="44"/>
      <c r="C16" s="44"/>
      <c r="D16" s="44"/>
      <c r="E16" s="44"/>
      <c r="F16" s="13">
        <f>SUM(F5:F15)</f>
        <v>335003.54250000004</v>
      </c>
    </row>
    <row r="17" spans="1:6">
      <c r="A17" s="14"/>
      <c r="B17" s="15"/>
      <c r="C17" s="15"/>
      <c r="D17" s="15"/>
      <c r="E17" s="15"/>
      <c r="F17" s="16"/>
    </row>
    <row r="18" spans="1:6">
      <c r="A18" s="14"/>
      <c r="B18" s="15"/>
      <c r="C18" s="15"/>
      <c r="D18" s="15"/>
      <c r="E18" s="15"/>
      <c r="F18" s="16"/>
    </row>
    <row r="19" spans="1:6" ht="41.25" customHeight="1">
      <c r="B19" s="45" t="s">
        <v>42</v>
      </c>
      <c r="C19" s="45"/>
      <c r="D19" s="45"/>
      <c r="E19" s="45"/>
      <c r="F19" s="45"/>
    </row>
  </sheetData>
  <mergeCells count="5">
    <mergeCell ref="A1:F1"/>
    <mergeCell ref="A2:F2"/>
    <mergeCell ref="A3:F3"/>
    <mergeCell ref="B16:E16"/>
    <mergeCell ref="B19:F19"/>
  </mergeCells>
  <pageMargins left="0.18" right="0.16" top="0.51"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dimension ref="A1:M23"/>
  <sheetViews>
    <sheetView topLeftCell="A10" workbookViewId="0">
      <selection activeCell="I24" sqref="I24"/>
    </sheetView>
  </sheetViews>
  <sheetFormatPr defaultRowHeight="15"/>
  <cols>
    <col min="1" max="1" width="7.7109375" customWidth="1"/>
    <col min="2" max="2" width="47.85546875" customWidth="1"/>
    <col min="3" max="3" width="9.85546875" hidden="1" customWidth="1"/>
    <col min="4" max="4" width="11.7109375" style="37" hidden="1" customWidth="1"/>
    <col min="5" max="5" width="8.140625" customWidth="1"/>
    <col min="6" max="6" width="7.42578125" customWidth="1"/>
    <col min="7" max="7" width="9.7109375" customWidth="1"/>
    <col min="8" max="8" width="12.5703125" customWidth="1"/>
  </cols>
  <sheetData>
    <row r="1" spans="1:13" ht="21">
      <c r="A1" s="46" t="s">
        <v>0</v>
      </c>
      <c r="B1" s="46"/>
      <c r="C1" s="46"/>
      <c r="D1" s="46"/>
      <c r="E1" s="46"/>
      <c r="F1" s="46"/>
      <c r="G1" s="46"/>
      <c r="H1" s="46"/>
      <c r="I1" s="27"/>
      <c r="J1" s="27"/>
      <c r="K1" s="27"/>
    </row>
    <row r="2" spans="1:13" ht="32.25" customHeight="1">
      <c r="A2" s="47" t="s">
        <v>125</v>
      </c>
      <c r="B2" s="47"/>
      <c r="C2" s="47"/>
      <c r="D2" s="47"/>
      <c r="E2" s="47"/>
      <c r="F2" s="47"/>
      <c r="G2" s="47"/>
      <c r="H2" s="47"/>
      <c r="I2" s="28"/>
      <c r="J2" s="28"/>
    </row>
    <row r="3" spans="1:13">
      <c r="A3" s="3" t="s">
        <v>3</v>
      </c>
      <c r="B3" s="3" t="s">
        <v>4</v>
      </c>
      <c r="C3" s="29">
        <v>1</v>
      </c>
      <c r="D3" s="29" t="s">
        <v>126</v>
      </c>
      <c r="E3" s="29" t="s">
        <v>127</v>
      </c>
      <c r="F3" s="29" t="s">
        <v>128</v>
      </c>
      <c r="G3" s="29" t="s">
        <v>129</v>
      </c>
      <c r="H3" s="29" t="s">
        <v>126</v>
      </c>
    </row>
    <row r="4" spans="1:13" ht="102">
      <c r="A4" s="7" t="s">
        <v>130</v>
      </c>
      <c r="B4" s="30" t="s">
        <v>131</v>
      </c>
      <c r="C4" s="4">
        <v>28.33</v>
      </c>
      <c r="D4" s="21">
        <f t="shared" ref="D4:D9" si="0">C4*G4</f>
        <v>6459.24</v>
      </c>
      <c r="E4" s="6">
        <v>16.989999999999998</v>
      </c>
      <c r="F4" s="6" t="s">
        <v>16</v>
      </c>
      <c r="G4" s="6">
        <v>228</v>
      </c>
      <c r="H4" s="8">
        <f>G4*E4</f>
        <v>3873.72</v>
      </c>
    </row>
    <row r="5" spans="1:13" ht="102">
      <c r="A5" s="10" t="s">
        <v>132</v>
      </c>
      <c r="B5" s="5" t="s">
        <v>133</v>
      </c>
      <c r="C5" s="4">
        <v>122.14</v>
      </c>
      <c r="D5" s="21">
        <f>C5*G5</f>
        <v>688381.04</v>
      </c>
      <c r="E5" s="6">
        <v>22.65</v>
      </c>
      <c r="F5" s="6" t="s">
        <v>16</v>
      </c>
      <c r="G5" s="6">
        <v>5636</v>
      </c>
      <c r="H5" s="8">
        <f t="shared" ref="H5:H15" si="1">G5*E5</f>
        <v>127655.4</v>
      </c>
    </row>
    <row r="6" spans="1:13" ht="153">
      <c r="A6" s="10" t="s">
        <v>134</v>
      </c>
      <c r="B6" s="5" t="s">
        <v>135</v>
      </c>
      <c r="C6" s="4">
        <v>55.23</v>
      </c>
      <c r="D6" s="21">
        <f>C6*G6</f>
        <v>427204.05</v>
      </c>
      <c r="E6" s="6">
        <v>11.15</v>
      </c>
      <c r="F6" s="6" t="s">
        <v>16</v>
      </c>
      <c r="G6" s="6">
        <v>7735</v>
      </c>
      <c r="H6" s="8">
        <f t="shared" si="1"/>
        <v>86245.25</v>
      </c>
    </row>
    <row r="7" spans="1:13" ht="51">
      <c r="A7" s="10" t="s">
        <v>136</v>
      </c>
      <c r="B7" s="5" t="s">
        <v>137</v>
      </c>
      <c r="C7" s="4">
        <v>1394.06</v>
      </c>
      <c r="D7" s="21">
        <f t="shared" si="0"/>
        <v>40427.74</v>
      </c>
      <c r="E7" s="6">
        <v>371.74</v>
      </c>
      <c r="F7" s="6" t="s">
        <v>25</v>
      </c>
      <c r="G7" s="6">
        <v>29</v>
      </c>
      <c r="H7" s="8">
        <f t="shared" si="1"/>
        <v>10780.460000000001</v>
      </c>
    </row>
    <row r="8" spans="1:13" ht="51">
      <c r="A8" s="10" t="s">
        <v>138</v>
      </c>
      <c r="B8" s="5" t="s">
        <v>139</v>
      </c>
      <c r="C8" s="4">
        <v>1394.06</v>
      </c>
      <c r="D8" s="21">
        <f t="shared" si="0"/>
        <v>13940.599999999999</v>
      </c>
      <c r="E8" s="6">
        <v>371.74</v>
      </c>
      <c r="F8" s="6" t="s">
        <v>25</v>
      </c>
      <c r="G8" s="6">
        <v>10</v>
      </c>
      <c r="H8" s="8">
        <f t="shared" si="1"/>
        <v>3717.4</v>
      </c>
    </row>
    <row r="9" spans="1:13" ht="102">
      <c r="A9" s="10" t="s">
        <v>140</v>
      </c>
      <c r="B9" s="5" t="s">
        <v>141</v>
      </c>
      <c r="C9" s="4">
        <v>74.349999999999994</v>
      </c>
      <c r="D9" s="21">
        <f t="shared" si="0"/>
        <v>38215.899999999994</v>
      </c>
      <c r="E9" s="6">
        <v>24.78</v>
      </c>
      <c r="F9" s="6" t="s">
        <v>25</v>
      </c>
      <c r="G9" s="6">
        <v>514</v>
      </c>
      <c r="H9" s="8">
        <f t="shared" si="1"/>
        <v>12736.92</v>
      </c>
    </row>
    <row r="10" spans="1:13" ht="140.25">
      <c r="A10" s="10" t="s">
        <v>142</v>
      </c>
      <c r="B10" s="30" t="s">
        <v>143</v>
      </c>
      <c r="C10" s="4"/>
      <c r="D10" s="21"/>
      <c r="E10" s="6">
        <v>2</v>
      </c>
      <c r="F10" s="6" t="s">
        <v>144</v>
      </c>
      <c r="G10" s="6">
        <v>6115</v>
      </c>
      <c r="H10" s="8">
        <f t="shared" si="1"/>
        <v>12230</v>
      </c>
    </row>
    <row r="11" spans="1:13" ht="102">
      <c r="A11" s="7" t="s">
        <v>145</v>
      </c>
      <c r="B11" s="5" t="s">
        <v>20</v>
      </c>
      <c r="C11" s="4">
        <v>382.99006000000003</v>
      </c>
      <c r="D11" s="4" t="s">
        <v>16</v>
      </c>
      <c r="E11" s="31">
        <v>4.96</v>
      </c>
      <c r="F11" s="6" t="s">
        <v>146</v>
      </c>
      <c r="G11" s="6">
        <v>5913.66</v>
      </c>
      <c r="H11" s="8">
        <f t="shared" si="1"/>
        <v>29331.7536</v>
      </c>
    </row>
    <row r="12" spans="1:13" ht="18.75">
      <c r="A12" s="7">
        <v>9</v>
      </c>
      <c r="B12" s="11" t="s">
        <v>31</v>
      </c>
      <c r="C12" s="4"/>
      <c r="D12" s="21"/>
      <c r="E12" s="6"/>
      <c r="F12" s="6"/>
      <c r="G12" s="32"/>
      <c r="H12" s="8"/>
    </row>
    <row r="13" spans="1:13" ht="15.75">
      <c r="A13" s="7" t="s">
        <v>32</v>
      </c>
      <c r="B13" s="5" t="s">
        <v>147</v>
      </c>
      <c r="C13" s="4">
        <f>9.05+262.33</f>
        <v>271.38</v>
      </c>
      <c r="D13" s="21">
        <f>C13*G13</f>
        <v>114318.825</v>
      </c>
      <c r="E13" s="6">
        <v>54.94</v>
      </c>
      <c r="F13" s="6" t="s">
        <v>16</v>
      </c>
      <c r="G13" s="6">
        <v>421.25</v>
      </c>
      <c r="H13" s="8">
        <f t="shared" si="1"/>
        <v>23143.474999999999</v>
      </c>
    </row>
    <row r="14" spans="1:13" ht="15.75">
      <c r="A14" s="7" t="s">
        <v>36</v>
      </c>
      <c r="B14" s="5" t="s">
        <v>148</v>
      </c>
      <c r="C14" s="4">
        <v>35.42</v>
      </c>
      <c r="D14" s="21">
        <f>C14*G14</f>
        <v>13540.711800000001</v>
      </c>
      <c r="E14" s="6">
        <v>25.5</v>
      </c>
      <c r="F14" s="6" t="s">
        <v>16</v>
      </c>
      <c r="G14" s="6">
        <v>382.29</v>
      </c>
      <c r="H14" s="8">
        <f t="shared" si="1"/>
        <v>9748.3950000000004</v>
      </c>
    </row>
    <row r="15" spans="1:13" ht="15.75">
      <c r="A15" s="7" t="s">
        <v>38</v>
      </c>
      <c r="B15" s="5" t="s">
        <v>41</v>
      </c>
      <c r="C15" s="4">
        <v>76.400000000000006</v>
      </c>
      <c r="D15" s="21">
        <f>C15*G15</f>
        <v>54253.932000000001</v>
      </c>
      <c r="E15" s="6">
        <v>2.23</v>
      </c>
      <c r="F15" s="6" t="s">
        <v>16</v>
      </c>
      <c r="G15" s="6">
        <v>710.13</v>
      </c>
      <c r="H15" s="8">
        <f t="shared" si="1"/>
        <v>1583.5898999999999</v>
      </c>
    </row>
    <row r="16" spans="1:13">
      <c r="A16" s="33" t="s">
        <v>149</v>
      </c>
      <c r="B16" s="33"/>
      <c r="C16" s="33"/>
      <c r="D16" s="33"/>
      <c r="E16" s="48" t="s">
        <v>150</v>
      </c>
      <c r="F16" s="49"/>
      <c r="G16" s="50"/>
      <c r="H16" s="34">
        <f>SUM(H4:H15)</f>
        <v>321046.36350000004</v>
      </c>
      <c r="I16" s="35"/>
      <c r="J16" s="35"/>
      <c r="K16" s="35"/>
      <c r="L16" s="35"/>
      <c r="M16" s="35"/>
    </row>
    <row r="17" spans="1:13">
      <c r="A17" s="36"/>
      <c r="B17" s="36"/>
      <c r="C17" s="36"/>
      <c r="D17" s="36"/>
      <c r="E17" s="36"/>
      <c r="F17" s="36"/>
      <c r="G17" s="36"/>
      <c r="H17" s="36"/>
      <c r="I17" s="35"/>
      <c r="J17" s="35"/>
      <c r="K17" s="35"/>
      <c r="L17" s="35"/>
      <c r="M17" s="35"/>
    </row>
    <row r="18" spans="1:13">
      <c r="A18" s="36"/>
      <c r="B18" s="36"/>
      <c r="C18" s="36"/>
      <c r="D18" s="36"/>
      <c r="E18" s="36"/>
      <c r="F18" s="36"/>
      <c r="G18" s="36"/>
      <c r="H18" s="36"/>
      <c r="I18" s="35"/>
      <c r="J18" s="35"/>
      <c r="K18" s="35"/>
      <c r="L18" s="35"/>
      <c r="M18" s="35"/>
    </row>
    <row r="19" spans="1:13" ht="62.25" customHeight="1">
      <c r="B19" s="45" t="s">
        <v>151</v>
      </c>
      <c r="C19" s="45"/>
      <c r="D19" s="45"/>
      <c r="E19" s="45"/>
      <c r="F19" s="45"/>
      <c r="G19" s="45"/>
      <c r="H19" s="45"/>
    </row>
    <row r="20" spans="1:13">
      <c r="G20" s="38"/>
    </row>
    <row r="23" spans="1:13" ht="15.75" customHeight="1"/>
  </sheetData>
  <mergeCells count="4">
    <mergeCell ref="A1:H1"/>
    <mergeCell ref="A2:H2"/>
    <mergeCell ref="E16:G16"/>
    <mergeCell ref="B19:H19"/>
  </mergeCells>
  <pageMargins left="0.28000000000000003" right="0.16"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G20"/>
  <sheetViews>
    <sheetView topLeftCell="A13" workbookViewId="0">
      <selection activeCell="F18" sqref="F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9.25" customHeight="1">
      <c r="A3" s="43" t="s">
        <v>92</v>
      </c>
      <c r="B3" s="43"/>
      <c r="C3" s="43"/>
      <c r="D3" s="43"/>
      <c r="E3" s="43"/>
      <c r="F3" s="43"/>
      <c r="G3" s="2"/>
    </row>
    <row r="4" spans="1:7">
      <c r="A4" s="3" t="s">
        <v>3</v>
      </c>
      <c r="B4" s="3" t="s">
        <v>4</v>
      </c>
      <c r="C4" s="3" t="s">
        <v>5</v>
      </c>
      <c r="D4" s="3" t="s">
        <v>6</v>
      </c>
      <c r="E4" s="3" t="s">
        <v>7</v>
      </c>
      <c r="F4" s="3" t="s">
        <v>8</v>
      </c>
    </row>
    <row r="5" spans="1:7" ht="25.5">
      <c r="A5" s="19">
        <v>1</v>
      </c>
      <c r="B5" s="20" t="s">
        <v>63</v>
      </c>
      <c r="C5" s="8">
        <v>2</v>
      </c>
      <c r="D5" s="21" t="s">
        <v>10</v>
      </c>
      <c r="E5" s="21">
        <v>243.77</v>
      </c>
      <c r="F5" s="8">
        <f>E5*C5</f>
        <v>487.54</v>
      </c>
    </row>
    <row r="6" spans="1:7" ht="114.75">
      <c r="A6" s="7" t="s">
        <v>11</v>
      </c>
      <c r="B6" s="5" t="s">
        <v>12</v>
      </c>
      <c r="C6" s="8">
        <v>37.380000000000003</v>
      </c>
      <c r="D6" s="4" t="s">
        <v>13</v>
      </c>
      <c r="E6" s="4">
        <v>112.53</v>
      </c>
      <c r="F6" s="8">
        <f t="shared" ref="F6:F10" si="0">E6*C6</f>
        <v>4206.3714</v>
      </c>
    </row>
    <row r="7" spans="1:7" ht="89.25">
      <c r="A7" s="7" t="s">
        <v>14</v>
      </c>
      <c r="B7" s="9" t="s">
        <v>64</v>
      </c>
      <c r="C7" s="4">
        <v>18.690000000000001</v>
      </c>
      <c r="D7" s="4" t="s">
        <v>16</v>
      </c>
      <c r="E7" s="4">
        <v>228.47</v>
      </c>
      <c r="F7" s="8">
        <f t="shared" si="0"/>
        <v>4270.1043</v>
      </c>
    </row>
    <row r="8" spans="1:7" ht="76.5">
      <c r="A8" s="7" t="s">
        <v>93</v>
      </c>
      <c r="B8" s="9" t="s">
        <v>94</v>
      </c>
      <c r="C8" s="4">
        <v>6.23</v>
      </c>
      <c r="D8" s="4" t="s">
        <v>16</v>
      </c>
      <c r="E8" s="4">
        <v>366.8</v>
      </c>
      <c r="F8" s="8">
        <f t="shared" si="0"/>
        <v>2285.1640000000002</v>
      </c>
    </row>
    <row r="9" spans="1:7" ht="63.75">
      <c r="A9" s="7" t="s">
        <v>95</v>
      </c>
      <c r="B9" s="5" t="s">
        <v>18</v>
      </c>
      <c r="C9" s="8">
        <v>31.18</v>
      </c>
      <c r="D9" s="4" t="s">
        <v>16</v>
      </c>
      <c r="E9" s="4">
        <v>1191.77</v>
      </c>
      <c r="F9" s="8">
        <f t="shared" si="0"/>
        <v>37159.388599999998</v>
      </c>
    </row>
    <row r="10" spans="1:7" ht="102">
      <c r="A10" s="7" t="s">
        <v>96</v>
      </c>
      <c r="B10" s="5" t="s">
        <v>66</v>
      </c>
      <c r="C10" s="8">
        <v>37.380000000000003</v>
      </c>
      <c r="D10" s="4" t="s">
        <v>16</v>
      </c>
      <c r="E10" s="4">
        <v>6543.32</v>
      </c>
      <c r="F10" s="8">
        <f t="shared" si="0"/>
        <v>244589.30160000001</v>
      </c>
    </row>
    <row r="11" spans="1:7" ht="18.75">
      <c r="A11" s="7">
        <v>7</v>
      </c>
      <c r="B11" s="11" t="s">
        <v>31</v>
      </c>
      <c r="C11" s="8"/>
      <c r="D11" s="4"/>
      <c r="E11" s="4"/>
      <c r="F11" s="8"/>
    </row>
    <row r="12" spans="1:7" ht="15.75">
      <c r="A12" s="7" t="s">
        <v>32</v>
      </c>
      <c r="B12" s="5" t="s">
        <v>67</v>
      </c>
      <c r="C12" s="8">
        <v>18.690000000000001</v>
      </c>
      <c r="D12" s="4" t="s">
        <v>16</v>
      </c>
      <c r="E12" s="4">
        <v>364.32</v>
      </c>
      <c r="F12" s="8">
        <f t="shared" ref="F12:F16" si="1">E12*C12</f>
        <v>6809.1408000000001</v>
      </c>
    </row>
    <row r="13" spans="1:7" ht="15.75">
      <c r="A13" s="7" t="s">
        <v>34</v>
      </c>
      <c r="B13" s="5" t="s">
        <v>58</v>
      </c>
      <c r="C13" s="8">
        <v>16.07</v>
      </c>
      <c r="D13" s="4" t="s">
        <v>16</v>
      </c>
      <c r="E13" s="4">
        <v>788.13</v>
      </c>
      <c r="F13" s="8">
        <f t="shared" si="1"/>
        <v>12665.249100000001</v>
      </c>
    </row>
    <row r="14" spans="1:7" ht="15.75">
      <c r="A14" s="7" t="s">
        <v>36</v>
      </c>
      <c r="B14" s="5" t="s">
        <v>59</v>
      </c>
      <c r="C14" s="8">
        <v>31.18</v>
      </c>
      <c r="D14" s="4" t="s">
        <v>16</v>
      </c>
      <c r="E14" s="4">
        <v>756.83</v>
      </c>
      <c r="F14" s="8">
        <f t="shared" si="1"/>
        <v>23597.9594</v>
      </c>
    </row>
    <row r="15" spans="1:7" ht="15.75">
      <c r="A15" s="7" t="s">
        <v>38</v>
      </c>
      <c r="B15" s="5" t="s">
        <v>68</v>
      </c>
      <c r="C15" s="8">
        <f>6.23+32.15</f>
        <v>38.379999999999995</v>
      </c>
      <c r="D15" s="4" t="s">
        <v>16</v>
      </c>
      <c r="E15" s="4">
        <v>482.26</v>
      </c>
      <c r="F15" s="8">
        <f t="shared" si="1"/>
        <v>18509.138799999997</v>
      </c>
    </row>
    <row r="16" spans="1:7" ht="15.75">
      <c r="A16" s="7" t="s">
        <v>40</v>
      </c>
      <c r="B16" s="5" t="s">
        <v>41</v>
      </c>
      <c r="C16" s="8">
        <v>37.380000000000003</v>
      </c>
      <c r="D16" s="4" t="s">
        <v>16</v>
      </c>
      <c r="E16" s="4">
        <v>167.71</v>
      </c>
      <c r="F16" s="8">
        <f t="shared" si="1"/>
        <v>6268.9998000000005</v>
      </c>
    </row>
    <row r="17" spans="1:6">
      <c r="A17" s="12"/>
      <c r="B17" s="44"/>
      <c r="C17" s="44"/>
      <c r="D17" s="44"/>
      <c r="E17" s="44"/>
      <c r="F17" s="13">
        <f>SUM(F5:F16)</f>
        <v>360848.3578</v>
      </c>
    </row>
    <row r="18" spans="1:6">
      <c r="A18" s="14"/>
      <c r="B18" s="15"/>
      <c r="C18" s="15"/>
      <c r="D18" s="15"/>
      <c r="E18" s="15"/>
      <c r="F18" s="16"/>
    </row>
    <row r="19" spans="1:6">
      <c r="A19" s="14"/>
      <c r="B19" s="15"/>
      <c r="C19" s="15"/>
      <c r="D19" s="15"/>
      <c r="E19" s="15"/>
      <c r="F19" s="16"/>
    </row>
    <row r="20" spans="1:6" ht="41.25" customHeight="1">
      <c r="B20" s="45" t="s">
        <v>42</v>
      </c>
      <c r="C20" s="45"/>
      <c r="D20" s="45"/>
      <c r="E20" s="45"/>
      <c r="F20" s="45"/>
    </row>
  </sheetData>
  <mergeCells count="5">
    <mergeCell ref="A1:F1"/>
    <mergeCell ref="A2:F2"/>
    <mergeCell ref="A3:F3"/>
    <mergeCell ref="B17:E17"/>
    <mergeCell ref="B20:F20"/>
  </mergeCells>
  <pageMargins left="0.36" right="0.16" top="0.42" bottom="0.46" header="0.3" footer="0.23"/>
  <pageSetup orientation="portrait" verticalDpi="0" r:id="rId1"/>
</worksheet>
</file>

<file path=xl/worksheets/sheet4.xml><?xml version="1.0" encoding="utf-8"?>
<worksheet xmlns="http://schemas.openxmlformats.org/spreadsheetml/2006/main" xmlns:r="http://schemas.openxmlformats.org/officeDocument/2006/relationships">
  <dimension ref="A1:G25"/>
  <sheetViews>
    <sheetView topLeftCell="A7" workbookViewId="0">
      <selection activeCell="F22" sqref="F22"/>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4.75" customHeight="1">
      <c r="A3" s="43" t="s">
        <v>102</v>
      </c>
      <c r="B3" s="43"/>
      <c r="C3" s="43"/>
      <c r="D3" s="43"/>
      <c r="E3" s="43"/>
      <c r="F3" s="43"/>
      <c r="G3" s="2"/>
    </row>
    <row r="4" spans="1:7">
      <c r="A4" s="3" t="s">
        <v>3</v>
      </c>
      <c r="B4" s="3" t="s">
        <v>4</v>
      </c>
      <c r="C4" s="3" t="s">
        <v>5</v>
      </c>
      <c r="D4" s="3" t="s">
        <v>6</v>
      </c>
      <c r="E4" s="3" t="s">
        <v>7</v>
      </c>
      <c r="F4" s="3" t="s">
        <v>8</v>
      </c>
    </row>
    <row r="5" spans="1:7" ht="25.5">
      <c r="A5" s="4">
        <v>1</v>
      </c>
      <c r="B5" s="17" t="s">
        <v>44</v>
      </c>
      <c r="C5" s="4">
        <v>2</v>
      </c>
      <c r="D5" s="4" t="s">
        <v>10</v>
      </c>
      <c r="E5" s="4">
        <v>243.77</v>
      </c>
      <c r="F5" s="8">
        <f>E5*C5</f>
        <v>487.54</v>
      </c>
    </row>
    <row r="6" spans="1:7" ht="51">
      <c r="A6" s="18" t="s">
        <v>103</v>
      </c>
      <c r="B6" s="17" t="s">
        <v>104</v>
      </c>
      <c r="C6" s="8">
        <v>3.54</v>
      </c>
      <c r="D6" s="4" t="s">
        <v>13</v>
      </c>
      <c r="E6" s="4">
        <v>1340.2</v>
      </c>
      <c r="F6" s="8">
        <f>E6*C6</f>
        <v>4744.308</v>
      </c>
    </row>
    <row r="7" spans="1:7" ht="51">
      <c r="A7" s="18" t="s">
        <v>47</v>
      </c>
      <c r="B7" s="17" t="s">
        <v>105</v>
      </c>
      <c r="C7" s="8">
        <v>21.24</v>
      </c>
      <c r="D7" s="4" t="s">
        <v>13</v>
      </c>
      <c r="E7" s="4">
        <v>364.24</v>
      </c>
      <c r="F7" s="8">
        <f t="shared" ref="F7:F21" si="0">E7*C7</f>
        <v>7736.4575999999997</v>
      </c>
    </row>
    <row r="8" spans="1:7" ht="114.75">
      <c r="A8" s="7" t="s">
        <v>49</v>
      </c>
      <c r="B8" s="5" t="s">
        <v>12</v>
      </c>
      <c r="C8" s="8">
        <v>77.88</v>
      </c>
      <c r="D8" s="4" t="s">
        <v>13</v>
      </c>
      <c r="E8" s="4">
        <v>112.53</v>
      </c>
      <c r="F8" s="8">
        <f t="shared" si="0"/>
        <v>8763.8364000000001</v>
      </c>
    </row>
    <row r="9" spans="1:7" ht="89.25">
      <c r="A9" s="7" t="s">
        <v>50</v>
      </c>
      <c r="B9" s="9" t="s">
        <v>15</v>
      </c>
      <c r="C9" s="8">
        <v>7.08</v>
      </c>
      <c r="D9" s="4" t="s">
        <v>16</v>
      </c>
      <c r="E9" s="4">
        <v>228.47</v>
      </c>
      <c r="F9" s="8">
        <f t="shared" si="0"/>
        <v>1617.5676000000001</v>
      </c>
    </row>
    <row r="10" spans="1:7" ht="63.75">
      <c r="A10" s="7" t="s">
        <v>51</v>
      </c>
      <c r="B10" s="5" t="s">
        <v>18</v>
      </c>
      <c r="C10" s="8">
        <v>11.89</v>
      </c>
      <c r="D10" s="4" t="s">
        <v>16</v>
      </c>
      <c r="E10" s="4">
        <v>1191.77</v>
      </c>
      <c r="F10" s="8">
        <f t="shared" si="0"/>
        <v>14170.1453</v>
      </c>
    </row>
    <row r="11" spans="1:7" ht="102">
      <c r="A11" s="7" t="s">
        <v>106</v>
      </c>
      <c r="B11" s="5" t="s">
        <v>20</v>
      </c>
      <c r="C11" s="8">
        <v>9.49</v>
      </c>
      <c r="D11" s="4" t="s">
        <v>16</v>
      </c>
      <c r="E11" s="4">
        <v>5913.66</v>
      </c>
      <c r="F11" s="8">
        <f t="shared" si="0"/>
        <v>56120.633399999999</v>
      </c>
    </row>
    <row r="12" spans="1:7" ht="102">
      <c r="A12" s="10" t="s">
        <v>26</v>
      </c>
      <c r="B12" s="5" t="s">
        <v>27</v>
      </c>
      <c r="C12" s="8">
        <v>14.16</v>
      </c>
      <c r="D12" s="4" t="s">
        <v>16</v>
      </c>
      <c r="E12" s="4">
        <v>6219.21</v>
      </c>
      <c r="F12" s="8">
        <f>E12*C12</f>
        <v>88064.013600000006</v>
      </c>
    </row>
    <row r="13" spans="1:7" ht="89.25">
      <c r="A13" s="7" t="s">
        <v>54</v>
      </c>
      <c r="B13" s="5" t="s">
        <v>22</v>
      </c>
      <c r="C13" s="8">
        <v>28.32</v>
      </c>
      <c r="D13" s="4" t="s">
        <v>16</v>
      </c>
      <c r="E13" s="4">
        <v>2788.17</v>
      </c>
      <c r="F13" s="8">
        <f t="shared" si="0"/>
        <v>78960.974400000006</v>
      </c>
    </row>
    <row r="14" spans="1:7" ht="63.75">
      <c r="A14" s="10" t="s">
        <v>55</v>
      </c>
      <c r="B14" s="5" t="s">
        <v>24</v>
      </c>
      <c r="C14" s="8">
        <v>193.54</v>
      </c>
      <c r="D14" s="4" t="s">
        <v>25</v>
      </c>
      <c r="E14" s="4">
        <v>259.29000000000002</v>
      </c>
      <c r="F14" s="8">
        <f t="shared" si="0"/>
        <v>50182.986600000004</v>
      </c>
    </row>
    <row r="15" spans="1:7" ht="89.25">
      <c r="A15" s="10" t="s">
        <v>56</v>
      </c>
      <c r="B15" s="5" t="s">
        <v>29</v>
      </c>
      <c r="C15" s="8">
        <v>1.5</v>
      </c>
      <c r="D15" s="4" t="s">
        <v>30</v>
      </c>
      <c r="E15" s="4">
        <v>53433.91</v>
      </c>
      <c r="F15" s="8">
        <f t="shared" si="0"/>
        <v>80150.865000000005</v>
      </c>
    </row>
    <row r="16" spans="1:7" ht="18.75">
      <c r="A16" s="7">
        <v>12</v>
      </c>
      <c r="B16" s="11" t="s">
        <v>31</v>
      </c>
      <c r="C16" s="8"/>
      <c r="D16" s="4"/>
      <c r="E16" s="4"/>
      <c r="F16" s="8"/>
    </row>
    <row r="17" spans="1:6" ht="15.75">
      <c r="A17" s="7" t="s">
        <v>32</v>
      </c>
      <c r="B17" s="5" t="s">
        <v>57</v>
      </c>
      <c r="C17" s="8">
        <v>7.08</v>
      </c>
      <c r="D17" s="4" t="s">
        <v>16</v>
      </c>
      <c r="E17" s="4">
        <v>377.8</v>
      </c>
      <c r="F17" s="8">
        <f t="shared" si="0"/>
        <v>2674.8240000000001</v>
      </c>
    </row>
    <row r="18" spans="1:6" ht="15.75">
      <c r="A18" s="7" t="s">
        <v>34</v>
      </c>
      <c r="B18" s="5" t="s">
        <v>58</v>
      </c>
      <c r="C18" s="8">
        <v>24.6</v>
      </c>
      <c r="D18" s="4" t="s">
        <v>16</v>
      </c>
      <c r="E18" s="4">
        <v>788.13</v>
      </c>
      <c r="F18" s="8">
        <f t="shared" si="0"/>
        <v>19387.998</v>
      </c>
    </row>
    <row r="19" spans="1:6" ht="15.75">
      <c r="A19" s="7" t="s">
        <v>36</v>
      </c>
      <c r="B19" s="5" t="s">
        <v>59</v>
      </c>
      <c r="C19" s="8">
        <v>40.21</v>
      </c>
      <c r="D19" s="4" t="s">
        <v>16</v>
      </c>
      <c r="E19" s="4">
        <v>756.83</v>
      </c>
      <c r="F19" s="8">
        <f>E19*C19</f>
        <v>30432.134300000002</v>
      </c>
    </row>
    <row r="20" spans="1:6" ht="15.75">
      <c r="A20" s="7" t="s">
        <v>38</v>
      </c>
      <c r="B20" s="5" t="s">
        <v>60</v>
      </c>
      <c r="C20" s="8">
        <v>20.72</v>
      </c>
      <c r="D20" s="4" t="s">
        <v>16</v>
      </c>
      <c r="E20" s="4">
        <v>482.26</v>
      </c>
      <c r="F20" s="8">
        <f t="shared" si="0"/>
        <v>9992.4272000000001</v>
      </c>
    </row>
    <row r="21" spans="1:6" ht="15.75">
      <c r="A21" s="7" t="s">
        <v>40</v>
      </c>
      <c r="B21" s="5" t="s">
        <v>41</v>
      </c>
      <c r="C21" s="8">
        <v>77.88</v>
      </c>
      <c r="D21" s="4" t="s">
        <v>16</v>
      </c>
      <c r="E21" s="4">
        <v>167.7</v>
      </c>
      <c r="F21" s="8">
        <f t="shared" si="0"/>
        <v>13060.475999999999</v>
      </c>
    </row>
    <row r="22" spans="1:6">
      <c r="A22" s="12"/>
      <c r="B22" s="44"/>
      <c r="C22" s="44"/>
      <c r="D22" s="44"/>
      <c r="E22" s="44"/>
      <c r="F22" s="13">
        <f>SUM(F5:F21)</f>
        <v>466547.18740000005</v>
      </c>
    </row>
    <row r="23" spans="1:6">
      <c r="A23" s="14"/>
      <c r="B23" s="15"/>
      <c r="C23" s="15"/>
      <c r="D23" s="15"/>
      <c r="E23" s="15"/>
      <c r="F23" s="16"/>
    </row>
    <row r="24" spans="1:6">
      <c r="A24" s="14"/>
      <c r="B24" s="15"/>
      <c r="C24" s="15"/>
      <c r="D24" s="15"/>
      <c r="E24" s="15"/>
      <c r="F24" s="16"/>
    </row>
    <row r="25" spans="1:6" ht="41.25" customHeight="1">
      <c r="B25" s="45" t="s">
        <v>42</v>
      </c>
      <c r="C25" s="45"/>
      <c r="D25" s="45"/>
      <c r="E25" s="45"/>
      <c r="F25" s="45"/>
    </row>
  </sheetData>
  <mergeCells count="5">
    <mergeCell ref="A1:F1"/>
    <mergeCell ref="A2:F2"/>
    <mergeCell ref="A3:F3"/>
    <mergeCell ref="B22:E22"/>
    <mergeCell ref="B25:F25"/>
  </mergeCells>
  <pageMargins left="0.42" right="0.16" top="0.51" bottom="0.27" header="0.3" footer="0.17"/>
  <pageSetup orientation="portrait" verticalDpi="0" r:id="rId1"/>
</worksheet>
</file>

<file path=xl/worksheets/sheet5.xml><?xml version="1.0" encoding="utf-8"?>
<worksheet xmlns="http://schemas.openxmlformats.org/spreadsheetml/2006/main" xmlns:r="http://schemas.openxmlformats.org/officeDocument/2006/relationships">
  <dimension ref="A1:I19"/>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39" t="s">
        <v>0</v>
      </c>
      <c r="B1" s="40"/>
      <c r="C1" s="40"/>
      <c r="D1" s="40"/>
      <c r="E1" s="40"/>
      <c r="F1" s="40"/>
      <c r="G1" s="40"/>
      <c r="H1" s="40"/>
      <c r="I1" s="1"/>
    </row>
    <row r="2" spans="1:9" ht="18.75">
      <c r="A2" s="41" t="s">
        <v>1</v>
      </c>
      <c r="B2" s="42"/>
      <c r="C2" s="42"/>
      <c r="D2" s="42"/>
      <c r="E2" s="42"/>
      <c r="F2" s="42"/>
      <c r="G2" s="42"/>
      <c r="H2" s="42"/>
      <c r="I2" s="1"/>
    </row>
    <row r="3" spans="1:9" ht="33" customHeight="1">
      <c r="A3" s="43" t="s">
        <v>97</v>
      </c>
      <c r="B3" s="43"/>
      <c r="C3" s="43"/>
      <c r="D3" s="43"/>
      <c r="E3" s="43"/>
      <c r="F3" s="43"/>
      <c r="G3" s="43"/>
      <c r="H3" s="43"/>
      <c r="I3" s="2"/>
    </row>
    <row r="4" spans="1:9">
      <c r="A4" s="3" t="s">
        <v>3</v>
      </c>
      <c r="B4" s="3" t="s">
        <v>4</v>
      </c>
      <c r="C4" s="3">
        <v>1</v>
      </c>
      <c r="D4" s="3">
        <v>2</v>
      </c>
      <c r="E4" s="3" t="s">
        <v>98</v>
      </c>
      <c r="F4" s="3" t="s">
        <v>6</v>
      </c>
      <c r="G4" s="3" t="s">
        <v>7</v>
      </c>
      <c r="H4" s="3" t="s">
        <v>8</v>
      </c>
    </row>
    <row r="5" spans="1:9" ht="21">
      <c r="A5" s="7">
        <v>1</v>
      </c>
      <c r="B5" s="7" t="s">
        <v>99</v>
      </c>
      <c r="C5" s="7">
        <v>1</v>
      </c>
      <c r="D5" s="7">
        <v>1</v>
      </c>
      <c r="E5" s="7">
        <v>1</v>
      </c>
      <c r="F5" s="7" t="s">
        <v>10</v>
      </c>
      <c r="G5" s="7">
        <v>243.77</v>
      </c>
      <c r="H5" s="23">
        <f>G5*E5</f>
        <v>243.77</v>
      </c>
    </row>
    <row r="6" spans="1:9" ht="114.75">
      <c r="A6" s="7" t="s">
        <v>72</v>
      </c>
      <c r="B6" s="5" t="s">
        <v>12</v>
      </c>
      <c r="C6" s="4">
        <v>13.28</v>
      </c>
      <c r="D6" s="4">
        <v>20.87</v>
      </c>
      <c r="E6" s="7">
        <v>30.36</v>
      </c>
      <c r="F6" s="4" t="s">
        <v>13</v>
      </c>
      <c r="G6" s="4">
        <v>112.53</v>
      </c>
      <c r="H6" s="23">
        <f t="shared" ref="H6:H15" si="0">G6*E6</f>
        <v>3416.4108000000001</v>
      </c>
    </row>
    <row r="7" spans="1:9" ht="89.25">
      <c r="A7" s="7" t="s">
        <v>73</v>
      </c>
      <c r="B7" s="9" t="s">
        <v>64</v>
      </c>
      <c r="C7" s="4">
        <v>4.96</v>
      </c>
      <c r="D7" s="4">
        <v>7.79</v>
      </c>
      <c r="E7" s="7">
        <v>11.33</v>
      </c>
      <c r="F7" s="4" t="s">
        <v>16</v>
      </c>
      <c r="G7" s="4">
        <v>228.47</v>
      </c>
      <c r="H7" s="23">
        <f t="shared" si="0"/>
        <v>2588.5650999999998</v>
      </c>
    </row>
    <row r="8" spans="1:9" ht="63.75">
      <c r="A8" s="7" t="s">
        <v>87</v>
      </c>
      <c r="B8" s="5" t="s">
        <v>18</v>
      </c>
      <c r="C8" s="4">
        <v>8.33</v>
      </c>
      <c r="D8" s="4">
        <v>13.08</v>
      </c>
      <c r="E8" s="7">
        <v>19.03</v>
      </c>
      <c r="F8" s="4" t="s">
        <v>16</v>
      </c>
      <c r="G8" s="4">
        <v>1191.77</v>
      </c>
      <c r="H8" s="23">
        <f t="shared" si="0"/>
        <v>22679.383100000003</v>
      </c>
    </row>
    <row r="9" spans="1:9" ht="76.5">
      <c r="A9" s="7" t="s">
        <v>88</v>
      </c>
      <c r="B9" s="5" t="s">
        <v>100</v>
      </c>
      <c r="C9" s="4">
        <v>9.91</v>
      </c>
      <c r="D9" s="4">
        <v>15.58</v>
      </c>
      <c r="E9" s="7">
        <v>22.66</v>
      </c>
      <c r="F9" s="4" t="s">
        <v>16</v>
      </c>
      <c r="G9" s="4">
        <v>6543.32</v>
      </c>
      <c r="H9" s="23">
        <f t="shared" si="0"/>
        <v>148271.6312</v>
      </c>
    </row>
    <row r="10" spans="1:9" ht="18.75">
      <c r="A10" s="18">
        <v>5</v>
      </c>
      <c r="B10" s="11" t="s">
        <v>31</v>
      </c>
      <c r="C10" s="4"/>
      <c r="D10" s="4"/>
      <c r="E10" s="7"/>
      <c r="F10" s="4"/>
      <c r="G10" s="4"/>
      <c r="H10" s="23"/>
    </row>
    <row r="11" spans="1:9" ht="15.75">
      <c r="A11" s="7" t="s">
        <v>32</v>
      </c>
      <c r="B11" s="5" t="s">
        <v>57</v>
      </c>
      <c r="C11" s="4">
        <v>4.96</v>
      </c>
      <c r="D11" s="4">
        <v>7.79</v>
      </c>
      <c r="E11" s="7">
        <v>11.33</v>
      </c>
      <c r="F11" s="4" t="s">
        <v>16</v>
      </c>
      <c r="G11" s="4">
        <v>377.8</v>
      </c>
      <c r="H11" s="23">
        <f t="shared" si="0"/>
        <v>4280.4740000000002</v>
      </c>
    </row>
    <row r="12" spans="1:9" ht="15.75">
      <c r="A12" s="7" t="s">
        <v>34</v>
      </c>
      <c r="B12" s="5" t="s">
        <v>58</v>
      </c>
      <c r="C12" s="4">
        <v>4.26</v>
      </c>
      <c r="D12" s="4">
        <v>6.7</v>
      </c>
      <c r="E12" s="7">
        <v>9.74</v>
      </c>
      <c r="F12" s="4" t="s">
        <v>16</v>
      </c>
      <c r="G12" s="4">
        <v>788.13</v>
      </c>
      <c r="H12" s="23">
        <f t="shared" si="0"/>
        <v>7676.3861999999999</v>
      </c>
    </row>
    <row r="13" spans="1:9" ht="15.75">
      <c r="A13" s="7" t="s">
        <v>36</v>
      </c>
      <c r="B13" s="5" t="s">
        <v>59</v>
      </c>
      <c r="C13" s="4">
        <v>8.33</v>
      </c>
      <c r="D13" s="4">
        <v>13.08</v>
      </c>
      <c r="E13" s="7">
        <v>19.03</v>
      </c>
      <c r="F13" s="4" t="s">
        <v>16</v>
      </c>
      <c r="G13" s="4">
        <v>756.83</v>
      </c>
      <c r="H13" s="23">
        <f t="shared" si="0"/>
        <v>14402.474900000001</v>
      </c>
    </row>
    <row r="14" spans="1:9" ht="15.75">
      <c r="A14" s="7" t="s">
        <v>38</v>
      </c>
      <c r="B14" s="5" t="s">
        <v>60</v>
      </c>
      <c r="C14" s="4">
        <v>8.52</v>
      </c>
      <c r="D14" s="4">
        <v>13.4</v>
      </c>
      <c r="E14" s="7">
        <v>19.489999999999998</v>
      </c>
      <c r="F14" s="4" t="s">
        <v>16</v>
      </c>
      <c r="G14" s="4">
        <v>482.26</v>
      </c>
      <c r="H14" s="23">
        <f t="shared" si="0"/>
        <v>9399.2473999999984</v>
      </c>
    </row>
    <row r="15" spans="1:9" ht="15.75">
      <c r="A15" s="7" t="s">
        <v>40</v>
      </c>
      <c r="B15" s="5" t="s">
        <v>41</v>
      </c>
      <c r="C15" s="4">
        <v>13.28</v>
      </c>
      <c r="D15" s="4">
        <v>20.87</v>
      </c>
      <c r="E15" s="7">
        <v>30.36</v>
      </c>
      <c r="F15" s="4" t="s">
        <v>16</v>
      </c>
      <c r="G15" s="4">
        <v>167.7</v>
      </c>
      <c r="H15" s="23">
        <f t="shared" si="0"/>
        <v>5091.3719999999994</v>
      </c>
    </row>
    <row r="16" spans="1:9">
      <c r="A16" s="12"/>
      <c r="B16" s="44"/>
      <c r="C16" s="44"/>
      <c r="D16" s="44"/>
      <c r="E16" s="44"/>
      <c r="F16" s="44"/>
      <c r="G16" s="44"/>
      <c r="H16" s="13">
        <f>SUM(H5:H15)</f>
        <v>218049.71470000001</v>
      </c>
    </row>
    <row r="17" spans="1:8">
      <c r="A17" s="14"/>
      <c r="B17" s="15"/>
      <c r="C17" s="15"/>
      <c r="D17" s="15"/>
      <c r="E17" s="15"/>
      <c r="F17" s="15"/>
      <c r="G17" s="15"/>
      <c r="H17" s="16"/>
    </row>
    <row r="18" spans="1:8">
      <c r="A18" s="14"/>
      <c r="B18" s="15"/>
      <c r="C18" s="15"/>
      <c r="D18" s="15"/>
      <c r="E18" s="15"/>
      <c r="F18" s="15"/>
      <c r="G18" s="15"/>
      <c r="H18" s="16"/>
    </row>
    <row r="19" spans="1:8" ht="50.25" customHeight="1">
      <c r="B19" s="45" t="s">
        <v>101</v>
      </c>
      <c r="C19" s="45"/>
      <c r="D19" s="45"/>
      <c r="E19" s="45"/>
      <c r="F19" s="45"/>
      <c r="G19" s="45"/>
      <c r="H19" s="45"/>
    </row>
  </sheetData>
  <mergeCells count="5">
    <mergeCell ref="A1:H1"/>
    <mergeCell ref="A2:H2"/>
    <mergeCell ref="A3:H3"/>
    <mergeCell ref="B16:G16"/>
    <mergeCell ref="B19:H19"/>
  </mergeCells>
  <pageMargins left="0.32" right="0.2"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G19"/>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9.25" customHeight="1">
      <c r="A3" s="43" t="s">
        <v>62</v>
      </c>
      <c r="B3" s="43"/>
      <c r="C3" s="43"/>
      <c r="D3" s="43"/>
      <c r="E3" s="43"/>
      <c r="F3" s="43"/>
      <c r="G3" s="2"/>
    </row>
    <row r="4" spans="1:7">
      <c r="A4" s="3" t="s">
        <v>3</v>
      </c>
      <c r="B4" s="3" t="s">
        <v>4</v>
      </c>
      <c r="C4" s="3" t="s">
        <v>5</v>
      </c>
      <c r="D4" s="3" t="s">
        <v>6</v>
      </c>
      <c r="E4" s="3" t="s">
        <v>7</v>
      </c>
      <c r="F4" s="3" t="s">
        <v>8</v>
      </c>
    </row>
    <row r="5" spans="1:7" ht="25.5">
      <c r="A5" s="19">
        <v>1</v>
      </c>
      <c r="B5" s="20" t="s">
        <v>63</v>
      </c>
      <c r="C5" s="8">
        <v>2</v>
      </c>
      <c r="D5" s="21" t="s">
        <v>10</v>
      </c>
      <c r="E5" s="21">
        <v>243.77</v>
      </c>
      <c r="F5" s="8">
        <f>E5*C5</f>
        <v>487.54</v>
      </c>
    </row>
    <row r="6" spans="1:7" ht="114.75">
      <c r="A6" s="7" t="s">
        <v>11</v>
      </c>
      <c r="B6" s="5" t="s">
        <v>12</v>
      </c>
      <c r="C6" s="8">
        <v>38.520000000000003</v>
      </c>
      <c r="D6" s="4" t="s">
        <v>13</v>
      </c>
      <c r="E6" s="4">
        <v>112.53</v>
      </c>
      <c r="F6" s="8">
        <f t="shared" ref="F6:F9" si="0">E6*C6</f>
        <v>4334.6556</v>
      </c>
    </row>
    <row r="7" spans="1:7" ht="89.25">
      <c r="A7" s="7" t="s">
        <v>14</v>
      </c>
      <c r="B7" s="9" t="s">
        <v>64</v>
      </c>
      <c r="C7" s="4">
        <v>19.260000000000002</v>
      </c>
      <c r="D7" s="4" t="s">
        <v>16</v>
      </c>
      <c r="E7" s="4">
        <v>228.47</v>
      </c>
      <c r="F7" s="8">
        <f t="shared" si="0"/>
        <v>4400.3322000000007</v>
      </c>
    </row>
    <row r="8" spans="1:7" ht="63.75">
      <c r="A8" s="7" t="s">
        <v>17</v>
      </c>
      <c r="B8" s="5" t="s">
        <v>18</v>
      </c>
      <c r="C8" s="8">
        <v>32.119999999999997</v>
      </c>
      <c r="D8" s="4" t="s">
        <v>16</v>
      </c>
      <c r="E8" s="4">
        <v>1191.77</v>
      </c>
      <c r="F8" s="8">
        <f t="shared" si="0"/>
        <v>38279.652399999999</v>
      </c>
    </row>
    <row r="9" spans="1:7" ht="102">
      <c r="A9" s="7" t="s">
        <v>65</v>
      </c>
      <c r="B9" s="5" t="s">
        <v>66</v>
      </c>
      <c r="C9" s="8">
        <v>38.520000000000003</v>
      </c>
      <c r="D9" s="4" t="s">
        <v>16</v>
      </c>
      <c r="E9" s="4">
        <v>6543.32</v>
      </c>
      <c r="F9" s="8">
        <f t="shared" si="0"/>
        <v>252048.68640000001</v>
      </c>
    </row>
    <row r="10" spans="1:7" ht="18.75">
      <c r="A10" s="7">
        <v>6</v>
      </c>
      <c r="B10" s="11" t="s">
        <v>31</v>
      </c>
      <c r="C10" s="8"/>
      <c r="D10" s="4"/>
      <c r="E10" s="4"/>
      <c r="F10" s="8"/>
    </row>
    <row r="11" spans="1:7" ht="15.75">
      <c r="A11" s="7" t="s">
        <v>32</v>
      </c>
      <c r="B11" s="5" t="s">
        <v>67</v>
      </c>
      <c r="C11" s="8">
        <v>19.260000000000002</v>
      </c>
      <c r="D11" s="4" t="s">
        <v>16</v>
      </c>
      <c r="E11" s="4">
        <v>364.32</v>
      </c>
      <c r="F11" s="8">
        <f t="shared" ref="F11:F15" si="1">E11*C11</f>
        <v>7016.8032000000003</v>
      </c>
    </row>
    <row r="12" spans="1:7" ht="15.75">
      <c r="A12" s="7" t="s">
        <v>34</v>
      </c>
      <c r="B12" s="5" t="s">
        <v>58</v>
      </c>
      <c r="C12" s="8">
        <v>16.559999999999999</v>
      </c>
      <c r="D12" s="4" t="s">
        <v>16</v>
      </c>
      <c r="E12" s="4">
        <v>788.13</v>
      </c>
      <c r="F12" s="8">
        <f t="shared" si="1"/>
        <v>13051.432799999999</v>
      </c>
    </row>
    <row r="13" spans="1:7" ht="15.75">
      <c r="A13" s="7" t="s">
        <v>36</v>
      </c>
      <c r="B13" s="5" t="s">
        <v>59</v>
      </c>
      <c r="C13" s="8">
        <v>32.119999999999997</v>
      </c>
      <c r="D13" s="4" t="s">
        <v>16</v>
      </c>
      <c r="E13" s="4">
        <v>756.83</v>
      </c>
      <c r="F13" s="8">
        <f t="shared" si="1"/>
        <v>24309.3796</v>
      </c>
    </row>
    <row r="14" spans="1:7" ht="15.75">
      <c r="A14" s="7" t="s">
        <v>38</v>
      </c>
      <c r="B14" s="5" t="s">
        <v>68</v>
      </c>
      <c r="C14" s="8">
        <f>33.13</f>
        <v>33.130000000000003</v>
      </c>
      <c r="D14" s="4" t="s">
        <v>16</v>
      </c>
      <c r="E14" s="4">
        <v>482.26</v>
      </c>
      <c r="F14" s="8">
        <f t="shared" si="1"/>
        <v>15977.273800000001</v>
      </c>
    </row>
    <row r="15" spans="1:7" ht="15.75">
      <c r="A15" s="7" t="s">
        <v>40</v>
      </c>
      <c r="B15" s="5" t="s">
        <v>41</v>
      </c>
      <c r="C15" s="8">
        <v>38.520000000000003</v>
      </c>
      <c r="D15" s="4" t="s">
        <v>16</v>
      </c>
      <c r="E15" s="4">
        <v>167.71</v>
      </c>
      <c r="F15" s="8">
        <f t="shared" si="1"/>
        <v>6460.1892000000007</v>
      </c>
    </row>
    <row r="16" spans="1:7">
      <c r="A16" s="12"/>
      <c r="B16" s="44"/>
      <c r="C16" s="44"/>
      <c r="D16" s="44"/>
      <c r="E16" s="44"/>
      <c r="F16" s="13">
        <f>SUM(F5:F15)</f>
        <v>366365.94520000007</v>
      </c>
    </row>
    <row r="17" spans="1:6">
      <c r="A17" s="14"/>
      <c r="B17" s="15"/>
      <c r="C17" s="15"/>
      <c r="D17" s="15"/>
      <c r="E17" s="15"/>
      <c r="F17" s="16"/>
    </row>
    <row r="18" spans="1:6">
      <c r="A18" s="14"/>
      <c r="B18" s="15"/>
      <c r="C18" s="15"/>
      <c r="D18" s="15"/>
      <c r="E18" s="15"/>
      <c r="F18" s="16"/>
    </row>
    <row r="19" spans="1:6" ht="41.25" customHeight="1">
      <c r="B19" s="45" t="s">
        <v>42</v>
      </c>
      <c r="C19" s="45"/>
      <c r="D19" s="45"/>
      <c r="E19" s="45"/>
      <c r="F19" s="45"/>
    </row>
  </sheetData>
  <mergeCells count="5">
    <mergeCell ref="A1:F1"/>
    <mergeCell ref="A2:F2"/>
    <mergeCell ref="A3:F3"/>
    <mergeCell ref="B16:E16"/>
    <mergeCell ref="B19:F19"/>
  </mergeCells>
  <pageMargins left="0.16" right="0.2"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dimension ref="A1:G20"/>
  <sheetViews>
    <sheetView topLeftCell="A16" workbookViewId="0">
      <selection activeCell="F17" sqref="F1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9.25" customHeight="1">
      <c r="A3" s="43" t="s">
        <v>121</v>
      </c>
      <c r="B3" s="43"/>
      <c r="C3" s="43"/>
      <c r="D3" s="43"/>
      <c r="E3" s="43"/>
      <c r="F3" s="43"/>
      <c r="G3" s="2"/>
    </row>
    <row r="4" spans="1:7">
      <c r="A4" s="3" t="s">
        <v>3</v>
      </c>
      <c r="B4" s="3" t="s">
        <v>4</v>
      </c>
      <c r="C4" s="3" t="s">
        <v>5</v>
      </c>
      <c r="D4" s="3" t="s">
        <v>6</v>
      </c>
      <c r="E4" s="3" t="s">
        <v>7</v>
      </c>
      <c r="F4" s="3" t="s">
        <v>8</v>
      </c>
    </row>
    <row r="5" spans="1:7" ht="25.5">
      <c r="A5" s="19">
        <v>1</v>
      </c>
      <c r="B5" s="20" t="s">
        <v>63</v>
      </c>
      <c r="C5" s="8">
        <v>5</v>
      </c>
      <c r="D5" s="21" t="s">
        <v>10</v>
      </c>
      <c r="E5" s="21">
        <v>243.77</v>
      </c>
      <c r="F5" s="8">
        <f>E5*C5</f>
        <v>1218.8500000000001</v>
      </c>
    </row>
    <row r="6" spans="1:7" ht="114.75">
      <c r="A6" s="7" t="s">
        <v>11</v>
      </c>
      <c r="B6" s="5" t="s">
        <v>12</v>
      </c>
      <c r="C6" s="8">
        <v>107.4</v>
      </c>
      <c r="D6" s="4" t="s">
        <v>13</v>
      </c>
      <c r="E6" s="4">
        <v>112.53</v>
      </c>
      <c r="F6" s="8">
        <f t="shared" ref="F6:F10" si="0">E6*C6</f>
        <v>12085.722000000002</v>
      </c>
    </row>
    <row r="7" spans="1:7" ht="89.25">
      <c r="A7" s="7" t="s">
        <v>14</v>
      </c>
      <c r="B7" s="9" t="s">
        <v>64</v>
      </c>
      <c r="C7" s="4">
        <v>40.07</v>
      </c>
      <c r="D7" s="4" t="s">
        <v>16</v>
      </c>
      <c r="E7" s="4">
        <v>228.47</v>
      </c>
      <c r="F7" s="8">
        <f t="shared" si="0"/>
        <v>9154.7929000000004</v>
      </c>
    </row>
    <row r="8" spans="1:7" ht="76.5">
      <c r="A8" s="7" t="s">
        <v>93</v>
      </c>
      <c r="B8" s="9" t="s">
        <v>94</v>
      </c>
      <c r="C8" s="4">
        <v>19.690000000000001</v>
      </c>
      <c r="D8" s="4" t="s">
        <v>16</v>
      </c>
      <c r="E8" s="4">
        <v>366.8</v>
      </c>
      <c r="F8" s="8">
        <f t="shared" si="0"/>
        <v>7222.2920000000004</v>
      </c>
    </row>
    <row r="9" spans="1:7" ht="63.75">
      <c r="A9" s="7" t="s">
        <v>95</v>
      </c>
      <c r="B9" s="5" t="s">
        <v>18</v>
      </c>
      <c r="C9" s="8">
        <v>66.84</v>
      </c>
      <c r="D9" s="4" t="s">
        <v>16</v>
      </c>
      <c r="E9" s="4">
        <v>1191.77</v>
      </c>
      <c r="F9" s="8">
        <f t="shared" si="0"/>
        <v>79657.906799999997</v>
      </c>
    </row>
    <row r="10" spans="1:7" ht="102">
      <c r="A10" s="7" t="s">
        <v>96</v>
      </c>
      <c r="B10" s="5" t="s">
        <v>66</v>
      </c>
      <c r="C10" s="8">
        <v>80.150000000000006</v>
      </c>
      <c r="D10" s="4" t="s">
        <v>16</v>
      </c>
      <c r="E10" s="4">
        <v>6543.32</v>
      </c>
      <c r="F10" s="8">
        <f t="shared" si="0"/>
        <v>524447.098</v>
      </c>
    </row>
    <row r="11" spans="1:7" ht="18.75">
      <c r="A11" s="7">
        <v>7</v>
      </c>
      <c r="B11" s="11" t="s">
        <v>31</v>
      </c>
      <c r="C11" s="8"/>
      <c r="D11" s="4"/>
      <c r="E11" s="4"/>
      <c r="F11" s="8"/>
    </row>
    <row r="12" spans="1:7" ht="15.75">
      <c r="A12" s="7" t="s">
        <v>32</v>
      </c>
      <c r="B12" s="5" t="s">
        <v>67</v>
      </c>
      <c r="C12" s="8">
        <v>40.07</v>
      </c>
      <c r="D12" s="4" t="s">
        <v>16</v>
      </c>
      <c r="E12" s="4">
        <v>364.32</v>
      </c>
      <c r="F12" s="8">
        <f t="shared" ref="F12:F16" si="1">E12*C12</f>
        <v>14598.3024</v>
      </c>
    </row>
    <row r="13" spans="1:7" ht="15.75">
      <c r="A13" s="7" t="s">
        <v>34</v>
      </c>
      <c r="B13" s="5" t="s">
        <v>58</v>
      </c>
      <c r="C13" s="8">
        <v>34.46</v>
      </c>
      <c r="D13" s="4" t="s">
        <v>16</v>
      </c>
      <c r="E13" s="4">
        <v>788.13</v>
      </c>
      <c r="F13" s="8">
        <f t="shared" si="1"/>
        <v>27158.959800000001</v>
      </c>
    </row>
    <row r="14" spans="1:7" ht="15.75">
      <c r="A14" s="7" t="s">
        <v>36</v>
      </c>
      <c r="B14" s="5" t="s">
        <v>59</v>
      </c>
      <c r="C14" s="8">
        <v>66.84</v>
      </c>
      <c r="D14" s="4" t="s">
        <v>16</v>
      </c>
      <c r="E14" s="4">
        <v>756.83</v>
      </c>
      <c r="F14" s="8">
        <f t="shared" si="1"/>
        <v>50586.517200000002</v>
      </c>
    </row>
    <row r="15" spans="1:7" ht="15.75">
      <c r="A15" s="7" t="s">
        <v>38</v>
      </c>
      <c r="B15" s="5" t="s">
        <v>68</v>
      </c>
      <c r="C15" s="8">
        <f>23.03+68.93</f>
        <v>91.960000000000008</v>
      </c>
      <c r="D15" s="4" t="s">
        <v>16</v>
      </c>
      <c r="E15" s="4">
        <v>482.26</v>
      </c>
      <c r="F15" s="8">
        <f t="shared" si="1"/>
        <v>44348.6296</v>
      </c>
    </row>
    <row r="16" spans="1:7" ht="15.75">
      <c r="A16" s="7" t="s">
        <v>40</v>
      </c>
      <c r="B16" s="5" t="s">
        <v>41</v>
      </c>
      <c r="C16" s="8">
        <v>107.4</v>
      </c>
      <c r="D16" s="4" t="s">
        <v>16</v>
      </c>
      <c r="E16" s="4">
        <v>167.71</v>
      </c>
      <c r="F16" s="8">
        <f t="shared" si="1"/>
        <v>18012.054</v>
      </c>
    </row>
    <row r="17" spans="1:6">
      <c r="A17" s="12"/>
      <c r="B17" s="44"/>
      <c r="C17" s="44"/>
      <c r="D17" s="44"/>
      <c r="E17" s="44"/>
      <c r="F17" s="13">
        <f>SUM(F5:F16)</f>
        <v>788491.12470000004</v>
      </c>
    </row>
    <row r="18" spans="1:6">
      <c r="A18" s="14"/>
      <c r="B18" s="15"/>
      <c r="C18" s="15"/>
      <c r="D18" s="15"/>
      <c r="E18" s="15"/>
      <c r="F18" s="16"/>
    </row>
    <row r="19" spans="1:6">
      <c r="A19" s="14"/>
      <c r="B19" s="15"/>
      <c r="C19" s="15"/>
      <c r="D19" s="15"/>
      <c r="E19" s="15"/>
      <c r="F19" s="16"/>
    </row>
    <row r="20" spans="1:6" ht="41.25" customHeight="1">
      <c r="B20" s="45" t="s">
        <v>42</v>
      </c>
      <c r="C20" s="45"/>
      <c r="D20" s="45"/>
      <c r="E20" s="45"/>
      <c r="F20" s="45"/>
    </row>
  </sheetData>
  <mergeCells count="5">
    <mergeCell ref="A1:F1"/>
    <mergeCell ref="A2:F2"/>
    <mergeCell ref="A3:F3"/>
    <mergeCell ref="B17:E17"/>
    <mergeCell ref="B20:F20"/>
  </mergeCells>
  <pageMargins left="0.2" right="0.16" top="0.53" bottom="0.27" header="0.3" footer="0.17"/>
  <pageSetup orientation="portrait" verticalDpi="0" r:id="rId1"/>
</worksheet>
</file>

<file path=xl/worksheets/sheet8.xml><?xml version="1.0" encoding="utf-8"?>
<worksheet xmlns="http://schemas.openxmlformats.org/spreadsheetml/2006/main" xmlns:r="http://schemas.openxmlformats.org/officeDocument/2006/relationships">
  <dimension ref="A1:G23"/>
  <sheetViews>
    <sheetView topLeftCell="A19"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2.5" customHeight="1">
      <c r="A3" s="43" t="s">
        <v>107</v>
      </c>
      <c r="B3" s="43"/>
      <c r="C3" s="43"/>
      <c r="D3" s="43"/>
      <c r="E3" s="43"/>
      <c r="F3" s="43"/>
      <c r="G3" s="2"/>
    </row>
    <row r="4" spans="1:7">
      <c r="A4" s="3" t="s">
        <v>3</v>
      </c>
      <c r="B4" s="3" t="s">
        <v>4</v>
      </c>
      <c r="C4" s="3" t="s">
        <v>5</v>
      </c>
      <c r="D4" s="3" t="s">
        <v>6</v>
      </c>
      <c r="E4" s="3" t="s">
        <v>7</v>
      </c>
      <c r="F4" s="3" t="s">
        <v>8</v>
      </c>
    </row>
    <row r="5" spans="1:7" ht="25.5">
      <c r="A5" s="18" t="s">
        <v>108</v>
      </c>
      <c r="B5" s="17" t="s">
        <v>48</v>
      </c>
      <c r="C5" s="8">
        <v>2.12</v>
      </c>
      <c r="D5" s="4" t="s">
        <v>13</v>
      </c>
      <c r="E5" s="4">
        <v>1340.2</v>
      </c>
      <c r="F5" s="8">
        <f t="shared" ref="F5:F19" si="0">E5*C5</f>
        <v>2841.2240000000002</v>
      </c>
    </row>
    <row r="6" spans="1:7" ht="114.75">
      <c r="A6" s="7" t="s">
        <v>11</v>
      </c>
      <c r="B6" s="5" t="s">
        <v>12</v>
      </c>
      <c r="C6" s="8">
        <v>56.07</v>
      </c>
      <c r="D6" s="4" t="s">
        <v>13</v>
      </c>
      <c r="E6" s="4">
        <v>112.53</v>
      </c>
      <c r="F6" s="8">
        <f t="shared" si="0"/>
        <v>6309.5571</v>
      </c>
    </row>
    <row r="7" spans="1:7" ht="89.25">
      <c r="A7" s="7" t="s">
        <v>14</v>
      </c>
      <c r="B7" s="9" t="s">
        <v>15</v>
      </c>
      <c r="C7" s="8">
        <v>4.67</v>
      </c>
      <c r="D7" s="4" t="s">
        <v>16</v>
      </c>
      <c r="E7" s="4">
        <v>228.47</v>
      </c>
      <c r="F7" s="8">
        <f t="shared" si="0"/>
        <v>1066.9549</v>
      </c>
    </row>
    <row r="8" spans="1:7" ht="63.75">
      <c r="A8" s="7" t="s">
        <v>17</v>
      </c>
      <c r="B8" s="5" t="s">
        <v>18</v>
      </c>
      <c r="C8" s="8">
        <v>7.85</v>
      </c>
      <c r="D8" s="4" t="s">
        <v>16</v>
      </c>
      <c r="E8" s="4">
        <v>1191.77</v>
      </c>
      <c r="F8" s="8">
        <f t="shared" si="0"/>
        <v>9355.3945000000003</v>
      </c>
    </row>
    <row r="9" spans="1:7" ht="102">
      <c r="A9" s="7" t="s">
        <v>19</v>
      </c>
      <c r="B9" s="5" t="s">
        <v>20</v>
      </c>
      <c r="C9" s="8">
        <v>6.79</v>
      </c>
      <c r="D9" s="4" t="s">
        <v>16</v>
      </c>
      <c r="E9" s="4">
        <v>5913.66</v>
      </c>
      <c r="F9" s="8">
        <f t="shared" si="0"/>
        <v>40153.751400000001</v>
      </c>
    </row>
    <row r="10" spans="1:7" ht="102">
      <c r="A10" s="10" t="s">
        <v>109</v>
      </c>
      <c r="B10" s="5" t="s">
        <v>27</v>
      </c>
      <c r="C10" s="8">
        <v>2.12</v>
      </c>
      <c r="D10" s="4" t="s">
        <v>16</v>
      </c>
      <c r="E10" s="4">
        <v>6219.21</v>
      </c>
      <c r="F10" s="8">
        <f>E10*C10</f>
        <v>13184.725200000001</v>
      </c>
    </row>
    <row r="11" spans="1:7" ht="89.25">
      <c r="A11" s="7" t="s">
        <v>110</v>
      </c>
      <c r="B11" s="5" t="s">
        <v>22</v>
      </c>
      <c r="C11" s="8">
        <v>18.690000000000001</v>
      </c>
      <c r="D11" s="4" t="s">
        <v>16</v>
      </c>
      <c r="E11" s="4">
        <v>2788.17</v>
      </c>
      <c r="F11" s="8">
        <f t="shared" si="0"/>
        <v>52110.897300000004</v>
      </c>
    </row>
    <row r="12" spans="1:7" ht="63.75">
      <c r="A12" s="10" t="s">
        <v>111</v>
      </c>
      <c r="B12" s="5" t="s">
        <v>24</v>
      </c>
      <c r="C12" s="8">
        <v>129.41999999999999</v>
      </c>
      <c r="D12" s="4" t="s">
        <v>25</v>
      </c>
      <c r="E12" s="4">
        <v>259.29000000000002</v>
      </c>
      <c r="F12" s="8">
        <f t="shared" si="0"/>
        <v>33557.311799999996</v>
      </c>
    </row>
    <row r="13" spans="1:7" ht="89.25">
      <c r="A13" s="10" t="s">
        <v>28</v>
      </c>
      <c r="B13" s="5" t="s">
        <v>29</v>
      </c>
      <c r="C13" s="8">
        <v>0.23</v>
      </c>
      <c r="D13" s="4" t="s">
        <v>30</v>
      </c>
      <c r="E13" s="4">
        <v>53433.91</v>
      </c>
      <c r="F13" s="8">
        <f t="shared" si="0"/>
        <v>12289.799300000001</v>
      </c>
    </row>
    <row r="14" spans="1:7" ht="18.75">
      <c r="A14" s="7">
        <v>10</v>
      </c>
      <c r="B14" s="11" t="s">
        <v>31</v>
      </c>
      <c r="C14" s="8"/>
      <c r="D14" s="4"/>
      <c r="E14" s="4"/>
      <c r="F14" s="8"/>
    </row>
    <row r="15" spans="1:7" ht="15.75">
      <c r="A15" s="7" t="s">
        <v>32</v>
      </c>
      <c r="B15" s="5" t="s">
        <v>57</v>
      </c>
      <c r="C15" s="8">
        <v>4.67</v>
      </c>
      <c r="D15" s="4" t="s">
        <v>16</v>
      </c>
      <c r="E15" s="4">
        <v>377.81</v>
      </c>
      <c r="F15" s="8">
        <f t="shared" si="0"/>
        <v>1764.3726999999999</v>
      </c>
    </row>
    <row r="16" spans="1:7" ht="15.75">
      <c r="A16" s="7" t="s">
        <v>34</v>
      </c>
      <c r="B16" s="5" t="s">
        <v>58</v>
      </c>
      <c r="C16" s="8">
        <v>13.38</v>
      </c>
      <c r="D16" s="4" t="s">
        <v>16</v>
      </c>
      <c r="E16" s="4">
        <v>788.13</v>
      </c>
      <c r="F16" s="8">
        <f t="shared" si="0"/>
        <v>10545.179400000001</v>
      </c>
    </row>
    <row r="17" spans="1:6" ht="15.75">
      <c r="A17" s="7" t="s">
        <v>36</v>
      </c>
      <c r="B17" s="5" t="s">
        <v>59</v>
      </c>
      <c r="C17" s="8">
        <v>26.54</v>
      </c>
      <c r="D17" s="4" t="s">
        <v>16</v>
      </c>
      <c r="E17" s="4">
        <v>756.83</v>
      </c>
      <c r="F17" s="8">
        <f>E17*C17</f>
        <v>20086.268200000002</v>
      </c>
    </row>
    <row r="18" spans="1:6" ht="15.75">
      <c r="A18" s="7" t="s">
        <v>38</v>
      </c>
      <c r="B18" s="5" t="s">
        <v>60</v>
      </c>
      <c r="C18" s="8">
        <v>7.96</v>
      </c>
      <c r="D18" s="4" t="s">
        <v>16</v>
      </c>
      <c r="E18" s="4">
        <v>482.26</v>
      </c>
      <c r="F18" s="8">
        <f t="shared" si="0"/>
        <v>3838.7896000000001</v>
      </c>
    </row>
    <row r="19" spans="1:6" ht="15.75">
      <c r="A19" s="7" t="s">
        <v>40</v>
      </c>
      <c r="B19" s="5" t="s">
        <v>41</v>
      </c>
      <c r="C19" s="8">
        <v>56.07</v>
      </c>
      <c r="D19" s="4" t="s">
        <v>16</v>
      </c>
      <c r="E19" s="4">
        <v>167.71</v>
      </c>
      <c r="F19" s="8">
        <f t="shared" si="0"/>
        <v>9403.4997000000003</v>
      </c>
    </row>
    <row r="20" spans="1:6">
      <c r="A20" s="12"/>
      <c r="B20" s="44"/>
      <c r="C20" s="44"/>
      <c r="D20" s="44"/>
      <c r="E20" s="44"/>
      <c r="F20" s="13">
        <f>SUM(F5:F19)</f>
        <v>216507.72509999998</v>
      </c>
    </row>
    <row r="21" spans="1:6">
      <c r="A21" s="14"/>
      <c r="B21" s="15"/>
      <c r="C21" s="15"/>
      <c r="D21" s="15"/>
      <c r="E21" s="15"/>
      <c r="F21" s="16"/>
    </row>
    <row r="22" spans="1:6">
      <c r="A22" s="14"/>
      <c r="B22" s="15"/>
      <c r="C22" s="15"/>
      <c r="D22" s="15"/>
      <c r="E22" s="15"/>
      <c r="F22" s="16"/>
    </row>
    <row r="23" spans="1:6" ht="41.25" customHeight="1">
      <c r="B23" s="45" t="s">
        <v>42</v>
      </c>
      <c r="C23" s="45"/>
      <c r="D23" s="45"/>
      <c r="E23" s="45"/>
      <c r="F23" s="45"/>
    </row>
  </sheetData>
  <mergeCells count="5">
    <mergeCell ref="A1:F1"/>
    <mergeCell ref="A2:F2"/>
    <mergeCell ref="A3:F3"/>
    <mergeCell ref="B20:E20"/>
    <mergeCell ref="B23:F23"/>
  </mergeCells>
  <pageMargins left="0.24" right="0.18"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dimension ref="A1:G23"/>
  <sheetViews>
    <sheetView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9" t="s">
        <v>0</v>
      </c>
      <c r="B1" s="40"/>
      <c r="C1" s="40"/>
      <c r="D1" s="40"/>
      <c r="E1" s="40"/>
      <c r="F1" s="40"/>
      <c r="G1" s="1"/>
    </row>
    <row r="2" spans="1:7" ht="18.75">
      <c r="A2" s="41" t="s">
        <v>1</v>
      </c>
      <c r="B2" s="42"/>
      <c r="C2" s="42"/>
      <c r="D2" s="42"/>
      <c r="E2" s="42"/>
      <c r="F2" s="42"/>
      <c r="G2" s="1"/>
    </row>
    <row r="3" spans="1:7" ht="29.25" customHeight="1">
      <c r="A3" s="43" t="s">
        <v>113</v>
      </c>
      <c r="B3" s="43"/>
      <c r="C3" s="43"/>
      <c r="D3" s="43"/>
      <c r="E3" s="43"/>
      <c r="F3" s="43"/>
      <c r="G3" s="2"/>
    </row>
    <row r="4" spans="1:7">
      <c r="A4" s="3" t="s">
        <v>3</v>
      </c>
      <c r="B4" s="3" t="s">
        <v>4</v>
      </c>
      <c r="C4" s="3" t="s">
        <v>5</v>
      </c>
      <c r="D4" s="3" t="s">
        <v>6</v>
      </c>
      <c r="E4" s="3" t="s">
        <v>7</v>
      </c>
      <c r="F4" s="3" t="s">
        <v>8</v>
      </c>
    </row>
    <row r="5" spans="1:7" ht="25.5">
      <c r="A5" s="18">
        <v>1</v>
      </c>
      <c r="B5" s="17" t="s">
        <v>114</v>
      </c>
      <c r="C5" s="8">
        <v>2</v>
      </c>
      <c r="D5" s="4" t="s">
        <v>13</v>
      </c>
      <c r="E5" s="4">
        <v>243.77</v>
      </c>
      <c r="F5" s="8">
        <f t="shared" ref="F5:F19" si="0">E5*C5</f>
        <v>487.54</v>
      </c>
    </row>
    <row r="6" spans="1:7" ht="114.75">
      <c r="A6" s="7" t="s">
        <v>11</v>
      </c>
      <c r="B6" s="5" t="s">
        <v>12</v>
      </c>
      <c r="C6" s="8">
        <v>186</v>
      </c>
      <c r="D6" s="4" t="s">
        <v>13</v>
      </c>
      <c r="E6" s="4">
        <v>112.53</v>
      </c>
      <c r="F6" s="8">
        <f t="shared" si="0"/>
        <v>20930.580000000002</v>
      </c>
    </row>
    <row r="7" spans="1:7" ht="89.25">
      <c r="A7" s="7" t="s">
        <v>14</v>
      </c>
      <c r="B7" s="9" t="s">
        <v>15</v>
      </c>
      <c r="C7" s="8">
        <v>11.15</v>
      </c>
      <c r="D7" s="4" t="s">
        <v>16</v>
      </c>
      <c r="E7" s="4">
        <v>228.47</v>
      </c>
      <c r="F7" s="8">
        <f t="shared" si="0"/>
        <v>2547.4405000000002</v>
      </c>
    </row>
    <row r="8" spans="1:7" ht="63.75">
      <c r="A8" s="7" t="s">
        <v>17</v>
      </c>
      <c r="B8" s="5" t="s">
        <v>18</v>
      </c>
      <c r="C8" s="8">
        <v>18.73</v>
      </c>
      <c r="D8" s="4" t="s">
        <v>16</v>
      </c>
      <c r="E8" s="4">
        <v>1191.77</v>
      </c>
      <c r="F8" s="8">
        <f t="shared" si="0"/>
        <v>22321.8521</v>
      </c>
    </row>
    <row r="9" spans="1:7" ht="102">
      <c r="A9" s="7" t="s">
        <v>19</v>
      </c>
      <c r="B9" s="5" t="s">
        <v>20</v>
      </c>
      <c r="C9" s="8">
        <v>14.5199</v>
      </c>
      <c r="D9" s="4" t="s">
        <v>16</v>
      </c>
      <c r="E9" s="4">
        <v>5913.66</v>
      </c>
      <c r="F9" s="8">
        <f t="shared" si="0"/>
        <v>85865.751833999995</v>
      </c>
    </row>
    <row r="10" spans="1:7" ht="102">
      <c r="A10" s="10" t="s">
        <v>109</v>
      </c>
      <c r="B10" s="5" t="s">
        <v>27</v>
      </c>
      <c r="C10" s="8">
        <v>4.2699999999999996</v>
      </c>
      <c r="D10" s="4" t="s">
        <v>16</v>
      </c>
      <c r="E10" s="4">
        <v>6219.21</v>
      </c>
      <c r="F10" s="8">
        <f>E10*C10</f>
        <v>26556.026699999999</v>
      </c>
    </row>
    <row r="11" spans="1:7" ht="89.25">
      <c r="A11" s="7" t="s">
        <v>110</v>
      </c>
      <c r="B11" s="5" t="s">
        <v>22</v>
      </c>
      <c r="C11" s="8">
        <v>59.47</v>
      </c>
      <c r="D11" s="4" t="s">
        <v>16</v>
      </c>
      <c r="E11" s="4">
        <v>2788.17</v>
      </c>
      <c r="F11" s="8">
        <f t="shared" si="0"/>
        <v>165812.4699</v>
      </c>
    </row>
    <row r="12" spans="1:7" ht="63.75">
      <c r="A12" s="10" t="s">
        <v>111</v>
      </c>
      <c r="B12" s="5" t="s">
        <v>24</v>
      </c>
      <c r="C12" s="8">
        <v>319.75</v>
      </c>
      <c r="D12" s="4" t="s">
        <v>25</v>
      </c>
      <c r="E12" s="4">
        <v>259.29000000000002</v>
      </c>
      <c r="F12" s="8">
        <f t="shared" si="0"/>
        <v>82907.977500000008</v>
      </c>
    </row>
    <row r="13" spans="1:7" ht="89.25">
      <c r="A13" s="10" t="s">
        <v>28</v>
      </c>
      <c r="B13" s="5" t="s">
        <v>29</v>
      </c>
      <c r="C13" s="8">
        <v>0.53</v>
      </c>
      <c r="D13" s="4" t="s">
        <v>30</v>
      </c>
      <c r="E13" s="4">
        <v>53433.91</v>
      </c>
      <c r="F13" s="8">
        <f t="shared" si="0"/>
        <v>28319.972300000005</v>
      </c>
    </row>
    <row r="14" spans="1:7" ht="18.75">
      <c r="A14" s="7">
        <v>10</v>
      </c>
      <c r="B14" s="11" t="s">
        <v>31</v>
      </c>
      <c r="C14" s="8"/>
      <c r="D14" s="4"/>
      <c r="E14" s="4"/>
      <c r="F14" s="8"/>
    </row>
    <row r="15" spans="1:7" ht="15.75">
      <c r="A15" s="7" t="s">
        <v>32</v>
      </c>
      <c r="B15" s="5" t="s">
        <v>57</v>
      </c>
      <c r="C15" s="8">
        <v>11.15</v>
      </c>
      <c r="D15" s="4" t="s">
        <v>16</v>
      </c>
      <c r="E15" s="4">
        <v>377.81</v>
      </c>
      <c r="F15" s="8">
        <f t="shared" si="0"/>
        <v>4212.5815000000002</v>
      </c>
    </row>
    <row r="16" spans="1:7" ht="15.75">
      <c r="A16" s="7" t="s">
        <v>34</v>
      </c>
      <c r="B16" s="5" t="s">
        <v>58</v>
      </c>
      <c r="C16" s="8">
        <v>36.950000000000003</v>
      </c>
      <c r="D16" s="4" t="s">
        <v>16</v>
      </c>
      <c r="E16" s="4">
        <v>788.13</v>
      </c>
      <c r="F16" s="8">
        <f t="shared" si="0"/>
        <v>29121.4035</v>
      </c>
    </row>
    <row r="17" spans="1:6" ht="15.75">
      <c r="A17" s="7" t="s">
        <v>36</v>
      </c>
      <c r="B17" s="5" t="s">
        <v>59</v>
      </c>
      <c r="C17" s="8">
        <v>78.2</v>
      </c>
      <c r="D17" s="4" t="s">
        <v>16</v>
      </c>
      <c r="E17" s="4">
        <v>756.83</v>
      </c>
      <c r="F17" s="8">
        <f>E17*C17</f>
        <v>59184.106000000007</v>
      </c>
    </row>
    <row r="18" spans="1:6" ht="15.75">
      <c r="A18" s="7" t="s">
        <v>38</v>
      </c>
      <c r="B18" s="5" t="s">
        <v>60</v>
      </c>
      <c r="C18" s="8">
        <v>16.78</v>
      </c>
      <c r="D18" s="4" t="s">
        <v>16</v>
      </c>
      <c r="E18" s="4">
        <v>482.26</v>
      </c>
      <c r="F18" s="8">
        <f t="shared" si="0"/>
        <v>8092.3228000000008</v>
      </c>
    </row>
    <row r="19" spans="1:6" ht="15.75">
      <c r="A19" s="7" t="s">
        <v>40</v>
      </c>
      <c r="B19" s="5" t="s">
        <v>41</v>
      </c>
      <c r="C19" s="8">
        <v>186</v>
      </c>
      <c r="D19" s="4" t="s">
        <v>16</v>
      </c>
      <c r="E19" s="4">
        <v>167.7</v>
      </c>
      <c r="F19" s="8">
        <f t="shared" si="0"/>
        <v>31192.199999999997</v>
      </c>
    </row>
    <row r="20" spans="1:6">
      <c r="A20" s="12"/>
      <c r="B20" s="44"/>
      <c r="C20" s="44"/>
      <c r="D20" s="44"/>
      <c r="E20" s="44"/>
      <c r="F20" s="13">
        <f>SUM(F5:F19)</f>
        <v>567552.22463399998</v>
      </c>
    </row>
    <row r="21" spans="1:6">
      <c r="A21" s="14"/>
      <c r="B21" s="15"/>
      <c r="C21" s="15"/>
      <c r="D21" s="15"/>
      <c r="E21" s="15"/>
      <c r="F21" s="16"/>
    </row>
    <row r="22" spans="1:6">
      <c r="A22" s="14"/>
      <c r="B22" s="15"/>
      <c r="C22" s="15"/>
      <c r="D22" s="15"/>
      <c r="E22" s="15"/>
      <c r="F22" s="16"/>
    </row>
    <row r="23" spans="1:6" ht="41.25" customHeight="1">
      <c r="B23" s="45" t="s">
        <v>42</v>
      </c>
      <c r="C23" s="45"/>
      <c r="D23" s="45"/>
      <c r="E23" s="45"/>
      <c r="F23" s="45"/>
    </row>
  </sheetData>
  <mergeCells count="5">
    <mergeCell ref="A1:F1"/>
    <mergeCell ref="A2:F2"/>
    <mergeCell ref="A3:F3"/>
    <mergeCell ref="B20:E20"/>
    <mergeCell ref="B23:F23"/>
  </mergeCells>
  <pageMargins left="0.26" right="0.16"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Scheme No-01</vt:lpstr>
      <vt:lpstr>Scheme No-02</vt:lpstr>
      <vt:lpstr>Scheme No-03</vt:lpstr>
      <vt:lpstr>Scheme NO- 04</vt:lpstr>
      <vt:lpstr>Scheme NO-05</vt:lpstr>
      <vt:lpstr>Scheme No-06</vt:lpstr>
      <vt:lpstr>Scheme No-07</vt:lpstr>
      <vt:lpstr>Scheme No-08</vt:lpstr>
      <vt:lpstr>Scheme No-09</vt:lpstr>
      <vt:lpstr>Scheme NO-10</vt:lpstr>
      <vt:lpstr>Scheme No-11</vt:lpstr>
      <vt:lpstr>Scheme No- 12</vt:lpstr>
      <vt:lpstr>Scheme No-13</vt:lpstr>
      <vt:lpstr>Scheme No-14</vt:lpstr>
      <vt:lpstr>Scheme No-15</vt:lpstr>
      <vt:lpstr>Scheme No-16</vt:lpstr>
      <vt:lpstr>Scheme No-17</vt:lpstr>
      <vt:lpstr>Scheme No-18</vt:lpstr>
      <vt:lpstr>Scheme No-19</vt:lpstr>
      <vt:lpstr>Scheme No-20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2018-03-13T09:00:03Z</cp:lastPrinted>
  <dcterms:created xsi:type="dcterms:W3CDTF">2018-03-13T07:35:51Z</dcterms:created>
  <dcterms:modified xsi:type="dcterms:W3CDTF">2018-03-13T09:18:51Z</dcterms:modified>
</cp:coreProperties>
</file>