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 name="Sheet33" sheetId="33" r:id="rId33"/>
    <sheet name="Sheet34" sheetId="34" r:id="rId34"/>
    <sheet name="Sheet35" sheetId="35" r:id="rId35"/>
  </sheets>
  <calcPr calcId="124519"/>
</workbook>
</file>

<file path=xl/calcChain.xml><?xml version="1.0" encoding="utf-8"?>
<calcChain xmlns="http://schemas.openxmlformats.org/spreadsheetml/2006/main">
  <c r="J6" i="5"/>
  <c r="J7"/>
  <c r="J8"/>
  <c r="J9"/>
  <c r="J10"/>
  <c r="J11"/>
  <c r="J12"/>
  <c r="J13"/>
  <c r="J14"/>
  <c r="C6"/>
  <c r="J5"/>
  <c r="J15" l="1"/>
  <c r="F18" i="18" l="1"/>
  <c r="F17"/>
  <c r="F16"/>
  <c r="F15"/>
  <c r="F14"/>
  <c r="F13"/>
  <c r="F12"/>
  <c r="F11"/>
  <c r="F10"/>
  <c r="F9"/>
  <c r="F8"/>
  <c r="F7"/>
  <c r="F6"/>
  <c r="F5"/>
  <c r="F19" s="1"/>
  <c r="I9" i="17"/>
  <c r="I8"/>
  <c r="I7"/>
  <c r="I6"/>
  <c r="I10" s="1"/>
  <c r="I5"/>
  <c r="G14" i="27" l="1"/>
  <c r="G13"/>
  <c r="G12"/>
  <c r="G11"/>
  <c r="G15" s="1"/>
  <c r="G10"/>
  <c r="G8"/>
  <c r="G7"/>
  <c r="C7"/>
  <c r="G6"/>
  <c r="C6"/>
  <c r="G5"/>
  <c r="C5"/>
  <c r="G14" i="28"/>
  <c r="G13"/>
  <c r="G12"/>
  <c r="G11"/>
  <c r="G10"/>
  <c r="G8"/>
  <c r="G7"/>
  <c r="C7"/>
  <c r="G6"/>
  <c r="C6"/>
  <c r="G5"/>
  <c r="G15" s="1"/>
  <c r="C5"/>
  <c r="F19" i="33" l="1"/>
  <c r="F18"/>
  <c r="F17"/>
  <c r="F16"/>
  <c r="F15"/>
  <c r="F13"/>
  <c r="F12"/>
  <c r="F11"/>
  <c r="F10"/>
  <c r="F9"/>
  <c r="F8"/>
  <c r="F7"/>
  <c r="F20" s="1"/>
  <c r="F6"/>
  <c r="F5"/>
  <c r="H18" i="30" l="1"/>
  <c r="H17"/>
  <c r="H16"/>
  <c r="H15"/>
  <c r="H14"/>
  <c r="H13"/>
  <c r="H12"/>
  <c r="H11"/>
  <c r="H10"/>
  <c r="H9"/>
  <c r="H8"/>
  <c r="H7"/>
  <c r="H6"/>
  <c r="H5"/>
  <c r="H19" l="1"/>
  <c r="F15" i="31" l="1"/>
  <c r="F14"/>
  <c r="F13"/>
  <c r="F12"/>
  <c r="F11"/>
  <c r="F10"/>
  <c r="F9"/>
  <c r="F8"/>
  <c r="F7"/>
  <c r="F6"/>
  <c r="F16" s="1"/>
  <c r="F5"/>
  <c r="K18" i="16" l="1"/>
  <c r="H18"/>
  <c r="H17"/>
  <c r="K17" s="1"/>
  <c r="K16"/>
  <c r="H16"/>
  <c r="H15"/>
  <c r="K15" s="1"/>
  <c r="K14"/>
  <c r="H14"/>
  <c r="J13"/>
  <c r="K13" s="1"/>
  <c r="H13"/>
  <c r="F13"/>
  <c r="H12"/>
  <c r="K12" s="1"/>
  <c r="K11"/>
  <c r="H11"/>
  <c r="H10"/>
  <c r="K10" s="1"/>
  <c r="K9"/>
  <c r="H9"/>
  <c r="H8"/>
  <c r="K8" s="1"/>
  <c r="K7"/>
  <c r="H7"/>
  <c r="H6"/>
  <c r="K6" s="1"/>
  <c r="K5"/>
  <c r="H5"/>
  <c r="K19" l="1"/>
  <c r="F15" i="11" l="1"/>
  <c r="F14"/>
  <c r="F13"/>
  <c r="F12"/>
  <c r="F11"/>
  <c r="F10"/>
  <c r="F9"/>
  <c r="F8"/>
  <c r="F7"/>
  <c r="F6"/>
  <c r="F5"/>
  <c r="F16" s="1"/>
  <c r="F14" i="1" l="1"/>
  <c r="F13"/>
  <c r="F12"/>
  <c r="F11"/>
  <c r="F10"/>
  <c r="F8"/>
  <c r="F7"/>
  <c r="F6"/>
  <c r="F15" s="1"/>
  <c r="F5"/>
  <c r="F15" i="3" l="1"/>
  <c r="F14"/>
  <c r="F13"/>
  <c r="F12"/>
  <c r="F11"/>
  <c r="F10"/>
  <c r="F9"/>
  <c r="F8"/>
  <c r="F7"/>
  <c r="F6"/>
  <c r="F5"/>
  <c r="F16" s="1"/>
  <c r="I16" i="23"/>
  <c r="I15"/>
  <c r="I14"/>
  <c r="I13"/>
  <c r="I12"/>
  <c r="F11"/>
  <c r="I11" s="1"/>
  <c r="I10"/>
  <c r="I9"/>
  <c r="I8"/>
  <c r="I7"/>
  <c r="I6"/>
  <c r="I5"/>
  <c r="I17" l="1"/>
  <c r="G14" i="10" l="1"/>
  <c r="C14"/>
  <c r="G13"/>
  <c r="C13"/>
  <c r="G12"/>
  <c r="C12"/>
  <c r="G11"/>
  <c r="C11"/>
  <c r="G10"/>
  <c r="C10"/>
  <c r="G8"/>
  <c r="G7"/>
  <c r="C7"/>
  <c r="G6"/>
  <c r="C6"/>
  <c r="G5"/>
  <c r="G15" s="1"/>
  <c r="C5"/>
  <c r="I15" i="6" l="1"/>
  <c r="I14"/>
  <c r="I13"/>
  <c r="I12"/>
  <c r="I11"/>
  <c r="F10"/>
  <c r="I10" s="1"/>
  <c r="I9"/>
  <c r="I8"/>
  <c r="I7"/>
  <c r="I6"/>
  <c r="I5"/>
  <c r="G14" i="29"/>
  <c r="G13"/>
  <c r="G12"/>
  <c r="G11"/>
  <c r="G10"/>
  <c r="G8"/>
  <c r="G7"/>
  <c r="C7"/>
  <c r="G6"/>
  <c r="C6"/>
  <c r="G5"/>
  <c r="G15" s="1"/>
  <c r="C5"/>
  <c r="F14" i="24"/>
  <c r="F13"/>
  <c r="F12"/>
  <c r="F11"/>
  <c r="F10"/>
  <c r="F9"/>
  <c r="F8"/>
  <c r="F7"/>
  <c r="F15" s="1"/>
  <c r="F6"/>
  <c r="F5"/>
  <c r="F14" i="25"/>
  <c r="F13"/>
  <c r="F12"/>
  <c r="F11"/>
  <c r="F10"/>
  <c r="F9"/>
  <c r="F8"/>
  <c r="F7"/>
  <c r="F15" s="1"/>
  <c r="F6"/>
  <c r="F5"/>
  <c r="I16" i="6" l="1"/>
  <c r="H15" i="22"/>
  <c r="H14"/>
  <c r="H13"/>
  <c r="H12"/>
  <c r="H11"/>
  <c r="H9"/>
  <c r="H8"/>
  <c r="H7"/>
  <c r="H16" s="1"/>
  <c r="H6"/>
  <c r="H5"/>
  <c r="I17" i="35" l="1"/>
  <c r="I16"/>
  <c r="I15"/>
  <c r="I14"/>
  <c r="I13"/>
  <c r="I12"/>
  <c r="I11"/>
  <c r="I10"/>
  <c r="I9"/>
  <c r="I8"/>
  <c r="I7"/>
  <c r="I6"/>
  <c r="I18" s="1"/>
  <c r="I5"/>
  <c r="I20" i="20" l="1"/>
  <c r="I19"/>
  <c r="I18"/>
  <c r="I17"/>
  <c r="I16"/>
  <c r="I15"/>
  <c r="H15"/>
  <c r="F15"/>
  <c r="I14"/>
  <c r="I13"/>
  <c r="I12"/>
  <c r="I11"/>
  <c r="I10"/>
  <c r="I9"/>
  <c r="I8"/>
  <c r="I7"/>
  <c r="I6"/>
  <c r="I5"/>
  <c r="I21" s="1"/>
  <c r="I9" i="19"/>
  <c r="I8"/>
  <c r="I7"/>
  <c r="I6"/>
  <c r="I10" s="1"/>
  <c r="I5"/>
  <c r="G14" i="26" l="1"/>
  <c r="G13"/>
  <c r="G12"/>
  <c r="G11"/>
  <c r="G10"/>
  <c r="G8"/>
  <c r="G7"/>
  <c r="C7"/>
  <c r="G6"/>
  <c r="C6"/>
  <c r="G5"/>
  <c r="G15" s="1"/>
  <c r="C5"/>
  <c r="G14" i="8" l="1"/>
  <c r="C14"/>
  <c r="G13"/>
  <c r="C13"/>
  <c r="G12"/>
  <c r="C12"/>
  <c r="G11"/>
  <c r="C11"/>
  <c r="G10"/>
  <c r="C10"/>
  <c r="G8"/>
  <c r="G7"/>
  <c r="C7"/>
  <c r="G6"/>
  <c r="C6"/>
  <c r="G5"/>
  <c r="G15" s="1"/>
  <c r="C5"/>
  <c r="G14" i="9"/>
  <c r="C14"/>
  <c r="G13"/>
  <c r="C13"/>
  <c r="G12"/>
  <c r="C12"/>
  <c r="G11"/>
  <c r="G10"/>
  <c r="C10"/>
  <c r="G8"/>
  <c r="G7"/>
  <c r="C7"/>
  <c r="G6"/>
  <c r="C6"/>
  <c r="G5"/>
  <c r="G15" s="1"/>
  <c r="C5"/>
  <c r="E17" i="32" l="1"/>
  <c r="H17" s="1"/>
  <c r="H16"/>
  <c r="E16"/>
  <c r="E15"/>
  <c r="H15" s="1"/>
  <c r="H14"/>
  <c r="E14"/>
  <c r="E13"/>
  <c r="H13" s="1"/>
  <c r="E11"/>
  <c r="H11" s="1"/>
  <c r="H10"/>
  <c r="H9"/>
  <c r="E9"/>
  <c r="H8"/>
  <c r="E8"/>
  <c r="H7"/>
  <c r="E7"/>
  <c r="H6"/>
  <c r="E6"/>
  <c r="H5"/>
  <c r="E5"/>
  <c r="H18" l="1"/>
  <c r="I15" i="4" l="1"/>
  <c r="I14"/>
  <c r="I13"/>
  <c r="I12"/>
  <c r="I11"/>
  <c r="F10"/>
  <c r="I10" s="1"/>
  <c r="I9"/>
  <c r="I8"/>
  <c r="I7"/>
  <c r="I6"/>
  <c r="I5"/>
  <c r="I16" l="1"/>
  <c r="I15" i="15" l="1"/>
  <c r="F15"/>
  <c r="F14"/>
  <c r="I14" s="1"/>
  <c r="I13"/>
  <c r="F13"/>
  <c r="F12"/>
  <c r="I12" s="1"/>
  <c r="I11"/>
  <c r="F11"/>
  <c r="F10"/>
  <c r="I10" s="1"/>
  <c r="I9"/>
  <c r="F9"/>
  <c r="F8"/>
  <c r="I8" s="1"/>
  <c r="I7"/>
  <c r="F7"/>
  <c r="F6"/>
  <c r="I6" s="1"/>
  <c r="I16" s="1"/>
  <c r="I5"/>
  <c r="F5"/>
  <c r="I15" i="14"/>
  <c r="I14"/>
  <c r="I13"/>
  <c r="I12"/>
  <c r="I11"/>
  <c r="F10"/>
  <c r="I10" s="1"/>
  <c r="I9"/>
  <c r="I8"/>
  <c r="I7"/>
  <c r="I6"/>
  <c r="I5"/>
  <c r="I16" s="1"/>
  <c r="I15" i="13"/>
  <c r="I14"/>
  <c r="I13"/>
  <c r="I12"/>
  <c r="I11"/>
  <c r="I10"/>
  <c r="F10"/>
  <c r="I9"/>
  <c r="I8"/>
  <c r="I7"/>
  <c r="I6"/>
  <c r="I5"/>
  <c r="I16" s="1"/>
  <c r="G13" i="7"/>
  <c r="G18" s="1"/>
  <c r="C13"/>
  <c r="G5"/>
  <c r="G6"/>
  <c r="G7"/>
  <c r="G8"/>
  <c r="G9"/>
  <c r="G10"/>
  <c r="G11"/>
  <c r="G12"/>
  <c r="G14"/>
  <c r="G15"/>
  <c r="G16"/>
  <c r="G17"/>
  <c r="C7"/>
  <c r="C17"/>
  <c r="C16"/>
  <c r="C15"/>
  <c r="C14"/>
  <c r="C6"/>
  <c r="C5"/>
  <c r="I15" i="12" l="1"/>
  <c r="I14"/>
  <c r="I13"/>
  <c r="I12"/>
  <c r="I11"/>
  <c r="F10"/>
  <c r="I10" s="1"/>
  <c r="I9"/>
  <c r="I8"/>
  <c r="I7"/>
  <c r="I6"/>
  <c r="I5"/>
  <c r="I16" l="1"/>
  <c r="H14" i="34" l="1"/>
  <c r="H13"/>
  <c r="H12"/>
  <c r="H11"/>
  <c r="H10"/>
  <c r="H9"/>
  <c r="H8"/>
  <c r="H7"/>
  <c r="H6"/>
  <c r="H5"/>
  <c r="H15" l="1"/>
  <c r="H18" i="21" l="1"/>
  <c r="H17"/>
  <c r="H16"/>
  <c r="H15"/>
  <c r="H14"/>
  <c r="H13"/>
  <c r="H12"/>
  <c r="H11"/>
  <c r="H10"/>
  <c r="H9"/>
  <c r="H8"/>
  <c r="H7"/>
  <c r="H19" s="1"/>
  <c r="H6"/>
  <c r="H5"/>
  <c r="I17" i="2" l="1"/>
  <c r="H16"/>
  <c r="I15"/>
  <c r="I14"/>
  <c r="I13"/>
  <c r="I12"/>
  <c r="I11"/>
  <c r="I10"/>
  <c r="I9"/>
  <c r="I8"/>
  <c r="I7"/>
  <c r="I6"/>
  <c r="I18" s="1"/>
  <c r="I5"/>
</calcChain>
</file>

<file path=xl/sharedStrings.xml><?xml version="1.0" encoding="utf-8"?>
<sst xmlns="http://schemas.openxmlformats.org/spreadsheetml/2006/main" count="1357" uniqueCount="248">
  <si>
    <t>RANCHI MUNICIPAL CORPORATION, RANCHI</t>
  </si>
  <si>
    <t xml:space="preserve">BILL OF QUANTITY </t>
  </si>
  <si>
    <r>
      <t>Name of Work :-</t>
    </r>
    <r>
      <rPr>
        <b/>
        <sz val="11"/>
        <color theme="1"/>
        <rFont val="Kruti Dev 010"/>
      </rPr>
      <t xml:space="preserve">VSxksj bUdysc ysu esa {kfrxzLr ukyh dh txg u;h vkj0 lh0 lh0 ukyh dk fuekZ.k dk;Z ,oa LySc fuekZ.k dk;ZA </t>
    </r>
    <r>
      <rPr>
        <b/>
        <sz val="11"/>
        <color theme="1"/>
        <rFont val="Times New Roman"/>
        <family val="1"/>
      </rPr>
      <t xml:space="preserve">
</t>
    </r>
  </si>
  <si>
    <t>SL.NO.</t>
  </si>
  <si>
    <t>ITEMS OF WORK</t>
  </si>
  <si>
    <t>QTY</t>
  </si>
  <si>
    <t>Unit</t>
  </si>
  <si>
    <t>Rate</t>
  </si>
  <si>
    <t>Amount</t>
  </si>
  <si>
    <t>Labour for cleaning the work site before and after work etc and for head load of Materials</t>
  </si>
  <si>
    <t>Each</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</si>
  <si>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</si>
  <si>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</si>
  <si>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CUM</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</si>
  <si>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</si>
  <si>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</si>
  <si>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r>
      <t>Per M</t>
    </r>
    <r>
      <rPr>
        <b/>
        <vertAlign val="superscript"/>
        <sz val="10"/>
        <rFont val="Times New Roman"/>
        <family val="1"/>
      </rPr>
      <t>3</t>
    </r>
  </si>
  <si>
    <t>4
5.6.3</t>
  </si>
  <si>
    <t>Providing desgnation 75B one B/F/S in found --------do--------------E/I.</t>
  </si>
  <si>
    <t>Sqm</t>
  </si>
  <si>
    <t>5
3.5.5.1</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</si>
  <si>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</si>
  <si>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Per M3</t>
  </si>
  <si>
    <t>6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</si>
  <si>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</si>
  <si>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7.
5.5.4
+
5.5.5
(a)</t>
  </si>
  <si>
    <t xml:space="preserve">Providing Tor steel reinforcement of 10mm, 12mm &amp; 10mm dia bars as per approved design and drawing excluding carriage of rods(srtaight or in coils) to work site cutting,bending and binding with annealed wire with cost of wire, removal of rust, placing the rods in position all complete as per building specification and direction of E/I.                                                       </t>
  </si>
  <si>
    <t>MT</t>
  </si>
  <si>
    <t xml:space="preserve">Carriage of Materials </t>
  </si>
  <si>
    <t xml:space="preserve"> Local Sand 13 KM </t>
  </si>
  <si>
    <t xml:space="preserve">Sand 49 KM </t>
  </si>
  <si>
    <t>Stone Chips  (lead 22 KM)</t>
  </si>
  <si>
    <t>Bricks Lead (08 K.M)</t>
  </si>
  <si>
    <t>Earth ( Lead upto 1 K.M )</t>
  </si>
  <si>
    <t>Total boq amount</t>
  </si>
  <si>
    <t xml:space="preserve">                                                                                                      Executive Engineer 
                                                                                                         Ranchi Municipal Corporation
                                                                                                         Ranchi</t>
  </si>
  <si>
    <r>
      <t xml:space="preserve">Name of Work :-Cosnt. Of RCC Culvert in Lalpur Chowk infornt of Rajsthan Kalivalay. </t>
    </r>
    <r>
      <rPr>
        <b/>
        <sz val="11"/>
        <color theme="1"/>
        <rFont val="Kruti Dev 010"/>
      </rPr>
      <t xml:space="preserve"> 
</t>
    </r>
    <r>
      <rPr>
        <b/>
        <sz val="11"/>
        <color theme="1"/>
        <rFont val="Times New Roman"/>
        <family val="1"/>
      </rPr>
      <t/>
    </r>
  </si>
  <si>
    <t>Qty</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</si>
  <si>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</si>
  <si>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</si>
  <si>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</si>
  <si>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</si>
  <si>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</si>
  <si>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</si>
  <si>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</si>
  <si>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7
5.3.30.1</t>
  </si>
  <si>
    <t>Providing tor Steel reinforcement of 10mm, 12mm and 16 mm dia bars as  per --------do---------------all complete as per building specification and direction of E/I.</t>
  </si>
  <si>
    <t>Local sand 13 km</t>
  </si>
  <si>
    <t>Stone Chips &amp; Dust  (lead 22 KM)</t>
  </si>
  <si>
    <t>Stone Boulder 36 km</t>
  </si>
  <si>
    <t xml:space="preserve">                                                                                                        Assistant Engineer 
                                                                                                         Ranchi Municipal Corporation
                                                                                                         Ranchi</t>
  </si>
  <si>
    <r>
      <t xml:space="preserve">Name of Work :- </t>
    </r>
    <r>
      <rPr>
        <b/>
        <sz val="11"/>
        <color theme="1"/>
        <rFont val="Kruti Dev 010"/>
      </rPr>
      <t xml:space="preserve">gq.M# cLrh esa esgjk Vskyh fldUnj dqtwj ds ?kj ls VksIIkks th ,oa jkWph [kqVh jksM isVªksy iEi ds lkeus iFk dk fuekZ.k dk;ZA </t>
    </r>
  </si>
  <si>
    <t>1
5.1.1
+
5.1.2</t>
  </si>
  <si>
    <t>2
5.1.10</t>
  </si>
  <si>
    <t>3
8.6.8</t>
  </si>
  <si>
    <t>4.
5.3.2.1</t>
  </si>
  <si>
    <t>Providing PCC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</si>
  <si>
    <r>
      <t>Per M</t>
    </r>
    <r>
      <rPr>
        <b/>
        <vertAlign val="superscript"/>
        <sz val="10"/>
        <color theme="1"/>
        <rFont val="Times New Roman"/>
        <family val="1"/>
      </rPr>
      <t>3</t>
    </r>
  </si>
  <si>
    <t xml:space="preserve"> Local Sand 18 KM </t>
  </si>
  <si>
    <t xml:space="preserve">Sand 42 KM </t>
  </si>
  <si>
    <t>Stone Boulder 29 km</t>
  </si>
  <si>
    <t>Stone Chips  (lead 15 KM)</t>
  </si>
  <si>
    <t>Total Boq amount</t>
  </si>
  <si>
    <t xml:space="preserve">                                                                                                       Superintending Engineer 
                                                                                                         Ranchi Municipal Corporation
                                                                                                         Ranchi</t>
  </si>
  <si>
    <r>
      <t>Name of Work :-</t>
    </r>
    <r>
      <rPr>
        <b/>
        <sz val="11"/>
        <color theme="1"/>
        <rFont val="Kruti Dev 010"/>
      </rPr>
      <t xml:space="preserve">[kksjgk Vksyh esa nks vEck eas fot; ,Ddk ds ?kj ls ;qftu feat ds ?kj gksrs gq;s fcjsUnz ck.Mks ds ?kj rd  ih0 lh0 lh0 iFk dk fuekZ.k dk;ZA </t>
    </r>
  </si>
  <si>
    <t>Providing man days for site clearnace before and after the work and head load etc.</t>
  </si>
  <si>
    <t>EACH</t>
  </si>
  <si>
    <t>5
5.3.5.1</t>
  </si>
  <si>
    <t xml:space="preserve"> Local Sand 14  KM </t>
  </si>
  <si>
    <t>Stone Boulder 36 KM</t>
  </si>
  <si>
    <t>Earth lead 1 KM</t>
  </si>
  <si>
    <t xml:space="preserve">Name of Work :- Construction of PCC Road from house of Abhinay ji house to Mishra ji house and one no Culvert  in ward no-09 Under RMC Ranchi </t>
  </si>
  <si>
    <t>Sl. No.</t>
  </si>
  <si>
    <t>Items of work</t>
  </si>
  <si>
    <t>Nos</t>
  </si>
  <si>
    <t>Qnty.</t>
  </si>
  <si>
    <t>1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</si>
  <si>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</si>
  <si>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</si>
  <si>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</si>
  <si>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</si>
  <si>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Providing,Supplying and spreading of Stone Dust in filling in Foundation trenches or in Plingth-------do-------all complete as per specification and direction of E/I.</t>
  </si>
  <si>
    <t>Supplying and laying (properly as per design and drawing) rip-rap with good  quality of boulders duly packed including the cost of materials, royalty all taxes etc. but excluding the cost of carriage all complete as per specification and direction of E/I.</t>
  </si>
  <si>
    <t>5
5.3.2.1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</si>
  <si>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</si>
  <si>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Providing R.C.C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</si>
  <si>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Providing  Precast R.C.C M 200 in nominal mix (1:1.5:3) in slab ……..do…..all complete as per specification and direction of E/I.</t>
  </si>
  <si>
    <t xml:space="preserve">8
5.5.4
&amp;
5.5.5(a) </t>
  </si>
  <si>
    <t>Providing Tor steel reinforcement of 8 mm &amp;10mm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</si>
  <si>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</si>
  <si>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Carriage of Materials</t>
  </si>
  <si>
    <t>i</t>
  </si>
  <si>
    <t>Carriage of Sand (Lead 42 KM)</t>
  </si>
  <si>
    <t>ii</t>
  </si>
  <si>
    <t>Carriage of Stone Boulder (Lead 29  KM)</t>
  </si>
  <si>
    <t>iii</t>
  </si>
  <si>
    <t>Carriage of Stone Chips  (Lead 15 KM)</t>
  </si>
  <si>
    <t>iv</t>
  </si>
  <si>
    <t>Carriage of Earth (Lead 01 KM)</t>
  </si>
  <si>
    <t>Total</t>
  </si>
  <si>
    <t xml:space="preserve">                                                                                                  EX Engineer 
                                                                                                         Ranchi Municipal Corporation
                                                                                                         Ranchi</t>
  </si>
  <si>
    <t>v</t>
  </si>
  <si>
    <t>3
  8.6.8</t>
  </si>
  <si>
    <t>4
5.3.2.1</t>
  </si>
  <si>
    <t>5
 5.3.5.1</t>
  </si>
  <si>
    <r>
      <t>Name of Work :-</t>
    </r>
    <r>
      <rPr>
        <b/>
        <sz val="11"/>
        <color theme="1"/>
        <rFont val="Kruti Dev 010"/>
      </rPr>
      <t xml:space="preserve">fueZyk Ldwy ds cxy okyh xyh esa ,u0 ,o0&amp;33 ds ukys ds ikl ,oa dqtwj VSUV gkml ds ikl ih0 lh lh0 iFk dk fuekz.k dk;ZA </t>
    </r>
  </si>
  <si>
    <r>
      <t>Name of Work :-</t>
    </r>
    <r>
      <rPr>
        <b/>
        <sz val="11"/>
        <color theme="1"/>
        <rFont val="Kruti Dev 010"/>
      </rPr>
      <t xml:space="preserve">[kkjgk Vksyh esa nks vEck eas fot; ,Ddk ds ?kj ls ;qftu feat ds ?kj gksrs gq;s fcjsUnz ck.Mks ds ?kj rd  ih0 lh0 lh0 iFk dk fuekZ.k dk;ZA </t>
    </r>
  </si>
  <si>
    <r>
      <t>Name of Work :-</t>
    </r>
    <r>
      <rPr>
        <b/>
        <sz val="11"/>
        <color theme="1"/>
        <rFont val="Kruti Dev 010"/>
      </rPr>
      <t xml:space="preserve">EkkSykuk vktkn dkssyksuh  vUrxzZr xyh ua0&amp;13 bfEr;kt HkkbZ ds ?kj ls bljkj vgen flf)dh ds ?kj rd] fpfM+;k okyk xyh esa vlxjh ds  nqdku ls ekss0 vyh ds /kj rd ,oa xyh ua0&amp;11 esa lQhuk ;qlqQ ds ?kj d ih0 lh0 lh0 iFk dk fuekZ.k dk;ZA </t>
    </r>
  </si>
  <si>
    <r>
      <t>Name of Work :-</t>
    </r>
    <r>
      <rPr>
        <b/>
        <sz val="11"/>
        <color theme="1"/>
        <rFont val="Kruti Dev 010"/>
      </rPr>
      <t xml:space="preserve">cfj;krq esa ukfte dss ?kj ls jktq fxjhy nqdku rd ih0 lh0 lh0 iFk dk fuekZ.k dk;ZA </t>
    </r>
  </si>
  <si>
    <t xml:space="preserve">Local Sand 42 KM </t>
  </si>
  <si>
    <t xml:space="preserve">Sand 15  KM </t>
  </si>
  <si>
    <t>Stone Boulder 29 KM</t>
  </si>
  <si>
    <t xml:space="preserve">                                                                                                        EX Engineer 
                                                                                                         Ranchi Municipal Corporation
                                                                                                         Ranchi</t>
  </si>
  <si>
    <t>Labour for cleaning the work site before and after work etc and for head load of Material</t>
  </si>
  <si>
    <t xml:space="preserve">3
5.1.1
+
5.1.2
</t>
  </si>
  <si>
    <t xml:space="preserve">4
5.1.10
</t>
  </si>
  <si>
    <t>5
8.6.8</t>
  </si>
  <si>
    <t>6
5.3.5.1</t>
  </si>
  <si>
    <t>Providing PCC M 200  with nominal mix of (1:1.3:3)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</si>
  <si>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7
 5.3.30.1</t>
  </si>
  <si>
    <t xml:space="preserve">13
5.5.4
&amp;
5.5.5(a) </t>
  </si>
  <si>
    <t>Providing Tor steel reinforcement of 8 mm,12MM &amp;10mm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</si>
  <si>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I.</t>
  </si>
  <si>
    <t>SAND -LEAD-42km</t>
  </si>
  <si>
    <t>II.</t>
  </si>
  <si>
    <t>SAND LOCAL-LEAD-18km</t>
  </si>
  <si>
    <t>III.</t>
  </si>
  <si>
    <t>CHIPS-LEAD-15km</t>
  </si>
  <si>
    <t>IV.</t>
  </si>
  <si>
    <t>BOULDER-LEAD-29km</t>
  </si>
  <si>
    <t>EARTH-LEAD-1km</t>
  </si>
  <si>
    <t xml:space="preserve">Total </t>
  </si>
  <si>
    <t xml:space="preserve">                                                                                                  Excutive Engineer 
                                                                                                         Ranchi Municipal Corporation
                                                                                                         Ranchi</t>
  </si>
  <si>
    <t>Name of Work :- Construction of PCC Road at Ward No.-9 Near Smart School Under RMC Ranchi</t>
  </si>
  <si>
    <t xml:space="preserve">2
JBCD
P-26
</t>
  </si>
  <si>
    <t>3   
  8.6.8</t>
  </si>
  <si>
    <t>Carriage of S/DUST  (Lead 15 KM)</t>
  </si>
  <si>
    <t xml:space="preserve">Name of Work :- Construction of PCC Road from A.G School to the house of late Nirmal Arun Lakra in ward no-09 Under RMC Ranchi </t>
  </si>
  <si>
    <t>1            5.1.1 + 5.1.2</t>
  </si>
  <si>
    <t>3    
  8.6.8</t>
  </si>
  <si>
    <t>Carriage of Sand (Lead 44 KM)</t>
  </si>
  <si>
    <t>Carriage of Sand local</t>
  </si>
  <si>
    <t>Name of Work :- Construction of PCC Road in Harser Basti from durga baraik to roshan house.</t>
  </si>
  <si>
    <t>SAND -LEAD-49km</t>
  </si>
  <si>
    <r>
      <t>Per M</t>
    </r>
    <r>
      <rPr>
        <b/>
        <vertAlign val="superscript"/>
        <sz val="9"/>
        <color theme="1"/>
        <rFont val="Times New Roman"/>
        <family val="1"/>
      </rPr>
      <t>3</t>
    </r>
  </si>
  <si>
    <t>SAND LOCAL-LEAD-14km</t>
  </si>
  <si>
    <t>CHIPS-LEAD-22km</t>
  </si>
  <si>
    <t>BOULDER-LEAD-36km</t>
  </si>
  <si>
    <r>
      <t>Per M</t>
    </r>
    <r>
      <rPr>
        <b/>
        <vertAlign val="superscript"/>
        <sz val="9"/>
        <color theme="1"/>
        <rFont val="Times New Roman"/>
        <family val="1"/>
      </rPr>
      <t>4</t>
    </r>
  </si>
  <si>
    <r>
      <t>Name of Work :</t>
    </r>
    <r>
      <rPr>
        <b/>
        <sz val="11"/>
        <color theme="1"/>
        <rFont val="Kruti Dev 010"/>
      </rPr>
      <t xml:space="preserve">ih0 ,u0 cksl dEikm.M esa jkf/kdk xYlZ gkLVy ls MkW0 Hkk"dj ds ?kj rd iFk lq/kkj dk;ZA </t>
    </r>
  </si>
  <si>
    <t xml:space="preserve"> Local Sand 49 KM </t>
  </si>
  <si>
    <t>2.
5.10.2</t>
  </si>
  <si>
    <t xml:space="preserve">Dismemtling of PCC work ---------do-------------as per specification and direction of E/I. </t>
  </si>
  <si>
    <t>3
5.1.1
+
5.1.2</t>
  </si>
  <si>
    <t>4
5.1.10</t>
  </si>
  <si>
    <t>8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</si>
  <si>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</si>
  <si>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9
5.7.11
+
5.7.12</t>
  </si>
  <si>
    <t>Providing 25 mm thick cement plaster (1:4) with clean Course sand of F.M 1.5 and 1.5mm cement punning including Screening curing with all leads and lifts of water, scoffing taxes as per royalty all complete as per specification and direction of E/I</t>
  </si>
  <si>
    <t>10
5.3.2.1</t>
  </si>
  <si>
    <t>Local sand 18 km</t>
  </si>
  <si>
    <t>Stone Chips &amp; Dust  (lead 15 KM)</t>
  </si>
  <si>
    <r>
      <t>Name of Work :</t>
    </r>
    <r>
      <rPr>
        <b/>
        <sz val="11"/>
        <color theme="1"/>
        <rFont val="Kruti Dev 010"/>
      </rPr>
      <t xml:space="preserve">,drk uxj esa lEHkoh vikVZesUV ls cM+k ukyk rd ukyh dk fuekZ.k dk;ZA </t>
    </r>
  </si>
  <si>
    <t>6
5.5.5
(b)</t>
  </si>
  <si>
    <t xml:space="preserve"> Local Sand 42 KM </t>
  </si>
  <si>
    <t>Stone Boulder  (lead 29 KM)</t>
  </si>
  <si>
    <r>
      <t>Name of Work :-</t>
    </r>
    <r>
      <rPr>
        <b/>
        <sz val="11"/>
        <color theme="1"/>
        <rFont val="Kruti Dev 010"/>
      </rPr>
      <t xml:space="preserve">gjew gkmflax dkyksuh esa MkW0 ftrUnz ds ?kj ls lar dqynh Ldwy rd ih0 lh0 lh0 iFk lq/kkj dk;ZA </t>
    </r>
  </si>
  <si>
    <t>Labour for cleaning the work site before and after work etc. and for head load of materials.</t>
  </si>
  <si>
    <t xml:space="preserve">Sand 14 KM </t>
  </si>
  <si>
    <r>
      <t xml:space="preserve">Name of Work :- </t>
    </r>
    <r>
      <rPr>
        <b/>
        <sz val="11"/>
        <color theme="1"/>
        <rFont val="Kruti Dev 010"/>
      </rPr>
      <t xml:space="preserve">abykgh uxj eas fQjkst ds ?kj ls  vyhu ds ?kj rd ,oa 'kdhy ds ?kj ls lgoku ds ?kj rd iFk dk fuekZ.k dk;ZA </t>
    </r>
  </si>
  <si>
    <t>4
5.3.5.1</t>
  </si>
  <si>
    <t xml:space="preserve"> Local Sand 16 KM </t>
  </si>
  <si>
    <t xml:space="preserve">                                                                                                        Ex. Engineer 
                                                                                                         Ranchi Municipal Corporation
                                                                                                         Ranchi</t>
  </si>
  <si>
    <r>
      <t xml:space="preserve">Name of Work :- </t>
    </r>
    <r>
      <rPr>
        <b/>
        <sz val="11"/>
        <color theme="1"/>
        <rFont val="Kruti Dev 010"/>
      </rPr>
      <t xml:space="preserve">abykgh uxj eas tQhj ds ?kj ls uslkj ds ?kj rd ,oa eqLrkd ds ?kj ls vdcfj;k efLtn rd iFk dk fuekZ.k dk;ZA </t>
    </r>
  </si>
  <si>
    <t xml:space="preserve">Name of Work :- Construction of PCC Road in J.P Market Dhurwa From PatelBetal Shop to Ajay Saloon Shop From Borewell to Bhola Sweet and from Harsh Enterprises to Madan shop in ward no-38 Under RMC Ranchi </t>
  </si>
  <si>
    <r>
      <t>Name of Work :-</t>
    </r>
    <r>
      <rPr>
        <b/>
        <sz val="11"/>
        <color theme="1"/>
        <rFont val="Kruti Dev 010"/>
      </rPr>
      <t xml:space="preserve">cM++xkbZ pcqqrjk eqgYYkk esa ih0 lh0 lh0 iFk dk fuekz.k dk;ZA </t>
    </r>
  </si>
  <si>
    <t xml:space="preserve">Sand 13 KM </t>
  </si>
  <si>
    <t xml:space="preserve">Name of Work :- Construction of PCC Road in Bariatu Ashram Marg from House of Dr. Chandra Mohan to House of Navin Singh in ward no-09 Under RMC Ranchi </t>
  </si>
  <si>
    <t>2.
  5.1.10</t>
  </si>
  <si>
    <t>3.    
  8.6.8</t>
  </si>
  <si>
    <t>I</t>
  </si>
  <si>
    <t>II</t>
  </si>
  <si>
    <t>III</t>
  </si>
  <si>
    <t>IV</t>
  </si>
  <si>
    <t>V</t>
  </si>
  <si>
    <t>Name of Work :-Const. of PCC Road at Madhukam in front of Chhota Nagpur Canvent School from Bchan Oroan to Devonath Bhagat house.</t>
  </si>
  <si>
    <t xml:space="preserve">6.
</t>
  </si>
  <si>
    <t>Providing and laying factory made Coloured chamfered  edge cement concrete paver block of grde N-35 and  60mm thick ---------------do-------------E/I.</t>
  </si>
  <si>
    <t xml:space="preserve">Local Sand 14 KM </t>
  </si>
  <si>
    <r>
      <t xml:space="preserve">Name of Work :- </t>
    </r>
    <r>
      <rPr>
        <b/>
        <sz val="11"/>
        <color theme="1"/>
        <rFont val="Kruti Dev 010"/>
      </rPr>
      <t xml:space="preserve">cfj;krq eq[; iFk ls eutwj [kkku ds ?kj rd vkj0 lh0 lh0 ukyh dk fuekZ.k dk;ZA  </t>
    </r>
  </si>
  <si>
    <t>3.
5.1.10</t>
  </si>
  <si>
    <t xml:space="preserve">Providing coarse clean sand in filling in foundation trenches or in plinth including ramming and watering in layers not exceeding 50mm thick with all leads and lifts including cost of all materials ,labour, royalty and taxes all complete as per building specification &amp; direction of E/I    </t>
  </si>
  <si>
    <t>5
5.2.34</t>
  </si>
  <si>
    <t>8
5.3.30.1</t>
  </si>
  <si>
    <t>9.
5.5.4
+
5.5.5
(a)</t>
  </si>
  <si>
    <t xml:space="preserve">                                                                                                        Executive Engineer 
                                                                                                         Ranchi Municipal Corporation
                                                                                                         Ranchi</t>
  </si>
  <si>
    <r>
      <t xml:space="preserve">Name of Work :- </t>
    </r>
    <r>
      <rPr>
        <b/>
        <sz val="11"/>
        <color theme="1"/>
        <rFont val="Kruti Dev 010"/>
      </rPr>
      <t xml:space="preserve">,nygkrq eas jktqq Qqpdk nqdku okyss ds ?kj ls jke dqekj ;kno ds ?kj  dh vksj iFk dk fuekZ.k dk;ZA </t>
    </r>
  </si>
  <si>
    <t xml:space="preserve">local Sand 49 KM </t>
  </si>
  <si>
    <t xml:space="preserve">                                                                                                     Executive Engineer 
                                                                                                         Ranchi Municipal Corporation
                                                                                                         Ranchi</t>
  </si>
  <si>
    <r>
      <t xml:space="preserve">Name of Work :- </t>
    </r>
    <r>
      <rPr>
        <b/>
        <sz val="11"/>
        <color theme="1"/>
        <rFont val="Kruti Dev 010"/>
      </rPr>
      <t xml:space="preserve">adkafr fuokl ds ikl vkj0 lh0 lh0 dYkHkVZ dk fuekZ.k dk;ZA  </t>
    </r>
  </si>
  <si>
    <t>5
5.3.30.1</t>
  </si>
  <si>
    <r>
      <t>Name of Work :</t>
    </r>
    <r>
      <rPr>
        <b/>
        <sz val="11"/>
        <color theme="1"/>
        <rFont val="Kruti Dev 010"/>
      </rPr>
      <t xml:space="preserve">vkt usrkth uxj jksM ua0 &amp; 08 esa vHk; frXxk ds ?kj ls eks0 fjtoku ds ?kj gksr gq;s ukS'kkn ds ?kj rd iFk ,oq iqfy;k dk fuekZ.k dk;ZA </t>
    </r>
  </si>
  <si>
    <t>7.
5.3.30.1</t>
  </si>
  <si>
    <r>
      <t xml:space="preserve">Providing Precast R.C.C M 200 in normal mix (1:1.5:3) slab in foundation with approved quality of stone chips 20mm to 6mm size graded and clean coarse sand of F.M. 2.5 to 3 including all complete as per specification and direction of E/I        </t>
    </r>
    <r>
      <rPr>
        <sz val="14"/>
        <color rgb="FF000000"/>
        <rFont val="Calibri"/>
        <family val="2"/>
        <scheme val="minor"/>
      </rPr>
      <t xml:space="preserve">                    </t>
    </r>
  </si>
  <si>
    <t>9
 5.5.5</t>
  </si>
  <si>
    <t>8
5.5.5</t>
  </si>
  <si>
    <r>
      <t xml:space="preserve">Name of Work :- </t>
    </r>
    <r>
      <rPr>
        <b/>
        <sz val="11"/>
        <color theme="1"/>
        <rFont val="Kruti Dev 010"/>
      </rPr>
      <t xml:space="preserve">,fuey gkWLihVy] dssrkjh cxku esa ukyh fuekz.k ,oa isoj CykWd fcNkus dk dk;ZA </t>
    </r>
  </si>
  <si>
    <t>Labour for cleaning the work site before and after work etc</t>
  </si>
  <si>
    <t>2.
5.1.8</t>
  </si>
  <si>
    <t>Filling in  foundation trenches and plinth in layers not exceeding 150mm thick well watered, rammed, fully compacted and fine dressed ------do------------E/I.</t>
  </si>
  <si>
    <t>3
BCD
P-26</t>
  </si>
  <si>
    <t>Providing, Supplying of stoen dust in filing in foundation treches or in plinth including ramming and watering in lyaers not exceding 150mm thick with al -----------------do----------------- all complete as per specification and direction of E/I.</t>
  </si>
  <si>
    <r>
      <t>Per M</t>
    </r>
    <r>
      <rPr>
        <b/>
        <vertAlign val="superscript"/>
        <sz val="10"/>
        <color rgb="FF000000"/>
        <rFont val="Times New Roman"/>
        <family val="1"/>
      </rPr>
      <t>3</t>
    </r>
  </si>
  <si>
    <t>4
5.3.2</t>
  </si>
  <si>
    <t>5.
5.10.34</t>
  </si>
  <si>
    <t xml:space="preserve">Providing 15mm wide brick drain in cement mortar (1:6) with av. 150mm clear depth and 125mm apron--------------------------do--------------------- E/I. </t>
  </si>
  <si>
    <t>6
DSR
16.91</t>
  </si>
  <si>
    <t xml:space="preserve">Providing and laying  factory made chamfered edge cement Concrete paver blocks in foothpath, Parks, lawns, drive ways  --------------------------do--------------------- E/I. </t>
  </si>
  <si>
    <t xml:space="preserve">Sand 42  KM </t>
  </si>
  <si>
    <t>Stone Dust  (lead 15 KM)</t>
  </si>
  <si>
    <r>
      <t>Name of Work :-</t>
    </r>
    <r>
      <rPr>
        <b/>
        <sz val="11"/>
        <color theme="1"/>
        <rFont val="Kruti Dev 010"/>
      </rPr>
      <t xml:space="preserve">Mh0 Vh0 468 ls Mh0 Vh0 481 rd ukyh fuekZ.k ,oa Mk;e.M fQYM ds fudV iqfy;k dk fuekZ.k dk;ZA </t>
    </r>
  </si>
  <si>
    <t>6.
5.3.2.1</t>
  </si>
  <si>
    <t xml:space="preserve">Providing Precast R.C.C M 200 in normal mix (1:1.5:3) slab in foundation with approved quality of stone chips 20mm to 6mm size graded and clean coarse sand of F.M. 2.5 to 3 including all complete as per specification and direction of E/I                                                 </t>
  </si>
  <si>
    <t>Local sand 42 km</t>
  </si>
  <si>
    <t xml:space="preserve">Sand 18 KM </t>
  </si>
  <si>
    <t xml:space="preserve">                                                                                                       EX. Engineer 
                                                                                                         Ranchi Municipal Corporation
                                                                                                         Ranchi</t>
  </si>
  <si>
    <t>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</si>
  <si>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</si>
  <si>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 xml:space="preserve">5.7.11
+
5.7.12
</t>
  </si>
  <si>
    <t>5.3.30.1</t>
  </si>
  <si>
    <t>5.5.5
(b)</t>
  </si>
  <si>
    <t>V.</t>
  </si>
  <si>
    <t xml:space="preserve">Name of Work :- Construction of PCC Road j.p market hanuman mandir to surendra shop and bye lane  in ward no-38 Under RMC Ranchi </t>
  </si>
  <si>
    <t xml:space="preserve">Name of Work :- Construction of PCC Road in J.P Market Dhurwa From Optical Shop to infron of Saryu Tent House and around hanuman mandir  in ward no-38 Under RMC Ranchi </t>
  </si>
  <si>
    <r>
      <t>Name of Work :</t>
    </r>
    <r>
      <rPr>
        <b/>
        <sz val="11"/>
        <color theme="1"/>
        <rFont val="Kruti Dev 010"/>
      </rPr>
      <t xml:space="preserve">feYyr dkssykuh esa [kk[kk th ds ?kj ls vkuUn flg eq.Mk ds ?kj rd iFk dk fuekZ.k dk;ZA </t>
    </r>
  </si>
  <si>
    <t>2
5.3.2.1</t>
  </si>
  <si>
    <r>
      <t xml:space="preserve">Name of Work :- </t>
    </r>
    <r>
      <rPr>
        <b/>
        <sz val="11"/>
        <color theme="1"/>
        <rFont val="Kruti Dev 010"/>
      </rPr>
      <t xml:space="preserve">feYyr dksykssuh vkfnoklh eqgYyk esa fnyhi th dss ?kj ls egsUnz cM+kbZd ds ?kj gksrs gq;s jhuk th ds ?Kj rd vkj0 lh0 lh0 ukyh dk fuekZ.k dk;ZA </t>
    </r>
  </si>
  <si>
    <t>Providing man days for site clearence before and after the work etc</t>
  </si>
  <si>
    <t>Dismantling plain cement or lime work all complete as per specification and direction of E/I</t>
  </si>
  <si>
    <t>Boq cost</t>
  </si>
  <si>
    <t xml:space="preserve">                                                                                                       Executive Engineer 
                                                                                                         Ranchi Municipal Corporation
                                                                                                         Ranchi</t>
  </si>
  <si>
    <r>
      <t>Name of Work :</t>
    </r>
    <r>
      <rPr>
        <b/>
        <sz val="10"/>
        <color theme="1"/>
        <rFont val="Kruti Dev 010"/>
      </rPr>
      <t xml:space="preserve">'kadj uxj es bUnq nsoh ds ?kj las iUuk nsoh ds ?kj rd ih0 lh0 lh iFk dk fuekZ.k dk;ZA </t>
    </r>
  </si>
  <si>
    <t>Stone dust 42 km</t>
  </si>
  <si>
    <t>Filing in foundation trenches and plinth in layers not exceeding 150mm thick well watered------------do------------all complete as per building specification and direction  of E/I</t>
  </si>
  <si>
    <t>1
5.1.7</t>
  </si>
  <si>
    <r>
      <t>Name of Work :</t>
    </r>
    <r>
      <rPr>
        <b/>
        <sz val="11"/>
        <color theme="1"/>
        <rFont val="Kruti Dev 010"/>
      </rPr>
      <t xml:space="preserve">Qqycxku esa uwwj glu ds ?kj ls 'kgtkn ds ?kj rd ØkWl Msªu fuekZ.k ,oa iqjkuh ukyh esa IYkkLVj ,oa LySc yxkus dk dk;ZA </t>
    </r>
  </si>
  <si>
    <r>
      <t>Name of Work :-</t>
    </r>
    <r>
      <rPr>
        <b/>
        <sz val="12"/>
        <color theme="1"/>
        <rFont val="Times New Roman"/>
        <family val="1"/>
      </rPr>
      <t xml:space="preserve"> </t>
    </r>
    <r>
      <rPr>
        <b/>
        <sz val="12"/>
        <color theme="1"/>
        <rFont val="Kruti Dev 010"/>
      </rPr>
      <t xml:space="preserve">ohj dqoj flag dksyksuh jskM ua0&amp;04 esa lquhy VkssIiks ds ?kj lss mes'k ;kno ds ?kj rd Hkk;k fcjsUnz dqekj th ds ?kj rd ih0 lh0 lh0 iFk ,oa ukyh dk fuekZ.k dk;ZA </t>
    </r>
  </si>
  <si>
    <r>
      <t>Name of Work :-</t>
    </r>
    <r>
      <rPr>
        <sz val="12"/>
        <color theme="1"/>
        <rFont val="Times New Roman"/>
        <family val="1"/>
      </rPr>
      <t xml:space="preserve"> </t>
    </r>
    <r>
      <rPr>
        <sz val="12"/>
        <color theme="1"/>
        <rFont val="Kruti Dev 010"/>
      </rPr>
      <t xml:space="preserve">okMZ la0&amp; 49 ds vUrxZr lfpoky; dkyksuh fguq es fL;r vkokl la[;k </t>
    </r>
    <r>
      <rPr>
        <sz val="9"/>
        <color theme="1"/>
        <rFont val="Cambria"/>
        <family val="1"/>
        <scheme val="major"/>
      </rPr>
      <t>C-194/33</t>
    </r>
    <r>
      <rPr>
        <sz val="9"/>
        <color theme="1"/>
        <rFont val="Kruti Dev 010"/>
      </rPr>
      <t xml:space="preserve"> </t>
    </r>
    <r>
      <rPr>
        <sz val="12"/>
        <color theme="1"/>
        <rFont val="Kruti Dev 010"/>
      </rPr>
      <t xml:space="preserve">ls </t>
    </r>
    <r>
      <rPr>
        <sz val="9"/>
        <color theme="1"/>
        <rFont val="Cambria"/>
        <family val="1"/>
        <scheme val="major"/>
      </rPr>
      <t>197/33</t>
    </r>
    <r>
      <rPr>
        <sz val="12"/>
        <color theme="1"/>
        <rFont val="Kruti Dev 010"/>
      </rPr>
      <t xml:space="preserve"> ds lkeus </t>
    </r>
    <r>
      <rPr>
        <sz val="12"/>
        <color theme="1"/>
        <rFont val="Cambria"/>
        <family val="1"/>
        <scheme val="major"/>
      </rPr>
      <t>PCC</t>
    </r>
    <r>
      <rPr>
        <sz val="12"/>
        <color theme="1"/>
        <rFont val="Kruti Dev 010"/>
      </rPr>
      <t xml:space="preserve"> iFk fuekZ.k dk;ZA </t>
    </r>
    <r>
      <rPr>
        <sz val="12"/>
        <color theme="1"/>
        <rFont val="Times New Roman"/>
        <family val="1"/>
      </rPr>
      <t xml:space="preserve">
</t>
    </r>
  </si>
</sst>
</file>

<file path=xl/styles.xml><?xml version="1.0" encoding="utf-8"?>
<styleSheet xmlns="http://schemas.openxmlformats.org/spreadsheetml/2006/main">
  <numFmts count="2">
    <numFmt numFmtId="43" formatCode="_(* #,##0.00_);_(* \(#,##0.00\);_(* &quot;-&quot;??_);_(@_)"/>
    <numFmt numFmtId="164" formatCode="0.0"/>
  </numFmts>
  <fonts count="45">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b/>
      <sz val="11"/>
      <color theme="1"/>
      <name val="Kruti Dev 010"/>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8.5"/>
      <color theme="1"/>
      <name val="Times New Roman"/>
      <family val="1"/>
    </font>
    <font>
      <b/>
      <sz val="14"/>
      <name val="Times New Roman"/>
      <family val="1"/>
    </font>
    <font>
      <b/>
      <sz val="11"/>
      <name val="Calibri"/>
      <family val="2"/>
      <scheme val="minor"/>
    </font>
    <font>
      <b/>
      <vertAlign val="superscript"/>
      <sz val="10"/>
      <color theme="1"/>
      <name val="Times New Roman"/>
      <family val="1"/>
    </font>
    <font>
      <b/>
      <sz val="9"/>
      <color theme="1"/>
      <name val="Times New Roman"/>
      <family val="1"/>
    </font>
    <font>
      <b/>
      <sz val="9"/>
      <name val="Times New Roman"/>
      <family val="1"/>
    </font>
    <font>
      <b/>
      <sz val="10"/>
      <color theme="1"/>
      <name val="Century"/>
      <family val="1"/>
    </font>
    <font>
      <b/>
      <sz val="12"/>
      <color theme="1"/>
      <name val="Century"/>
      <family val="1"/>
    </font>
    <font>
      <b/>
      <sz val="9"/>
      <color theme="1"/>
      <name val="Century"/>
      <family val="1"/>
    </font>
    <font>
      <b/>
      <sz val="8"/>
      <color theme="1"/>
      <name val="Century"/>
      <family val="1"/>
    </font>
    <font>
      <b/>
      <sz val="10"/>
      <color theme="1"/>
      <name val="Calibri"/>
      <family val="2"/>
      <scheme val="minor"/>
    </font>
    <font>
      <b/>
      <sz val="8"/>
      <color theme="1"/>
      <name val="Calibri"/>
      <family val="2"/>
      <scheme val="minor"/>
    </font>
    <font>
      <sz val="8"/>
      <color theme="1"/>
      <name val="Calibri"/>
      <family val="2"/>
      <scheme val="minor"/>
    </font>
    <font>
      <b/>
      <sz val="12"/>
      <color theme="1"/>
      <name val="Times New Roman"/>
      <family val="1"/>
    </font>
    <font>
      <b/>
      <sz val="12"/>
      <color theme="1"/>
      <name val="Kruti Dev 010"/>
    </font>
    <font>
      <b/>
      <sz val="9"/>
      <color theme="1"/>
      <name val="Calibri"/>
      <family val="2"/>
      <scheme val="minor"/>
    </font>
    <font>
      <sz val="9"/>
      <color theme="1"/>
      <name val="Calibri"/>
      <family val="2"/>
      <scheme val="minor"/>
    </font>
    <font>
      <b/>
      <sz val="9"/>
      <color rgb="FF000000"/>
      <name val="Times New Roman"/>
      <family val="1"/>
    </font>
    <font>
      <b/>
      <vertAlign val="superscript"/>
      <sz val="9"/>
      <color theme="1"/>
      <name val="Times New Roman"/>
      <family val="1"/>
    </font>
    <font>
      <b/>
      <sz val="10"/>
      <color rgb="FF000000"/>
      <name val="Times New Roman"/>
      <family val="1"/>
    </font>
    <font>
      <b/>
      <sz val="8"/>
      <name val="Times New Roman"/>
      <family val="1"/>
    </font>
    <font>
      <b/>
      <sz val="9"/>
      <name val="Calibri"/>
      <family val="2"/>
      <scheme val="minor"/>
    </font>
    <font>
      <sz val="11"/>
      <color rgb="FF000000"/>
      <name val="Calibri"/>
      <family val="2"/>
      <scheme val="minor"/>
    </font>
    <font>
      <sz val="14"/>
      <color rgb="FF000000"/>
      <name val="Calibri"/>
      <family val="2"/>
      <scheme val="minor"/>
    </font>
    <font>
      <b/>
      <sz val="8.5"/>
      <color rgb="FF000000"/>
      <name val="Times New Roman"/>
      <family val="1"/>
    </font>
    <font>
      <b/>
      <vertAlign val="superscript"/>
      <sz val="10"/>
      <color rgb="FF000000"/>
      <name val="Times New Roman"/>
      <family val="1"/>
    </font>
    <font>
      <b/>
      <sz val="10"/>
      <color theme="1"/>
      <name val="Kruti Dev 010"/>
    </font>
    <font>
      <sz val="10"/>
      <color theme="1"/>
      <name val="Century"/>
      <family val="1"/>
    </font>
    <font>
      <sz val="11"/>
      <color theme="1"/>
      <name val="Times New Roman"/>
      <family val="1"/>
    </font>
    <font>
      <sz val="12"/>
      <color theme="1"/>
      <name val="Times New Roman"/>
      <family val="1"/>
    </font>
    <font>
      <sz val="12"/>
      <color theme="1"/>
      <name val="Kruti Dev 010"/>
    </font>
    <font>
      <sz val="9"/>
      <color theme="1"/>
      <name val="Cambria"/>
      <family val="1"/>
      <scheme val="major"/>
    </font>
    <font>
      <sz val="9"/>
      <color theme="1"/>
      <name val="Kruti Dev 010"/>
    </font>
    <font>
      <sz val="12"/>
      <color theme="1"/>
      <name val="Cambria"/>
      <family val="1"/>
      <scheme val="major"/>
    </font>
  </fonts>
  <fills count="7">
    <fill>
      <patternFill patternType="none"/>
    </fill>
    <fill>
      <patternFill patternType="gray125"/>
    </fill>
    <fill>
      <patternFill patternType="solid">
        <fgColor rgb="FFA6A6A6"/>
        <bgColor indexed="64"/>
      </patternFill>
    </fill>
    <fill>
      <patternFill patternType="solid">
        <fgColor theme="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FFFF"/>
        <bgColor indexed="64"/>
      </patternFill>
    </fill>
  </fills>
  <borders count="18">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s>
  <cellStyleXfs count="2">
    <xf numFmtId="0" fontId="0" fillId="0" borderId="0"/>
    <xf numFmtId="43" fontId="1" fillId="0" borderId="0" applyFont="0" applyFill="0" applyBorder="0" applyAlignment="0" applyProtection="0"/>
  </cellStyleXfs>
  <cellXfs count="186">
    <xf numFmtId="0" fontId="0" fillId="0" borderId="0" xfId="0"/>
    <xf numFmtId="0" fontId="3" fillId="0" borderId="0" xfId="0" applyFont="1" applyBorder="1" applyAlignment="1">
      <alignment vertical="top"/>
    </xf>
    <xf numFmtId="0" fontId="4" fillId="0" borderId="0" xfId="0" applyFont="1" applyBorder="1" applyAlignment="1">
      <alignment vertical="top" wrapText="1"/>
    </xf>
    <xf numFmtId="0" fontId="6" fillId="2" borderId="4" xfId="0" applyFont="1" applyFill="1" applyBorder="1" applyAlignment="1">
      <alignment horizontal="center" vertical="top" wrapText="1"/>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2" fontId="7" fillId="0" borderId="4" xfId="0" applyNumberFormat="1" applyFont="1" applyBorder="1" applyAlignment="1">
      <alignment horizontal="center" vertical="center" wrapText="1"/>
    </xf>
    <xf numFmtId="0" fontId="8" fillId="0" borderId="4" xfId="0" applyFont="1" applyBorder="1" applyAlignment="1">
      <alignment horizontal="justify" vertical="top" wrapText="1"/>
    </xf>
    <xf numFmtId="2" fontId="9" fillId="3" borderId="4"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0" fontId="11" fillId="0" borderId="4" xfId="0" applyFont="1" applyBorder="1" applyAlignment="1">
      <alignment horizontal="center" vertical="center" wrapText="1"/>
    </xf>
    <xf numFmtId="2" fontId="8" fillId="0" borderId="4" xfId="0" applyNumberFormat="1" applyFont="1" applyBorder="1" applyAlignment="1">
      <alignment horizontal="center" vertical="center" wrapText="1"/>
    </xf>
    <xf numFmtId="0" fontId="8" fillId="0" borderId="5" xfId="0" applyFont="1" applyFill="1" applyBorder="1" applyAlignment="1">
      <alignment horizontal="center" vertical="center" wrapText="1"/>
    </xf>
    <xf numFmtId="0" fontId="12" fillId="0" borderId="4" xfId="0" applyFont="1" applyBorder="1" applyAlignment="1">
      <alignment horizontal="justify" vertical="top" wrapText="1"/>
    </xf>
    <xf numFmtId="10" fontId="8" fillId="0" borderId="4" xfId="0" applyNumberFormat="1" applyFont="1" applyBorder="1" applyAlignment="1">
      <alignment horizontal="center" vertical="center" wrapText="1"/>
    </xf>
    <xf numFmtId="0" fontId="0" fillId="0" borderId="4" xfId="0" applyBorder="1" applyAlignment="1">
      <alignment horizontal="center" vertical="center"/>
    </xf>
    <xf numFmtId="2" fontId="2" fillId="0" borderId="4" xfId="0" applyNumberFormat="1"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2" fontId="2" fillId="0" borderId="0" xfId="0" applyNumberFormat="1" applyFont="1" applyBorder="1" applyAlignment="1">
      <alignment horizontal="center" vertical="center"/>
    </xf>
    <xf numFmtId="0" fontId="0" fillId="0" borderId="0" xfId="0" applyBorder="1"/>
    <xf numFmtId="0" fontId="9" fillId="3" borderId="4" xfId="0" applyFont="1" applyFill="1" applyBorder="1" applyAlignment="1">
      <alignment horizontal="center" vertical="center" wrapText="1"/>
    </xf>
    <xf numFmtId="0" fontId="12" fillId="0" borderId="4" xfId="0" applyFont="1" applyBorder="1" applyAlignment="1">
      <alignment horizontal="center" vertical="center" wrapText="1"/>
    </xf>
    <xf numFmtId="0" fontId="11"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10" xfId="0" applyFont="1" applyBorder="1" applyAlignment="1">
      <alignment horizontal="center" vertical="center" wrapText="1"/>
    </xf>
    <xf numFmtId="0" fontId="6" fillId="2" borderId="4" xfId="0" applyFont="1" applyFill="1" applyBorder="1" applyAlignment="1">
      <alignment horizontal="left" vertical="top" wrapText="1"/>
    </xf>
    <xf numFmtId="0" fontId="6" fillId="4" borderId="4"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6" fillId="3" borderId="4" xfId="0" applyFont="1" applyFill="1" applyBorder="1" applyAlignment="1">
      <alignment horizontal="center" vertical="top" wrapText="1"/>
    </xf>
    <xf numFmtId="0" fontId="6" fillId="3" borderId="4" xfId="0" applyFont="1" applyFill="1" applyBorder="1" applyAlignment="1">
      <alignment horizontal="left" vertical="top" wrapText="1"/>
    </xf>
    <xf numFmtId="0" fontId="6" fillId="3" borderId="4"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0" fillId="3" borderId="0" xfId="0" applyFill="1"/>
    <xf numFmtId="0" fontId="16" fillId="0" borderId="4" xfId="0" applyFont="1" applyBorder="1" applyAlignment="1">
      <alignment horizontal="center" vertical="center" wrapText="1"/>
    </xf>
    <xf numFmtId="0" fontId="2" fillId="3" borderId="0" xfId="0" applyFont="1" applyFill="1" applyBorder="1" applyAlignment="1">
      <alignment horizontal="center" vertical="center"/>
    </xf>
    <xf numFmtId="0" fontId="0" fillId="0" borderId="0" xfId="0" applyAlignment="1">
      <alignment horizontal="center" vertical="center"/>
    </xf>
    <xf numFmtId="0" fontId="2" fillId="3" borderId="0" xfId="0" applyFont="1" applyFill="1" applyAlignment="1">
      <alignment horizontal="center" vertical="center"/>
    </xf>
    <xf numFmtId="0" fontId="17" fillId="0" borderId="4" xfId="0" applyFont="1" applyBorder="1" applyAlignment="1">
      <alignment horizontal="center" vertical="center" wrapText="1"/>
    </xf>
    <xf numFmtId="0" fontId="18" fillId="0" borderId="4" xfId="0" applyFont="1" applyBorder="1" applyAlignment="1">
      <alignment horizontal="center" vertical="center" wrapText="1"/>
    </xf>
    <xf numFmtId="0" fontId="19" fillId="0" borderId="4" xfId="0" applyFont="1" applyBorder="1" applyAlignment="1">
      <alignment horizontal="left" vertical="center" wrapText="1"/>
    </xf>
    <xf numFmtId="0" fontId="2" fillId="0" borderId="0" xfId="0" applyFont="1" applyAlignment="1">
      <alignment horizontal="center" vertical="center"/>
    </xf>
    <xf numFmtId="2" fontId="0" fillId="0" borderId="0" xfId="0" applyNumberFormat="1" applyAlignment="1">
      <alignment horizontal="center" vertical="center"/>
    </xf>
    <xf numFmtId="0" fontId="20" fillId="0" borderId="4" xfId="0" applyFont="1" applyBorder="1" applyAlignment="1">
      <alignment horizontal="left" vertical="center" wrapText="1"/>
    </xf>
    <xf numFmtId="0" fontId="20" fillId="0" borderId="4" xfId="0" applyFont="1" applyBorder="1" applyAlignment="1">
      <alignment horizontal="center" vertical="center" wrapText="1"/>
    </xf>
    <xf numFmtId="2" fontId="17" fillId="0" borderId="4" xfId="0" applyNumberFormat="1" applyFont="1" applyBorder="1" applyAlignment="1">
      <alignment horizontal="center" vertical="center"/>
    </xf>
    <xf numFmtId="0" fontId="17" fillId="0" borderId="4" xfId="0" applyFont="1" applyBorder="1" applyAlignment="1">
      <alignment horizontal="center" vertical="center"/>
    </xf>
    <xf numFmtId="2" fontId="17" fillId="0" borderId="4" xfId="0" applyNumberFormat="1" applyFont="1" applyBorder="1" applyAlignment="1">
      <alignment horizontal="center" vertical="center" wrapText="1"/>
    </xf>
    <xf numFmtId="0" fontId="21" fillId="0" borderId="4" xfId="0" applyFont="1" applyBorder="1" applyAlignment="1">
      <alignment horizontal="center" vertical="center"/>
    </xf>
    <xf numFmtId="1" fontId="17" fillId="0" borderId="4" xfId="1" applyNumberFormat="1" applyFont="1" applyBorder="1" applyAlignment="1">
      <alignment horizontal="center" vertical="center" wrapText="1"/>
    </xf>
    <xf numFmtId="0" fontId="20" fillId="0" borderId="4" xfId="0" applyFont="1" applyFill="1" applyBorder="1" applyAlignment="1">
      <alignment horizontal="center"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0" fillId="3" borderId="0" xfId="0" applyFill="1" applyAlignment="1">
      <alignment horizontal="center" vertical="center"/>
    </xf>
    <xf numFmtId="0" fontId="15" fillId="2" borderId="4" xfId="0" applyFont="1" applyFill="1" applyBorder="1" applyAlignment="1">
      <alignment horizontal="center" vertical="top" wrapText="1"/>
    </xf>
    <xf numFmtId="0" fontId="15" fillId="3" borderId="4" xfId="0" applyFont="1" applyFill="1" applyBorder="1" applyAlignment="1">
      <alignment horizontal="center" vertical="top" wrapText="1"/>
    </xf>
    <xf numFmtId="0" fontId="6" fillId="2" borderId="4" xfId="0" applyFont="1" applyFill="1" applyBorder="1" applyAlignment="1">
      <alignment horizontal="center" vertical="center" wrapText="1"/>
    </xf>
    <xf numFmtId="0" fontId="19" fillId="0" borderId="4" xfId="0" applyFont="1" applyBorder="1" applyAlignment="1">
      <alignment horizontal="center" vertical="center" wrapText="1"/>
    </xf>
    <xf numFmtId="0" fontId="19" fillId="0" borderId="4" xfId="0" applyFont="1" applyFill="1" applyBorder="1" applyAlignment="1">
      <alignment horizontal="center" vertical="center" wrapText="1"/>
    </xf>
    <xf numFmtId="0" fontId="26" fillId="0" borderId="0" xfId="0" applyFont="1" applyAlignment="1">
      <alignment horizontal="center" vertical="center"/>
    </xf>
    <xf numFmtId="0" fontId="27" fillId="0" borderId="0" xfId="0" applyFont="1" applyAlignment="1">
      <alignment horizontal="center" vertical="center"/>
    </xf>
    <xf numFmtId="2" fontId="19" fillId="0" borderId="4" xfId="0" applyNumberFormat="1" applyFont="1" applyBorder="1" applyAlignment="1">
      <alignment horizontal="center" vertical="center"/>
    </xf>
    <xf numFmtId="0" fontId="19" fillId="0" borderId="4" xfId="0" applyFont="1" applyBorder="1" applyAlignment="1">
      <alignment horizontal="center" vertical="center"/>
    </xf>
    <xf numFmtId="2" fontId="19" fillId="0" borderId="4" xfId="0" applyNumberFormat="1" applyFont="1" applyBorder="1" applyAlignment="1">
      <alignment horizontal="center" vertical="center" wrapText="1"/>
    </xf>
    <xf numFmtId="0" fontId="26" fillId="0" borderId="4" xfId="0" applyFont="1" applyBorder="1" applyAlignment="1">
      <alignment horizontal="center" vertical="center"/>
    </xf>
    <xf numFmtId="0" fontId="15" fillId="0" borderId="11" xfId="0" applyFont="1" applyBorder="1" applyAlignment="1">
      <alignment horizontal="left" wrapText="1"/>
    </xf>
    <xf numFmtId="0" fontId="28" fillId="6" borderId="11" xfId="0" applyFont="1" applyFill="1" applyBorder="1" applyAlignment="1">
      <alignment horizontal="center" wrapText="1"/>
    </xf>
    <xf numFmtId="0" fontId="15" fillId="0" borderId="11" xfId="0" applyFont="1" applyBorder="1" applyAlignment="1">
      <alignment horizontal="center" wrapText="1"/>
    </xf>
    <xf numFmtId="1" fontId="19" fillId="0" borderId="4" xfId="1" applyNumberFormat="1" applyFont="1" applyBorder="1" applyAlignment="1">
      <alignment horizontal="center" vertical="center" wrapText="1"/>
    </xf>
    <xf numFmtId="0" fontId="26" fillId="0" borderId="0" xfId="0" applyFont="1" applyAlignment="1">
      <alignment horizontal="left" vertical="center"/>
    </xf>
    <xf numFmtId="0" fontId="27" fillId="0" borderId="0" xfId="0" applyFont="1" applyAlignment="1">
      <alignment horizontal="left" vertical="center"/>
    </xf>
    <xf numFmtId="0" fontId="7" fillId="0" borderId="4" xfId="0" applyFont="1" applyBorder="1" applyAlignment="1">
      <alignment horizontal="center" wrapText="1"/>
    </xf>
    <xf numFmtId="0" fontId="0" fillId="0" borderId="4" xfId="0" applyBorder="1" applyAlignment="1">
      <alignment horizontal="center"/>
    </xf>
    <xf numFmtId="0" fontId="8" fillId="0" borderId="4" xfId="0" applyFont="1" applyBorder="1" applyAlignment="1">
      <alignment horizontal="left"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0" fillId="0" borderId="0" xfId="0" applyFont="1"/>
    <xf numFmtId="0" fontId="11" fillId="0" borderId="12" xfId="0" applyFont="1" applyBorder="1" applyAlignment="1">
      <alignment horizontal="center" vertical="center" wrapText="1"/>
    </xf>
    <xf numFmtId="0" fontId="9" fillId="0" borderId="10" xfId="0" applyFont="1" applyBorder="1" applyAlignment="1">
      <alignment vertical="top" wrapText="1"/>
    </xf>
    <xf numFmtId="0" fontId="30" fillId="6" borderId="10" xfId="0" applyFont="1" applyFill="1" applyBorder="1" applyAlignment="1">
      <alignment horizontal="center" wrapText="1"/>
    </xf>
    <xf numFmtId="0" fontId="9" fillId="0" borderId="10" xfId="0" applyFont="1" applyBorder="1" applyAlignment="1">
      <alignment horizontal="center" wrapText="1"/>
    </xf>
    <xf numFmtId="0" fontId="30" fillId="6" borderId="11" xfId="0" applyFont="1" applyFill="1" applyBorder="1" applyAlignment="1">
      <alignment horizontal="center" vertical="center" wrapText="1"/>
    </xf>
    <xf numFmtId="0" fontId="9" fillId="0" borderId="11" xfId="0" applyFont="1" applyBorder="1" applyAlignment="1">
      <alignment horizontal="center" vertical="center" wrapText="1"/>
    </xf>
    <xf numFmtId="0" fontId="0" fillId="0" borderId="4" xfId="0" applyBorder="1"/>
    <xf numFmtId="2" fontId="0" fillId="0" borderId="0" xfId="0" applyNumberFormat="1" applyBorder="1" applyAlignment="1">
      <alignment horizontal="center"/>
    </xf>
    <xf numFmtId="2" fontId="9" fillId="3" borderId="13" xfId="0" applyNumberFormat="1" applyFont="1" applyFill="1" applyBorder="1" applyAlignment="1">
      <alignment horizontal="center" vertical="center" wrapText="1"/>
    </xf>
    <xf numFmtId="0" fontId="9" fillId="0" borderId="9" xfId="0" applyFont="1" applyBorder="1" applyAlignment="1">
      <alignment horizontal="center" vertical="center" wrapText="1"/>
    </xf>
    <xf numFmtId="2" fontId="8" fillId="0" borderId="13" xfId="0" applyNumberFormat="1" applyFont="1" applyBorder="1" applyAlignment="1">
      <alignment horizontal="center" vertical="center" wrapText="1"/>
    </xf>
    <xf numFmtId="0" fontId="31" fillId="0" borderId="4" xfId="0" applyFont="1" applyBorder="1" applyAlignment="1">
      <alignment vertical="center" wrapText="1"/>
    </xf>
    <xf numFmtId="0" fontId="31" fillId="0" borderId="4" xfId="0" applyFont="1" applyBorder="1" applyAlignment="1">
      <alignment horizontal="justify" vertical="top" wrapText="1"/>
    </xf>
    <xf numFmtId="0" fontId="19" fillId="0" borderId="0" xfId="0" applyFont="1" applyBorder="1" applyAlignment="1">
      <alignment horizontal="center" vertical="center" wrapText="1"/>
    </xf>
    <xf numFmtId="1" fontId="19" fillId="0" borderId="0" xfId="1" applyNumberFormat="1" applyFont="1" applyBorder="1" applyAlignment="1">
      <alignment horizontal="center" vertical="center" wrapText="1"/>
    </xf>
    <xf numFmtId="0" fontId="19" fillId="0" borderId="0" xfId="0" applyFont="1" applyBorder="1" applyAlignment="1">
      <alignment horizontal="left" vertical="center" wrapText="1"/>
    </xf>
    <xf numFmtId="0" fontId="6" fillId="2" borderId="4" xfId="0" applyFont="1" applyFill="1" applyBorder="1" applyAlignment="1">
      <alignment horizontal="left" vertical="center" wrapText="1" indent="2"/>
    </xf>
    <xf numFmtId="0" fontId="8" fillId="0" borderId="4" xfId="0" applyFont="1" applyBorder="1" applyAlignment="1">
      <alignment horizontal="left" vertical="center" wrapText="1" indent="2"/>
    </xf>
    <xf numFmtId="0" fontId="2" fillId="0" borderId="0" xfId="0" applyFont="1" applyBorder="1" applyAlignment="1">
      <alignment horizontal="left" vertical="center" indent="2"/>
    </xf>
    <xf numFmtId="0" fontId="0" fillId="0" borderId="0" xfId="0" applyAlignment="1">
      <alignment horizontal="left" vertical="center" indent="2"/>
    </xf>
    <xf numFmtId="0" fontId="6" fillId="5"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3" fillId="0" borderId="4" xfId="0" applyFont="1" applyBorder="1" applyAlignment="1">
      <alignment horizontal="center" vertical="center" wrapText="1"/>
    </xf>
    <xf numFmtId="0" fontId="33" fillId="0" borderId="4" xfId="0" applyFont="1" applyBorder="1" applyAlignment="1">
      <alignment vertical="top" wrapText="1"/>
    </xf>
    <xf numFmtId="0" fontId="9" fillId="0" borderId="4" xfId="0" applyFont="1" applyBorder="1" applyAlignment="1">
      <alignment horizontal="center" wrapText="1"/>
    </xf>
    <xf numFmtId="0" fontId="33" fillId="0" borderId="4" xfId="0" applyFont="1" applyBorder="1" applyAlignment="1">
      <alignment horizontal="center" wrapText="1"/>
    </xf>
    <xf numFmtId="0" fontId="9" fillId="0" borderId="4" xfId="0" applyFont="1" applyBorder="1" applyAlignment="1">
      <alignment horizontal="justify" vertical="top" wrapText="1"/>
    </xf>
    <xf numFmtId="0" fontId="11" fillId="0" borderId="4" xfId="0" applyFont="1" applyBorder="1" applyAlignment="1">
      <alignment horizontal="center" wrapText="1"/>
    </xf>
    <xf numFmtId="0" fontId="30" fillId="6" borderId="4" xfId="0" applyFont="1" applyFill="1" applyBorder="1" applyAlignment="1">
      <alignment horizontal="center" vertical="center" wrapText="1"/>
    </xf>
    <xf numFmtId="0" fontId="0" fillId="0" borderId="0" xfId="0" applyAlignment="1">
      <alignment vertical="center"/>
    </xf>
    <xf numFmtId="0" fontId="0" fillId="0" borderId="4" xfId="0" applyBorder="1" applyAlignment="1">
      <alignment vertical="center"/>
    </xf>
    <xf numFmtId="2" fontId="0" fillId="0" borderId="4" xfId="0" applyNumberFormat="1" applyBorder="1" applyAlignment="1">
      <alignment horizontal="center" vertical="center"/>
    </xf>
    <xf numFmtId="0" fontId="0" fillId="3" borderId="0" xfId="0" applyFill="1" applyAlignment="1">
      <alignment vertical="center"/>
    </xf>
    <xf numFmtId="0" fontId="35" fillId="0" borderId="4" xfId="0" applyFont="1" applyBorder="1" applyAlignment="1">
      <alignment horizontal="center" wrapText="1"/>
    </xf>
    <xf numFmtId="0" fontId="30" fillId="0" borderId="4" xfId="0" applyFont="1" applyBorder="1" applyAlignment="1">
      <alignment wrapText="1"/>
    </xf>
    <xf numFmtId="0" fontId="35" fillId="0" borderId="4" xfId="0" applyFont="1" applyBorder="1" applyAlignment="1">
      <alignment horizontal="center" vertical="center" wrapText="1"/>
    </xf>
    <xf numFmtId="0" fontId="30" fillId="0" borderId="4" xfId="0" applyFont="1" applyBorder="1" applyAlignment="1">
      <alignment horizontal="center" vertical="center" wrapText="1"/>
    </xf>
    <xf numFmtId="0" fontId="9" fillId="0" borderId="4" xfId="0" applyFont="1" applyBorder="1" applyAlignment="1">
      <alignment vertical="top" wrapText="1"/>
    </xf>
    <xf numFmtId="20" fontId="11" fillId="0" borderId="4" xfId="0" applyNumberFormat="1" applyFont="1" applyBorder="1" applyAlignment="1">
      <alignment horizontal="center" vertical="center" wrapText="1"/>
    </xf>
    <xf numFmtId="0" fontId="9" fillId="0" borderId="4" xfId="0" applyFont="1" applyBorder="1" applyAlignment="1">
      <alignment horizontal="left" vertical="top" wrapText="1"/>
    </xf>
    <xf numFmtId="0" fontId="31" fillId="0" borderId="4" xfId="0" applyFont="1" applyBorder="1" applyAlignment="1">
      <alignment horizontal="left" vertical="center" wrapText="1"/>
    </xf>
    <xf numFmtId="2" fontId="9" fillId="3" borderId="0" xfId="0" applyNumberFormat="1" applyFont="1" applyFill="1" applyBorder="1" applyAlignment="1">
      <alignment horizontal="center" vertical="center" wrapText="1"/>
    </xf>
    <xf numFmtId="0" fontId="6" fillId="2" borderId="4" xfId="0" applyFont="1" applyFill="1" applyBorder="1" applyAlignment="1">
      <alignment horizontal="left" vertical="center" wrapText="1"/>
    </xf>
    <xf numFmtId="0" fontId="12" fillId="0" borderId="4" xfId="0" applyFont="1" applyBorder="1" applyAlignment="1">
      <alignment horizontal="left" vertical="center" wrapText="1"/>
    </xf>
    <xf numFmtId="0" fontId="0" fillId="0" borderId="0" xfId="0" applyAlignment="1">
      <alignment horizontal="left" vertical="center"/>
    </xf>
    <xf numFmtId="0" fontId="9" fillId="0" borderId="9" xfId="0" applyFont="1" applyBorder="1" applyAlignment="1">
      <alignment horizontal="center" wrapText="1"/>
    </xf>
    <xf numFmtId="0" fontId="9" fillId="0" borderId="17" xfId="0" applyFont="1" applyBorder="1" applyAlignment="1">
      <alignment horizontal="left" wrapText="1"/>
    </xf>
    <xf numFmtId="164" fontId="9" fillId="3" borderId="4" xfId="0" applyNumberFormat="1" applyFont="1" applyFill="1" applyBorder="1" applyAlignment="1">
      <alignment horizontal="center" vertical="center" wrapText="1"/>
    </xf>
    <xf numFmtId="2" fontId="38" fillId="0" borderId="4" xfId="0" applyNumberFormat="1" applyFont="1" applyBorder="1" applyAlignment="1">
      <alignment horizontal="center" vertical="center"/>
    </xf>
    <xf numFmtId="1" fontId="20" fillId="0" borderId="4" xfId="1" applyNumberFormat="1" applyFont="1" applyBorder="1" applyAlignment="1">
      <alignment horizontal="center" vertical="center" wrapText="1"/>
    </xf>
    <xf numFmtId="2" fontId="2" fillId="0" borderId="4" xfId="0" applyNumberFormat="1" applyFont="1" applyBorder="1" applyAlignment="1">
      <alignment horizontal="center"/>
    </xf>
    <xf numFmtId="0" fontId="3" fillId="0" borderId="1" xfId="0" applyFont="1" applyBorder="1" applyAlignment="1">
      <alignment horizontal="center" vertical="top"/>
    </xf>
    <xf numFmtId="0" fontId="3" fillId="0" borderId="0"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4" fillId="0" borderId="4" xfId="0" applyFont="1" applyBorder="1" applyAlignment="1">
      <alignment horizontal="left" vertical="top" wrapText="1"/>
    </xf>
    <xf numFmtId="0" fontId="2" fillId="0" borderId="4" xfId="0" applyFont="1" applyBorder="1" applyAlignment="1">
      <alignment horizontal="center" vertical="center"/>
    </xf>
    <xf numFmtId="0" fontId="13" fillId="0" borderId="0" xfId="0" applyFont="1" applyBorder="1" applyAlignment="1">
      <alignment horizontal="center" vertical="center" wrapTex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9" fillId="0" borderId="4" xfId="0" applyFont="1" applyBorder="1" applyAlignment="1">
      <alignment horizontal="left" vertical="top" wrapText="1"/>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2" fillId="0" borderId="0" xfId="0" applyFont="1" applyBorder="1" applyAlignment="1">
      <alignment horizontal="center" vertical="center" wrapText="1"/>
    </xf>
    <xf numFmtId="0" fontId="4" fillId="0" borderId="6"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right" vertical="center"/>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26" fillId="0" borderId="4" xfId="0" applyFont="1" applyBorder="1" applyAlignment="1">
      <alignment horizontal="center" vertical="center"/>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19" fillId="0" borderId="14" xfId="0" applyFont="1" applyBorder="1" applyAlignment="1">
      <alignment horizontal="right" vertical="center" wrapText="1"/>
    </xf>
    <xf numFmtId="0" fontId="19" fillId="0" borderId="15" xfId="0" applyFont="1" applyBorder="1" applyAlignment="1">
      <alignment horizontal="right" vertical="center" wrapText="1"/>
    </xf>
    <xf numFmtId="0" fontId="19" fillId="0" borderId="16" xfId="0" applyFont="1" applyBorder="1" applyAlignment="1">
      <alignment horizontal="righ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9" fillId="0" borderId="6" xfId="0" applyFont="1" applyBorder="1" applyAlignment="1">
      <alignment horizontal="left" vertical="center" wrapText="1"/>
    </xf>
    <xf numFmtId="0" fontId="39" fillId="0" borderId="7" xfId="0" applyFont="1" applyBorder="1" applyAlignment="1">
      <alignment horizontal="left" vertical="center" wrapText="1"/>
    </xf>
    <xf numFmtId="0" fontId="39" fillId="0" borderId="8" xfId="0" applyFont="1" applyBorder="1" applyAlignment="1">
      <alignment horizontal="left" vertical="center" wrapText="1"/>
    </xf>
  </cellXfs>
  <cellStyles count="2">
    <cellStyle name="Comma" xfId="1" builtin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8"/>
  <sheetViews>
    <sheetView tabSelected="1" topLeftCell="A7" workbookViewId="0">
      <selection activeCell="B9" sqref="B9"/>
    </sheetView>
  </sheetViews>
  <sheetFormatPr defaultRowHeight="15"/>
  <cols>
    <col min="1" max="1" width="8.7109375" customWidth="1"/>
    <col min="2" max="2" width="44.140625" customWidth="1"/>
    <col min="3" max="3" width="10.28515625" customWidth="1"/>
    <col min="4" max="4" width="11.5703125" customWidth="1"/>
    <col min="5" max="5" width="11.5703125" style="98" customWidth="1"/>
    <col min="6" max="6" width="12.140625" customWidth="1"/>
  </cols>
  <sheetData>
    <row r="1" spans="1:7" ht="18.75">
      <c r="A1" s="130" t="s">
        <v>0</v>
      </c>
      <c r="B1" s="131"/>
      <c r="C1" s="131"/>
      <c r="D1" s="131"/>
      <c r="E1" s="131"/>
      <c r="F1" s="131"/>
      <c r="G1" s="1"/>
    </row>
    <row r="2" spans="1:7" ht="18.75">
      <c r="A2" s="132" t="s">
        <v>1</v>
      </c>
      <c r="B2" s="133"/>
      <c r="C2" s="133"/>
      <c r="D2" s="133"/>
      <c r="E2" s="133"/>
      <c r="F2" s="133"/>
      <c r="G2" s="1"/>
    </row>
    <row r="3" spans="1:7" ht="34.5" customHeight="1">
      <c r="A3" s="134" t="s">
        <v>196</v>
      </c>
      <c r="B3" s="134"/>
      <c r="C3" s="134"/>
      <c r="D3" s="134"/>
      <c r="E3" s="134"/>
      <c r="F3" s="134"/>
      <c r="G3" s="2"/>
    </row>
    <row r="4" spans="1:7">
      <c r="A4" s="3" t="s">
        <v>3</v>
      </c>
      <c r="B4" s="3" t="s">
        <v>4</v>
      </c>
      <c r="C4" s="3" t="s">
        <v>37</v>
      </c>
      <c r="D4" s="3" t="s">
        <v>6</v>
      </c>
      <c r="E4" s="95" t="s">
        <v>7</v>
      </c>
      <c r="F4" s="3" t="s">
        <v>8</v>
      </c>
    </row>
    <row r="5" spans="1:7" ht="114.75">
      <c r="A5" s="4" t="s">
        <v>52</v>
      </c>
      <c r="B5" s="7" t="s">
        <v>12</v>
      </c>
      <c r="C5" s="8">
        <v>218.07</v>
      </c>
      <c r="D5" s="9" t="s">
        <v>13</v>
      </c>
      <c r="E5" s="96">
        <v>120.53</v>
      </c>
      <c r="F5" s="8">
        <f>E5*C5</f>
        <v>26283.9771</v>
      </c>
    </row>
    <row r="6" spans="1:7" ht="89.25">
      <c r="A6" s="4" t="s">
        <v>53</v>
      </c>
      <c r="B6" s="10" t="s">
        <v>38</v>
      </c>
      <c r="C6" s="8">
        <v>79.3</v>
      </c>
      <c r="D6" s="9" t="s">
        <v>16</v>
      </c>
      <c r="E6" s="96">
        <v>223.35</v>
      </c>
      <c r="F6" s="8">
        <f t="shared" ref="F6:F14" si="0">E6*C6</f>
        <v>17711.654999999999</v>
      </c>
    </row>
    <row r="7" spans="1:7" ht="63.75">
      <c r="A7" s="4" t="s">
        <v>54</v>
      </c>
      <c r="B7" s="7" t="s">
        <v>40</v>
      </c>
      <c r="C7" s="8">
        <v>99.12</v>
      </c>
      <c r="D7" s="9" t="s">
        <v>16</v>
      </c>
      <c r="E7" s="96">
        <v>1149.1199999999999</v>
      </c>
      <c r="F7" s="8">
        <f t="shared" si="0"/>
        <v>113900.77439999999</v>
      </c>
    </row>
    <row r="8" spans="1:7" ht="102">
      <c r="A8" s="4" t="s">
        <v>103</v>
      </c>
      <c r="B8" s="7" t="s">
        <v>44</v>
      </c>
      <c r="C8" s="8">
        <v>99.12</v>
      </c>
      <c r="D8" s="9" t="s">
        <v>16</v>
      </c>
      <c r="E8" s="96">
        <v>5829</v>
      </c>
      <c r="F8" s="8">
        <f t="shared" si="0"/>
        <v>577770.48</v>
      </c>
    </row>
    <row r="9" spans="1:7" ht="18.75">
      <c r="A9" s="36">
        <v>5</v>
      </c>
      <c r="B9" s="14" t="s">
        <v>28</v>
      </c>
      <c r="C9" s="8"/>
      <c r="D9" s="9"/>
      <c r="E9" s="96"/>
      <c r="F9" s="8"/>
    </row>
    <row r="10" spans="1:7">
      <c r="A10" s="36">
        <v>6</v>
      </c>
      <c r="B10" s="7" t="s">
        <v>176</v>
      </c>
      <c r="C10" s="8">
        <v>79.3</v>
      </c>
      <c r="D10" s="9" t="s">
        <v>13</v>
      </c>
      <c r="E10" s="96">
        <v>403.07</v>
      </c>
      <c r="F10" s="8">
        <f t="shared" si="0"/>
        <v>31963.450999999997</v>
      </c>
    </row>
    <row r="11" spans="1:7">
      <c r="A11" s="36">
        <v>7</v>
      </c>
      <c r="B11" s="7" t="s">
        <v>197</v>
      </c>
      <c r="C11" s="8">
        <v>42.62</v>
      </c>
      <c r="D11" s="9" t="s">
        <v>13</v>
      </c>
      <c r="E11" s="96">
        <v>907.32</v>
      </c>
      <c r="F11" s="8">
        <f t="shared" si="0"/>
        <v>38669.9784</v>
      </c>
    </row>
    <row r="12" spans="1:7">
      <c r="A12" s="36">
        <v>8</v>
      </c>
      <c r="B12" s="7" t="s">
        <v>69</v>
      </c>
      <c r="C12" s="8">
        <v>99.12</v>
      </c>
      <c r="D12" s="9" t="s">
        <v>13</v>
      </c>
      <c r="E12" s="96">
        <v>863.24</v>
      </c>
      <c r="F12" s="8">
        <f t="shared" si="0"/>
        <v>85564.348800000007</v>
      </c>
    </row>
    <row r="13" spans="1:7">
      <c r="A13" s="36">
        <v>9</v>
      </c>
      <c r="B13" s="7" t="s">
        <v>31</v>
      </c>
      <c r="C13" s="8">
        <v>85.24</v>
      </c>
      <c r="D13" s="9" t="s">
        <v>13</v>
      </c>
      <c r="E13" s="96">
        <v>541.66999999999996</v>
      </c>
      <c r="F13" s="8">
        <f t="shared" si="0"/>
        <v>46171.950799999991</v>
      </c>
    </row>
    <row r="14" spans="1:7">
      <c r="A14" s="36">
        <v>10</v>
      </c>
      <c r="B14" s="7" t="s">
        <v>70</v>
      </c>
      <c r="C14" s="8">
        <v>218.07</v>
      </c>
      <c r="D14" s="9" t="s">
        <v>13</v>
      </c>
      <c r="E14" s="96">
        <v>177.17</v>
      </c>
      <c r="F14" s="8">
        <f t="shared" si="0"/>
        <v>38635.461899999995</v>
      </c>
    </row>
    <row r="15" spans="1:7">
      <c r="A15" s="16"/>
      <c r="B15" s="135"/>
      <c r="C15" s="135"/>
      <c r="D15" s="135"/>
      <c r="E15" s="135"/>
      <c r="F15" s="17">
        <f>SUM(F5:F14)</f>
        <v>976672.07740000007</v>
      </c>
    </row>
    <row r="16" spans="1:7">
      <c r="A16" s="22"/>
      <c r="B16" s="19"/>
      <c r="C16" s="19"/>
      <c r="D16" s="19"/>
      <c r="E16" s="97"/>
      <c r="F16" s="21"/>
    </row>
    <row r="17" spans="1:6">
      <c r="A17" s="22"/>
      <c r="B17" s="19"/>
      <c r="C17" s="19"/>
      <c r="D17" s="19"/>
      <c r="E17" s="97"/>
      <c r="F17" s="21"/>
    </row>
    <row r="18" spans="1:6" ht="41.25" customHeight="1">
      <c r="B18" s="136" t="s">
        <v>198</v>
      </c>
      <c r="C18" s="136"/>
      <c r="D18" s="136"/>
      <c r="E18" s="136"/>
      <c r="F18" s="136"/>
    </row>
  </sheetData>
  <mergeCells count="5">
    <mergeCell ref="A1:F1"/>
    <mergeCell ref="A2:F2"/>
    <mergeCell ref="A3:F3"/>
    <mergeCell ref="B15:E15"/>
    <mergeCell ref="B18:F18"/>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H18"/>
  <sheetViews>
    <sheetView topLeftCell="A7" workbookViewId="0">
      <selection activeCell="A3" sqref="A3:G3"/>
    </sheetView>
  </sheetViews>
  <sheetFormatPr defaultRowHeight="15"/>
  <cols>
    <col min="1" max="1" width="10.5703125" style="62" bestFit="1" customWidth="1"/>
    <col min="2" max="2" width="42.5703125" style="72" customWidth="1"/>
    <col min="3" max="3" width="3.140625" style="62" hidden="1" customWidth="1"/>
    <col min="4" max="4" width="10.28515625" style="62" customWidth="1"/>
    <col min="5" max="5" width="7.5703125" style="62" customWidth="1"/>
    <col min="6" max="6" width="14.42578125" style="62" customWidth="1"/>
    <col min="7" max="7" width="16.42578125" style="62" customWidth="1"/>
    <col min="8" max="16384" width="9.140625" style="38"/>
  </cols>
  <sheetData>
    <row r="1" spans="1:7" ht="18.75">
      <c r="A1" s="144" t="s">
        <v>0</v>
      </c>
      <c r="B1" s="144"/>
      <c r="C1" s="144"/>
      <c r="D1" s="144"/>
      <c r="E1" s="144"/>
      <c r="F1" s="144"/>
      <c r="G1" s="144"/>
    </row>
    <row r="2" spans="1:7" ht="18.75">
      <c r="A2" s="144" t="s">
        <v>1</v>
      </c>
      <c r="B2" s="144"/>
      <c r="C2" s="144"/>
      <c r="D2" s="144"/>
      <c r="E2" s="144"/>
      <c r="F2" s="144"/>
      <c r="G2" s="144"/>
    </row>
    <row r="3" spans="1:7" ht="42" customHeight="1">
      <c r="A3" s="146" t="s">
        <v>177</v>
      </c>
      <c r="B3" s="147"/>
      <c r="C3" s="147"/>
      <c r="D3" s="147"/>
      <c r="E3" s="147"/>
      <c r="F3" s="147"/>
      <c r="G3" s="148"/>
    </row>
    <row r="4" spans="1:7" ht="27">
      <c r="A4" s="59" t="s">
        <v>72</v>
      </c>
      <c r="B4" s="42" t="s">
        <v>73</v>
      </c>
      <c r="C4" s="59" t="s">
        <v>74</v>
      </c>
      <c r="D4" s="59" t="s">
        <v>75</v>
      </c>
      <c r="E4" s="59" t="s">
        <v>6</v>
      </c>
      <c r="F4" s="59" t="s">
        <v>7</v>
      </c>
      <c r="G4" s="59" t="s">
        <v>8</v>
      </c>
    </row>
    <row r="5" spans="1:7" ht="162">
      <c r="A5" s="59" t="s">
        <v>138</v>
      </c>
      <c r="B5" s="42" t="s">
        <v>77</v>
      </c>
      <c r="C5" s="59">
        <f>3714.28+29.1</f>
        <v>3743.38</v>
      </c>
      <c r="D5" s="63">
        <v>35.57</v>
      </c>
      <c r="E5" s="64" t="s">
        <v>78</v>
      </c>
      <c r="F5" s="64">
        <v>120.53</v>
      </c>
      <c r="G5" s="63">
        <f>ROUND(D5*F5,0)</f>
        <v>4287</v>
      </c>
    </row>
    <row r="6" spans="1:7" ht="94.5">
      <c r="A6" s="59" t="s">
        <v>178</v>
      </c>
      <c r="B6" s="42" t="s">
        <v>80</v>
      </c>
      <c r="C6" s="59">
        <f>270.71+1.85</f>
        <v>272.56</v>
      </c>
      <c r="D6" s="63">
        <v>12.74</v>
      </c>
      <c r="E6" s="64" t="s">
        <v>78</v>
      </c>
      <c r="F6" s="64">
        <v>223.35</v>
      </c>
      <c r="G6" s="63">
        <f>ROUND(D6*F6,0)</f>
        <v>2845</v>
      </c>
    </row>
    <row r="7" spans="1:7" ht="94.5">
      <c r="A7" s="59" t="s">
        <v>179</v>
      </c>
      <c r="B7" s="42" t="s">
        <v>82</v>
      </c>
      <c r="C7" s="59">
        <f>451.19+2.31</f>
        <v>453.5</v>
      </c>
      <c r="D7" s="63">
        <v>20.9</v>
      </c>
      <c r="E7" s="64" t="s">
        <v>78</v>
      </c>
      <c r="F7" s="59">
        <v>1149.1199999999999</v>
      </c>
      <c r="G7" s="65">
        <f>ROUND(D7*F7,0)</f>
        <v>24017</v>
      </c>
    </row>
    <row r="8" spans="1:7" ht="121.5">
      <c r="A8" s="59" t="s">
        <v>103</v>
      </c>
      <c r="B8" s="42" t="s">
        <v>84</v>
      </c>
      <c r="C8" s="59"/>
      <c r="D8" s="65">
        <v>25.48</v>
      </c>
      <c r="E8" s="59" t="s">
        <v>78</v>
      </c>
      <c r="F8" s="65">
        <v>5829</v>
      </c>
      <c r="G8" s="65">
        <f>D8*F8</f>
        <v>148522.92000000001</v>
      </c>
    </row>
    <row r="9" spans="1:7">
      <c r="A9" s="59">
        <v>5</v>
      </c>
      <c r="B9" s="42" t="s">
        <v>90</v>
      </c>
      <c r="C9" s="59"/>
      <c r="D9" s="66"/>
      <c r="E9" s="66"/>
      <c r="F9" s="59"/>
      <c r="G9" s="63"/>
    </row>
    <row r="10" spans="1:7">
      <c r="A10" s="60" t="s">
        <v>180</v>
      </c>
      <c r="B10" s="42" t="s">
        <v>140</v>
      </c>
      <c r="C10" s="59">
        <f>732.11+7.69</f>
        <v>739.80000000000007</v>
      </c>
      <c r="D10" s="65">
        <v>10.95</v>
      </c>
      <c r="E10" s="59" t="s">
        <v>78</v>
      </c>
      <c r="F10" s="59">
        <v>778.47</v>
      </c>
      <c r="G10" s="63">
        <f>D10*F10</f>
        <v>8524.2464999999993</v>
      </c>
    </row>
    <row r="11" spans="1:7">
      <c r="A11" s="59" t="s">
        <v>181</v>
      </c>
      <c r="B11" s="42" t="s">
        <v>141</v>
      </c>
      <c r="C11" s="59">
        <f>270.71+1.85</f>
        <v>272.56</v>
      </c>
      <c r="D11" s="65">
        <v>12.74</v>
      </c>
      <c r="E11" s="59" t="s">
        <v>78</v>
      </c>
      <c r="F11" s="59">
        <v>403.07</v>
      </c>
      <c r="G11" s="63">
        <f t="shared" ref="G11:G14" si="0">D11*F11</f>
        <v>5135.1117999999997</v>
      </c>
    </row>
    <row r="12" spans="1:7">
      <c r="A12" s="59" t="s">
        <v>182</v>
      </c>
      <c r="B12" s="42" t="s">
        <v>94</v>
      </c>
      <c r="C12" s="59">
        <f>451.19+2.31</f>
        <v>453.5</v>
      </c>
      <c r="D12" s="65">
        <v>20.9</v>
      </c>
      <c r="E12" s="59" t="s">
        <v>78</v>
      </c>
      <c r="F12" s="59">
        <v>719.8</v>
      </c>
      <c r="G12" s="63">
        <f t="shared" si="0"/>
        <v>15043.819999999998</v>
      </c>
    </row>
    <row r="13" spans="1:7">
      <c r="A13" s="59" t="s">
        <v>183</v>
      </c>
      <c r="B13" s="42" t="s">
        <v>96</v>
      </c>
      <c r="C13" s="59">
        <f>1464.22+15.38</f>
        <v>1479.6000000000001</v>
      </c>
      <c r="D13" s="65">
        <v>21.91</v>
      </c>
      <c r="E13" s="59" t="s">
        <v>78</v>
      </c>
      <c r="F13" s="59">
        <v>415.78</v>
      </c>
      <c r="G13" s="63">
        <f t="shared" si="0"/>
        <v>9109.7397999999994</v>
      </c>
    </row>
    <row r="14" spans="1:7">
      <c r="A14" s="59" t="s">
        <v>184</v>
      </c>
      <c r="B14" s="42" t="s">
        <v>98</v>
      </c>
      <c r="C14" s="59">
        <f>3714.28+29.1</f>
        <v>3743.38</v>
      </c>
      <c r="D14" s="65">
        <v>35.57</v>
      </c>
      <c r="E14" s="59" t="s">
        <v>78</v>
      </c>
      <c r="F14" s="59">
        <v>169.47</v>
      </c>
      <c r="G14" s="63">
        <f t="shared" si="0"/>
        <v>6028.0478999999996</v>
      </c>
    </row>
    <row r="15" spans="1:7">
      <c r="A15" s="59"/>
      <c r="B15" s="42"/>
      <c r="C15" s="59"/>
      <c r="D15" s="59"/>
      <c r="E15" s="59"/>
      <c r="F15" s="59" t="s">
        <v>99</v>
      </c>
      <c r="G15" s="70">
        <f>SUM(G5:G14)</f>
        <v>223512.88600000006</v>
      </c>
    </row>
    <row r="16" spans="1:7">
      <c r="A16" s="92"/>
      <c r="B16" s="94"/>
      <c r="C16" s="92"/>
      <c r="D16" s="92"/>
      <c r="E16" s="92"/>
      <c r="F16" s="92"/>
      <c r="G16" s="93"/>
    </row>
    <row r="17" spans="1:8">
      <c r="A17" s="92"/>
      <c r="B17" s="94"/>
      <c r="C17" s="92"/>
      <c r="D17" s="92"/>
      <c r="E17" s="92"/>
      <c r="F17" s="92"/>
      <c r="G17" s="93"/>
    </row>
    <row r="18" spans="1:8" ht="50.25" customHeight="1">
      <c r="A18" s="61"/>
      <c r="B18" s="152" t="s">
        <v>100</v>
      </c>
      <c r="C18" s="152"/>
      <c r="D18" s="152"/>
      <c r="E18" s="152"/>
      <c r="F18" s="152"/>
      <c r="G18" s="152"/>
      <c r="H18" s="44"/>
    </row>
  </sheetData>
  <mergeCells count="4">
    <mergeCell ref="A1:G1"/>
    <mergeCell ref="A2:G2"/>
    <mergeCell ref="A3:G3"/>
    <mergeCell ref="B18:G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22"/>
  <sheetViews>
    <sheetView topLeftCell="A16" workbookViewId="0">
      <selection sqref="A1:XFD1048576"/>
    </sheetView>
  </sheetViews>
  <sheetFormatPr defaultRowHeight="15"/>
  <cols>
    <col min="1" max="1" width="9" customWidth="1"/>
    <col min="2" max="2" width="44.140625" customWidth="1"/>
    <col min="3" max="3" width="10.28515625" customWidth="1"/>
    <col min="4" max="5" width="11.5703125" customWidth="1"/>
    <col min="6" max="6" width="12.140625" customWidth="1"/>
  </cols>
  <sheetData>
    <row r="1" spans="1:6" ht="18.75">
      <c r="A1" s="130" t="s">
        <v>0</v>
      </c>
      <c r="B1" s="131"/>
      <c r="C1" s="131"/>
      <c r="D1" s="131"/>
      <c r="E1" s="131"/>
      <c r="F1" s="131"/>
    </row>
    <row r="2" spans="1:6" ht="18.75">
      <c r="A2" s="132" t="s">
        <v>1</v>
      </c>
      <c r="B2" s="133"/>
      <c r="C2" s="133"/>
      <c r="D2" s="133"/>
      <c r="E2" s="133"/>
      <c r="F2" s="133"/>
    </row>
    <row r="3" spans="1:6" ht="28.5" customHeight="1">
      <c r="A3" s="134" t="s">
        <v>199</v>
      </c>
      <c r="B3" s="134"/>
      <c r="C3" s="134"/>
      <c r="D3" s="134"/>
      <c r="E3" s="134"/>
      <c r="F3" s="134"/>
    </row>
    <row r="4" spans="1:6">
      <c r="A4" s="3" t="s">
        <v>3</v>
      </c>
      <c r="B4" s="3" t="s">
        <v>4</v>
      </c>
      <c r="C4" s="3" t="s">
        <v>37</v>
      </c>
      <c r="D4" s="3" t="s">
        <v>6</v>
      </c>
      <c r="E4" s="3" t="s">
        <v>7</v>
      </c>
      <c r="F4" s="3" t="s">
        <v>8</v>
      </c>
    </row>
    <row r="5" spans="1:6" ht="114.75">
      <c r="A5" s="4" t="s">
        <v>52</v>
      </c>
      <c r="B5" s="7" t="s">
        <v>12</v>
      </c>
      <c r="C5" s="87">
        <v>3.76</v>
      </c>
      <c r="D5" s="88" t="s">
        <v>13</v>
      </c>
      <c r="E5" s="87">
        <v>120.53</v>
      </c>
      <c r="F5" s="89">
        <f t="shared" ref="F5:F15" si="0">E5*C5</f>
        <v>453.19279999999998</v>
      </c>
    </row>
    <row r="6" spans="1:6" ht="73.5">
      <c r="A6" s="4" t="s">
        <v>53</v>
      </c>
      <c r="B6" s="90" t="s">
        <v>15</v>
      </c>
      <c r="C6" s="8">
        <v>0.28000000000000003</v>
      </c>
      <c r="D6" s="9" t="s">
        <v>16</v>
      </c>
      <c r="E6" s="9">
        <v>223.35</v>
      </c>
      <c r="F6" s="89">
        <f t="shared" si="0"/>
        <v>62.538000000000004</v>
      </c>
    </row>
    <row r="7" spans="1:6" ht="41.25" customHeight="1">
      <c r="A7" s="4" t="s">
        <v>54</v>
      </c>
      <c r="B7" s="91" t="s">
        <v>40</v>
      </c>
      <c r="C7" s="8">
        <v>0.46</v>
      </c>
      <c r="D7" s="9" t="s">
        <v>16</v>
      </c>
      <c r="E7" s="9">
        <v>1149.1199999999999</v>
      </c>
      <c r="F7" s="89">
        <f t="shared" si="0"/>
        <v>528.59519999999998</v>
      </c>
    </row>
    <row r="8" spans="1:6" ht="102">
      <c r="A8" s="11" t="s">
        <v>170</v>
      </c>
      <c r="B8" s="7" t="s">
        <v>44</v>
      </c>
      <c r="C8" s="8">
        <v>1.64</v>
      </c>
      <c r="D8" s="9" t="s">
        <v>16</v>
      </c>
      <c r="E8" s="9">
        <v>5829</v>
      </c>
      <c r="F8" s="89">
        <f t="shared" si="0"/>
        <v>9559.56</v>
      </c>
    </row>
    <row r="9" spans="1:6" ht="102">
      <c r="A9" s="4" t="s">
        <v>200</v>
      </c>
      <c r="B9" s="7" t="s">
        <v>24</v>
      </c>
      <c r="C9" s="4">
        <v>0.74</v>
      </c>
      <c r="D9" s="9" t="s">
        <v>16</v>
      </c>
      <c r="E9" s="9">
        <v>5489.86</v>
      </c>
      <c r="F9" s="89">
        <f t="shared" si="0"/>
        <v>4062.4963999999995</v>
      </c>
    </row>
    <row r="10" spans="1:6" ht="89.25">
      <c r="A10" s="11" t="s">
        <v>163</v>
      </c>
      <c r="B10" s="7" t="s">
        <v>156</v>
      </c>
      <c r="C10" s="4">
        <v>0.23200000000000001</v>
      </c>
      <c r="D10" s="9" t="s">
        <v>27</v>
      </c>
      <c r="E10" s="9">
        <v>65841.84</v>
      </c>
      <c r="F10" s="89">
        <f t="shared" si="0"/>
        <v>15275.30688</v>
      </c>
    </row>
    <row r="11" spans="1:6" ht="18.75">
      <c r="A11" s="4">
        <v>7</v>
      </c>
      <c r="B11" s="14" t="s">
        <v>28</v>
      </c>
      <c r="C11" s="8"/>
      <c r="D11" s="9"/>
      <c r="E11" s="9"/>
      <c r="F11" s="89">
        <f t="shared" si="0"/>
        <v>0</v>
      </c>
    </row>
    <row r="12" spans="1:6" ht="15.75">
      <c r="A12" s="4">
        <v>8</v>
      </c>
      <c r="B12" s="7" t="s">
        <v>164</v>
      </c>
      <c r="C12" s="8">
        <v>1.3</v>
      </c>
      <c r="D12" s="9" t="s">
        <v>16</v>
      </c>
      <c r="E12" s="9">
        <v>778.47</v>
      </c>
      <c r="F12" s="89">
        <f t="shared" si="0"/>
        <v>1012.0110000000001</v>
      </c>
    </row>
    <row r="13" spans="1:6" ht="15.75">
      <c r="A13" s="4">
        <v>9</v>
      </c>
      <c r="B13" s="7" t="s">
        <v>61</v>
      </c>
      <c r="C13" s="8">
        <v>2.04</v>
      </c>
      <c r="D13" s="9" t="s">
        <v>16</v>
      </c>
      <c r="E13" s="9">
        <v>415.78</v>
      </c>
      <c r="F13" s="89">
        <f t="shared" si="0"/>
        <v>848.19119999999998</v>
      </c>
    </row>
    <row r="14" spans="1:6" ht="15.75">
      <c r="A14" s="4">
        <v>10</v>
      </c>
      <c r="B14" s="7" t="s">
        <v>60</v>
      </c>
      <c r="C14" s="8">
        <v>0.46</v>
      </c>
      <c r="D14" s="9" t="s">
        <v>16</v>
      </c>
      <c r="E14" s="9">
        <v>719.8</v>
      </c>
      <c r="F14" s="89">
        <f t="shared" si="0"/>
        <v>331.108</v>
      </c>
    </row>
    <row r="15" spans="1:6" ht="15.75">
      <c r="A15" s="4">
        <v>11</v>
      </c>
      <c r="B15" s="7" t="s">
        <v>33</v>
      </c>
      <c r="C15" s="8">
        <v>3.76</v>
      </c>
      <c r="D15" s="9" t="s">
        <v>16</v>
      </c>
      <c r="E15" s="9">
        <v>169.47</v>
      </c>
      <c r="F15" s="89">
        <f t="shared" si="0"/>
        <v>637.20719999999994</v>
      </c>
    </row>
    <row r="16" spans="1:6">
      <c r="A16" s="16"/>
      <c r="B16" s="137"/>
      <c r="C16" s="138"/>
      <c r="D16" s="138"/>
      <c r="E16" s="139"/>
      <c r="F16" s="17">
        <f>SUM(F5:F15)</f>
        <v>32770.206679999996</v>
      </c>
    </row>
    <row r="17" spans="1:6">
      <c r="A17" s="18"/>
      <c r="B17" s="20"/>
      <c r="C17" s="20"/>
      <c r="D17" s="20"/>
      <c r="E17" s="20"/>
      <c r="F17" s="21"/>
    </row>
    <row r="18" spans="1:6" ht="15" customHeight="1">
      <c r="B18" s="136" t="s">
        <v>172</v>
      </c>
      <c r="C18" s="136"/>
      <c r="D18" s="136"/>
      <c r="E18" s="136"/>
      <c r="F18" s="136"/>
    </row>
    <row r="19" spans="1:6">
      <c r="B19" s="136"/>
      <c r="C19" s="136"/>
      <c r="D19" s="136"/>
      <c r="E19" s="136"/>
      <c r="F19" s="136"/>
    </row>
    <row r="20" spans="1:6">
      <c r="B20" s="136"/>
      <c r="C20" s="136"/>
      <c r="D20" s="136"/>
      <c r="E20" s="136"/>
      <c r="F20" s="136"/>
    </row>
    <row r="21" spans="1:6">
      <c r="B21" s="136"/>
      <c r="C21" s="136"/>
      <c r="D21" s="136"/>
      <c r="E21" s="136"/>
      <c r="F21" s="136"/>
    </row>
    <row r="22" spans="1:6">
      <c r="B22" s="136"/>
      <c r="C22" s="136"/>
      <c r="D22" s="136"/>
      <c r="E22" s="136"/>
      <c r="F22" s="136"/>
    </row>
  </sheetData>
  <mergeCells count="5">
    <mergeCell ref="A1:F1"/>
    <mergeCell ref="A2:F2"/>
    <mergeCell ref="A3:F3"/>
    <mergeCell ref="B16:E16"/>
    <mergeCell ref="B18:F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J18"/>
  <sheetViews>
    <sheetView topLeftCell="A10" workbookViewId="0">
      <selection activeCell="I16" sqref="I16"/>
    </sheetView>
  </sheetViews>
  <sheetFormatPr defaultRowHeight="15"/>
  <cols>
    <col min="1" max="1" width="8.7109375" customWidth="1"/>
    <col min="2" max="2" width="44.140625" customWidth="1"/>
    <col min="3" max="5" width="9.7109375" style="38" hidden="1" customWidth="1"/>
    <col min="6" max="6" width="10.28515625" style="39" customWidth="1"/>
    <col min="7" max="8" width="11.5703125" customWidth="1"/>
    <col min="9" max="9" width="12.140625" customWidth="1"/>
  </cols>
  <sheetData>
    <row r="1" spans="1:10" ht="18.75">
      <c r="A1" s="130" t="s">
        <v>0</v>
      </c>
      <c r="B1" s="131"/>
      <c r="C1" s="131"/>
      <c r="D1" s="131"/>
      <c r="E1" s="131"/>
      <c r="F1" s="131"/>
      <c r="G1" s="131"/>
      <c r="H1" s="131"/>
      <c r="I1" s="131"/>
      <c r="J1" s="1"/>
    </row>
    <row r="2" spans="1:10" ht="18.75">
      <c r="A2" s="132" t="s">
        <v>1</v>
      </c>
      <c r="B2" s="133"/>
      <c r="C2" s="133"/>
      <c r="D2" s="133"/>
      <c r="E2" s="133"/>
      <c r="F2" s="133"/>
      <c r="G2" s="133"/>
      <c r="H2" s="133"/>
      <c r="I2" s="133"/>
      <c r="J2" s="1"/>
    </row>
    <row r="3" spans="1:10" ht="42" customHeight="1">
      <c r="A3" s="153" t="s">
        <v>64</v>
      </c>
      <c r="B3" s="154"/>
      <c r="C3" s="154"/>
      <c r="D3" s="154"/>
      <c r="E3" s="154"/>
      <c r="F3" s="154"/>
      <c r="G3" s="154"/>
      <c r="H3" s="154"/>
      <c r="I3" s="155"/>
      <c r="J3" s="2"/>
    </row>
    <row r="4" spans="1:10">
      <c r="A4" s="3" t="s">
        <v>3</v>
      </c>
      <c r="B4" s="28" t="s">
        <v>4</v>
      </c>
      <c r="C4" s="29">
        <v>1</v>
      </c>
      <c r="D4" s="29">
        <v>1</v>
      </c>
      <c r="E4" s="29">
        <v>2</v>
      </c>
      <c r="F4" s="30" t="s">
        <v>37</v>
      </c>
      <c r="G4" s="3" t="s">
        <v>6</v>
      </c>
      <c r="H4" s="3" t="s">
        <v>7</v>
      </c>
      <c r="I4" s="3" t="s">
        <v>8</v>
      </c>
    </row>
    <row r="5" spans="1:10" s="35" customFormat="1" ht="24">
      <c r="A5" s="31">
        <v>1</v>
      </c>
      <c r="B5" s="32" t="s">
        <v>65</v>
      </c>
      <c r="C5" s="33">
        <v>5</v>
      </c>
      <c r="D5" s="33">
        <v>5</v>
      </c>
      <c r="E5" s="33">
        <v>2</v>
      </c>
      <c r="F5" s="34">
        <v>35</v>
      </c>
      <c r="G5" s="31" t="s">
        <v>66</v>
      </c>
      <c r="H5" s="31">
        <v>261.12</v>
      </c>
      <c r="I5" s="8">
        <f>F5*H5</f>
        <v>9139.2000000000007</v>
      </c>
    </row>
    <row r="6" spans="1:10" ht="114.75">
      <c r="A6" s="4" t="s">
        <v>11</v>
      </c>
      <c r="B6" s="7" t="s">
        <v>12</v>
      </c>
      <c r="C6" s="9">
        <v>19.86</v>
      </c>
      <c r="D6" s="9">
        <v>18.899999999999999</v>
      </c>
      <c r="E6" s="9">
        <v>39.549999999999997</v>
      </c>
      <c r="F6" s="34">
        <v>47.19</v>
      </c>
      <c r="G6" s="9" t="s">
        <v>13</v>
      </c>
      <c r="H6" s="9">
        <v>120.53</v>
      </c>
      <c r="I6" s="8">
        <f t="shared" ref="I6:I15" si="0">F6*H6</f>
        <v>5687.8107</v>
      </c>
    </row>
    <row r="7" spans="1:10" ht="89.25">
      <c r="A7" s="4" t="s">
        <v>14</v>
      </c>
      <c r="B7" s="10" t="s">
        <v>15</v>
      </c>
      <c r="C7" s="9">
        <v>8.44</v>
      </c>
      <c r="D7" s="9">
        <v>7.09</v>
      </c>
      <c r="E7" s="9">
        <v>14.83</v>
      </c>
      <c r="F7" s="34">
        <v>17.7</v>
      </c>
      <c r="G7" s="9" t="s">
        <v>16</v>
      </c>
      <c r="H7" s="9">
        <v>223.35</v>
      </c>
      <c r="I7" s="8">
        <f t="shared" si="0"/>
        <v>3953.2949999999996</v>
      </c>
    </row>
    <row r="8" spans="1:10" ht="63.75">
      <c r="A8" s="4" t="s">
        <v>39</v>
      </c>
      <c r="B8" s="7" t="s">
        <v>40</v>
      </c>
      <c r="C8" s="9">
        <v>14.07</v>
      </c>
      <c r="D8" s="9">
        <v>11.81</v>
      </c>
      <c r="E8" s="9">
        <v>24.72</v>
      </c>
      <c r="F8" s="34">
        <v>29.5</v>
      </c>
      <c r="G8" s="9" t="s">
        <v>16</v>
      </c>
      <c r="H8" s="9">
        <v>1149.1199999999999</v>
      </c>
      <c r="I8" s="8">
        <f t="shared" si="0"/>
        <v>33899.039999999994</v>
      </c>
    </row>
    <row r="9" spans="1:10" ht="102">
      <c r="A9" s="11" t="s">
        <v>67</v>
      </c>
      <c r="B9" s="7" t="s">
        <v>44</v>
      </c>
      <c r="C9" s="9">
        <v>14.23</v>
      </c>
      <c r="D9" s="9">
        <v>14.18</v>
      </c>
      <c r="E9" s="9">
        <v>29.66</v>
      </c>
      <c r="F9" s="34">
        <v>54.51</v>
      </c>
      <c r="G9" s="9" t="s">
        <v>13</v>
      </c>
      <c r="H9" s="9">
        <v>5829</v>
      </c>
      <c r="I9" s="8">
        <f t="shared" si="0"/>
        <v>317738.78999999998</v>
      </c>
    </row>
    <row r="10" spans="1:10" ht="18.75">
      <c r="A10" s="36">
        <v>6</v>
      </c>
      <c r="B10" s="14" t="s">
        <v>28</v>
      </c>
      <c r="C10" s="24"/>
      <c r="D10" s="24"/>
      <c r="E10" s="24"/>
      <c r="F10" s="34">
        <f t="shared" ref="F10" si="1">C10+D10+E10</f>
        <v>0</v>
      </c>
      <c r="G10" s="9"/>
      <c r="H10" s="9"/>
      <c r="I10" s="8">
        <f t="shared" si="0"/>
        <v>0</v>
      </c>
    </row>
    <row r="11" spans="1:10">
      <c r="A11" s="36">
        <v>8</v>
      </c>
      <c r="B11" s="7" t="s">
        <v>30</v>
      </c>
      <c r="C11" s="9">
        <v>6.12</v>
      </c>
      <c r="D11" s="9">
        <v>6.1</v>
      </c>
      <c r="E11" s="9">
        <v>12.75</v>
      </c>
      <c r="F11" s="34">
        <v>23.44</v>
      </c>
      <c r="G11" s="9" t="s">
        <v>13</v>
      </c>
      <c r="H11" s="9">
        <v>907.31</v>
      </c>
      <c r="I11" s="8">
        <f t="shared" si="0"/>
        <v>21267.346399999999</v>
      </c>
    </row>
    <row r="12" spans="1:10">
      <c r="A12" s="36">
        <v>7</v>
      </c>
      <c r="B12" s="7" t="s">
        <v>68</v>
      </c>
      <c r="C12" s="9">
        <v>8.44</v>
      </c>
      <c r="D12" s="9">
        <v>7.09</v>
      </c>
      <c r="E12" s="9">
        <v>14.83</v>
      </c>
      <c r="F12" s="34">
        <v>17.7</v>
      </c>
      <c r="G12" s="9" t="s">
        <v>13</v>
      </c>
      <c r="H12" s="9">
        <v>418.87</v>
      </c>
      <c r="I12" s="8">
        <f t="shared" si="0"/>
        <v>7413.9989999999998</v>
      </c>
    </row>
    <row r="13" spans="1:10">
      <c r="A13" s="36">
        <v>10</v>
      </c>
      <c r="B13" s="7" t="s">
        <v>31</v>
      </c>
      <c r="C13" s="9">
        <v>12.24</v>
      </c>
      <c r="D13" s="9">
        <v>12.19</v>
      </c>
      <c r="E13" s="9">
        <v>25.51</v>
      </c>
      <c r="F13" s="34">
        <v>46.88</v>
      </c>
      <c r="G13" s="9" t="s">
        <v>13</v>
      </c>
      <c r="H13" s="9">
        <v>541.66999999999996</v>
      </c>
      <c r="I13" s="8">
        <f t="shared" si="0"/>
        <v>25393.489600000001</v>
      </c>
    </row>
    <row r="14" spans="1:10">
      <c r="A14" s="36">
        <v>9</v>
      </c>
      <c r="B14" s="7" t="s">
        <v>69</v>
      </c>
      <c r="C14" s="9">
        <v>14.07</v>
      </c>
      <c r="D14" s="9">
        <v>11.81</v>
      </c>
      <c r="E14" s="9">
        <v>24.72</v>
      </c>
      <c r="F14" s="34">
        <v>29.5</v>
      </c>
      <c r="G14" s="9" t="s">
        <v>13</v>
      </c>
      <c r="H14" s="9">
        <v>863.23</v>
      </c>
      <c r="I14" s="8">
        <f t="shared" si="0"/>
        <v>25465.285</v>
      </c>
    </row>
    <row r="15" spans="1:10">
      <c r="A15" s="36">
        <v>11</v>
      </c>
      <c r="B15" s="7" t="s">
        <v>70</v>
      </c>
      <c r="C15" s="9">
        <v>19.86</v>
      </c>
      <c r="D15" s="9">
        <v>18.899999999999999</v>
      </c>
      <c r="E15" s="9">
        <v>39.549999999999997</v>
      </c>
      <c r="F15" s="34">
        <v>47.19</v>
      </c>
      <c r="G15" s="9" t="s">
        <v>13</v>
      </c>
      <c r="H15" s="9">
        <v>177.16</v>
      </c>
      <c r="I15" s="8">
        <f t="shared" si="0"/>
        <v>8360.1803999999993</v>
      </c>
    </row>
    <row r="16" spans="1:10">
      <c r="A16" s="16"/>
      <c r="B16" s="135"/>
      <c r="C16" s="135"/>
      <c r="D16" s="135"/>
      <c r="E16" s="135"/>
      <c r="F16" s="135"/>
      <c r="G16" s="135"/>
      <c r="H16" s="135"/>
      <c r="I16" s="17">
        <f>SUM(I5:I15)</f>
        <v>458318.43609999993</v>
      </c>
    </row>
    <row r="17" spans="1:9">
      <c r="A17" s="22"/>
      <c r="B17" s="19"/>
      <c r="C17" s="19"/>
      <c r="D17" s="19"/>
      <c r="E17" s="19"/>
      <c r="F17" s="37"/>
      <c r="G17" s="19"/>
      <c r="H17" s="19"/>
      <c r="I17" s="21"/>
    </row>
    <row r="18" spans="1:9" ht="41.25" customHeight="1">
      <c r="B18" s="136" t="s">
        <v>50</v>
      </c>
      <c r="C18" s="136"/>
      <c r="D18" s="136"/>
      <c r="E18" s="136"/>
      <c r="F18" s="136"/>
      <c r="G18" s="136"/>
      <c r="H18" s="136"/>
      <c r="I18" s="136"/>
    </row>
  </sheetData>
  <mergeCells count="5">
    <mergeCell ref="A1:I1"/>
    <mergeCell ref="A2:I2"/>
    <mergeCell ref="A3:I3"/>
    <mergeCell ref="B16:H16"/>
    <mergeCell ref="B18:I18"/>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J19"/>
  <sheetViews>
    <sheetView topLeftCell="A10" workbookViewId="0">
      <selection sqref="A1:XFD1048576"/>
    </sheetView>
  </sheetViews>
  <sheetFormatPr defaultRowHeight="15"/>
  <cols>
    <col min="1" max="1" width="8.7109375" customWidth="1"/>
    <col min="2" max="2" width="44.140625" customWidth="1"/>
    <col min="3" max="5" width="9.7109375" style="38" hidden="1" customWidth="1"/>
    <col min="6" max="6" width="10.28515625" style="39" customWidth="1"/>
    <col min="7" max="8" width="11.5703125" customWidth="1"/>
    <col min="9" max="9" width="12.140625" customWidth="1"/>
  </cols>
  <sheetData>
    <row r="1" spans="1:10" ht="18.75">
      <c r="A1" s="130" t="s">
        <v>0</v>
      </c>
      <c r="B1" s="131"/>
      <c r="C1" s="131"/>
      <c r="D1" s="131"/>
      <c r="E1" s="131"/>
      <c r="F1" s="131"/>
      <c r="G1" s="131"/>
      <c r="H1" s="131"/>
      <c r="I1" s="131"/>
      <c r="J1" s="1"/>
    </row>
    <row r="2" spans="1:10" ht="18.75">
      <c r="A2" s="132" t="s">
        <v>1</v>
      </c>
      <c r="B2" s="133"/>
      <c r="C2" s="133"/>
      <c r="D2" s="133"/>
      <c r="E2" s="133"/>
      <c r="F2" s="133"/>
      <c r="G2" s="133"/>
      <c r="H2" s="133"/>
      <c r="I2" s="133"/>
      <c r="J2" s="1"/>
    </row>
    <row r="3" spans="1:10" ht="42" customHeight="1">
      <c r="A3" s="153" t="s">
        <v>105</v>
      </c>
      <c r="B3" s="154"/>
      <c r="C3" s="154"/>
      <c r="D3" s="154"/>
      <c r="E3" s="154"/>
      <c r="F3" s="154"/>
      <c r="G3" s="154"/>
      <c r="H3" s="154"/>
      <c r="I3" s="155"/>
      <c r="J3" s="2"/>
    </row>
    <row r="4" spans="1:10">
      <c r="A4" s="3" t="s">
        <v>3</v>
      </c>
      <c r="B4" s="28" t="s">
        <v>4</v>
      </c>
      <c r="C4" s="29">
        <v>1</v>
      </c>
      <c r="D4" s="29">
        <v>1</v>
      </c>
      <c r="E4" s="29">
        <v>2</v>
      </c>
      <c r="F4" s="30" t="s">
        <v>37</v>
      </c>
      <c r="G4" s="3" t="s">
        <v>6</v>
      </c>
      <c r="H4" s="3" t="s">
        <v>7</v>
      </c>
      <c r="I4" s="3" t="s">
        <v>8</v>
      </c>
    </row>
    <row r="5" spans="1:10" s="35" customFormat="1" ht="24">
      <c r="A5" s="31">
        <v>1</v>
      </c>
      <c r="B5" s="32" t="s">
        <v>65</v>
      </c>
      <c r="C5" s="33">
        <v>5</v>
      </c>
      <c r="D5" s="33">
        <v>5</v>
      </c>
      <c r="E5" s="33">
        <v>2</v>
      </c>
      <c r="F5" s="34">
        <v>5</v>
      </c>
      <c r="G5" s="31" t="s">
        <v>66</v>
      </c>
      <c r="H5" s="31">
        <v>261.12</v>
      </c>
      <c r="I5" s="8">
        <f>F5*H5</f>
        <v>1305.5999999999999</v>
      </c>
    </row>
    <row r="6" spans="1:10" ht="114.75">
      <c r="A6" s="4" t="s">
        <v>11</v>
      </c>
      <c r="B6" s="7" t="s">
        <v>12</v>
      </c>
      <c r="C6" s="9">
        <v>19.86</v>
      </c>
      <c r="D6" s="9">
        <v>18.899999999999999</v>
      </c>
      <c r="E6" s="9">
        <v>39.549999999999997</v>
      </c>
      <c r="F6" s="34">
        <v>4.96</v>
      </c>
      <c r="G6" s="9" t="s">
        <v>13</v>
      </c>
      <c r="H6" s="9">
        <v>120.53</v>
      </c>
      <c r="I6" s="8">
        <f t="shared" ref="I6:I15" si="0">F6*H6</f>
        <v>597.8288</v>
      </c>
    </row>
    <row r="7" spans="1:10" ht="89.25">
      <c r="A7" s="4" t="s">
        <v>14</v>
      </c>
      <c r="B7" s="10" t="s">
        <v>15</v>
      </c>
      <c r="C7" s="9">
        <v>8.44</v>
      </c>
      <c r="D7" s="9">
        <v>7.09</v>
      </c>
      <c r="E7" s="9">
        <v>14.83</v>
      </c>
      <c r="F7" s="34">
        <v>2.48</v>
      </c>
      <c r="G7" s="9" t="s">
        <v>16</v>
      </c>
      <c r="H7" s="9">
        <v>223.35</v>
      </c>
      <c r="I7" s="8">
        <f t="shared" si="0"/>
        <v>553.90800000000002</v>
      </c>
    </row>
    <row r="8" spans="1:10" ht="63.75">
      <c r="A8" s="4" t="s">
        <v>39</v>
      </c>
      <c r="B8" s="7" t="s">
        <v>40</v>
      </c>
      <c r="C8" s="9">
        <v>14.07</v>
      </c>
      <c r="D8" s="9">
        <v>11.81</v>
      </c>
      <c r="E8" s="9">
        <v>24.72</v>
      </c>
      <c r="F8" s="34">
        <v>4.13</v>
      </c>
      <c r="G8" s="9" t="s">
        <v>16</v>
      </c>
      <c r="H8" s="9">
        <v>1149.1199999999999</v>
      </c>
      <c r="I8" s="8">
        <f t="shared" si="0"/>
        <v>4745.8655999999992</v>
      </c>
    </row>
    <row r="9" spans="1:10" ht="102">
      <c r="A9" s="11" t="s">
        <v>67</v>
      </c>
      <c r="B9" s="7" t="s">
        <v>44</v>
      </c>
      <c r="C9" s="9">
        <v>14.23</v>
      </c>
      <c r="D9" s="9">
        <v>14.18</v>
      </c>
      <c r="E9" s="9">
        <v>29.66</v>
      </c>
      <c r="F9" s="34">
        <v>12.03</v>
      </c>
      <c r="G9" s="9" t="s">
        <v>13</v>
      </c>
      <c r="H9" s="9">
        <v>5829</v>
      </c>
      <c r="I9" s="8">
        <f t="shared" si="0"/>
        <v>70122.87</v>
      </c>
    </row>
    <row r="10" spans="1:10" ht="18.75">
      <c r="A10" s="36">
        <v>6</v>
      </c>
      <c r="B10" s="14" t="s">
        <v>28</v>
      </c>
      <c r="C10" s="24"/>
      <c r="D10" s="24"/>
      <c r="E10" s="24"/>
      <c r="F10" s="34">
        <f t="shared" ref="F10" si="1">C10+D10+E10</f>
        <v>0</v>
      </c>
      <c r="G10" s="9"/>
      <c r="H10" s="9"/>
      <c r="I10" s="8">
        <f t="shared" si="0"/>
        <v>0</v>
      </c>
    </row>
    <row r="11" spans="1:10">
      <c r="A11" s="36">
        <v>8</v>
      </c>
      <c r="B11" s="7" t="s">
        <v>30</v>
      </c>
      <c r="C11" s="9">
        <v>6.12</v>
      </c>
      <c r="D11" s="9">
        <v>6.1</v>
      </c>
      <c r="E11" s="9">
        <v>12.75</v>
      </c>
      <c r="F11" s="34">
        <v>5.17</v>
      </c>
      <c r="G11" s="9" t="s">
        <v>13</v>
      </c>
      <c r="H11" s="9">
        <v>907.31</v>
      </c>
      <c r="I11" s="8">
        <f t="shared" si="0"/>
        <v>4690.7927</v>
      </c>
    </row>
    <row r="12" spans="1:10">
      <c r="A12" s="36">
        <v>7</v>
      </c>
      <c r="B12" s="7" t="s">
        <v>68</v>
      </c>
      <c r="C12" s="9">
        <v>8.44</v>
      </c>
      <c r="D12" s="9">
        <v>7.09</v>
      </c>
      <c r="E12" s="9">
        <v>14.83</v>
      </c>
      <c r="F12" s="34">
        <v>2.48</v>
      </c>
      <c r="G12" s="9" t="s">
        <v>13</v>
      </c>
      <c r="H12" s="9">
        <v>418.87</v>
      </c>
      <c r="I12" s="8">
        <f t="shared" si="0"/>
        <v>1038.7976000000001</v>
      </c>
    </row>
    <row r="13" spans="1:10">
      <c r="A13" s="36">
        <v>10</v>
      </c>
      <c r="B13" s="7" t="s">
        <v>31</v>
      </c>
      <c r="C13" s="9">
        <v>12.24</v>
      </c>
      <c r="D13" s="9">
        <v>12.19</v>
      </c>
      <c r="E13" s="9">
        <v>25.51</v>
      </c>
      <c r="F13" s="34">
        <v>10.35</v>
      </c>
      <c r="G13" s="9" t="s">
        <v>13</v>
      </c>
      <c r="H13" s="9">
        <v>541.66999999999996</v>
      </c>
      <c r="I13" s="8">
        <f t="shared" si="0"/>
        <v>5606.2844999999998</v>
      </c>
    </row>
    <row r="14" spans="1:10">
      <c r="A14" s="36">
        <v>9</v>
      </c>
      <c r="B14" s="7" t="s">
        <v>69</v>
      </c>
      <c r="C14" s="9">
        <v>14.07</v>
      </c>
      <c r="D14" s="9">
        <v>11.81</v>
      </c>
      <c r="E14" s="9">
        <v>24.72</v>
      </c>
      <c r="F14" s="34">
        <v>4.13</v>
      </c>
      <c r="G14" s="9" t="s">
        <v>13</v>
      </c>
      <c r="H14" s="9">
        <v>863.23</v>
      </c>
      <c r="I14" s="8">
        <f t="shared" si="0"/>
        <v>3565.1399000000001</v>
      </c>
    </row>
    <row r="15" spans="1:10">
      <c r="A15" s="36">
        <v>11</v>
      </c>
      <c r="B15" s="7" t="s">
        <v>70</v>
      </c>
      <c r="C15" s="9">
        <v>19.86</v>
      </c>
      <c r="D15" s="9">
        <v>18.899999999999999</v>
      </c>
      <c r="E15" s="9">
        <v>39.549999999999997</v>
      </c>
      <c r="F15" s="34">
        <v>4.96</v>
      </c>
      <c r="G15" s="9" t="s">
        <v>13</v>
      </c>
      <c r="H15" s="9">
        <v>177.16</v>
      </c>
      <c r="I15" s="8">
        <f t="shared" si="0"/>
        <v>878.71359999999993</v>
      </c>
    </row>
    <row r="16" spans="1:10">
      <c r="A16" s="16"/>
      <c r="B16" s="135"/>
      <c r="C16" s="135"/>
      <c r="D16" s="135"/>
      <c r="E16" s="135"/>
      <c r="F16" s="135"/>
      <c r="G16" s="135"/>
      <c r="H16" s="135"/>
      <c r="I16" s="17">
        <f>SUM(I5:I15)</f>
        <v>93105.800699999993</v>
      </c>
    </row>
    <row r="17" spans="1:9">
      <c r="A17" s="22"/>
      <c r="B17" s="19"/>
      <c r="C17" s="19"/>
      <c r="D17" s="19"/>
      <c r="E17" s="19"/>
      <c r="F17" s="37"/>
      <c r="G17" s="19"/>
      <c r="H17" s="19"/>
      <c r="I17" s="21"/>
    </row>
    <row r="18" spans="1:9">
      <c r="A18" s="22"/>
      <c r="B18" s="19"/>
      <c r="C18" s="19"/>
      <c r="D18" s="19"/>
      <c r="E18" s="19"/>
      <c r="F18" s="37"/>
      <c r="G18" s="19"/>
      <c r="H18" s="19"/>
      <c r="I18" s="21"/>
    </row>
    <row r="19" spans="1:9" ht="41.25" customHeight="1">
      <c r="B19" s="136" t="s">
        <v>50</v>
      </c>
      <c r="C19" s="136"/>
      <c r="D19" s="136"/>
      <c r="E19" s="136"/>
      <c r="F19" s="136"/>
      <c r="G19" s="136"/>
      <c r="H19" s="136"/>
      <c r="I19" s="136"/>
    </row>
  </sheetData>
  <mergeCells count="5">
    <mergeCell ref="A1:I1"/>
    <mergeCell ref="A2:I2"/>
    <mergeCell ref="A3:I3"/>
    <mergeCell ref="B16:H16"/>
    <mergeCell ref="B19:I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J19"/>
  <sheetViews>
    <sheetView topLeftCell="A13" workbookViewId="0">
      <selection sqref="A1:XFD1048576"/>
    </sheetView>
  </sheetViews>
  <sheetFormatPr defaultRowHeight="15"/>
  <cols>
    <col min="1" max="1" width="8.7109375" customWidth="1"/>
    <col min="2" max="2" width="44.140625" customWidth="1"/>
    <col min="3" max="5" width="9.7109375" style="38" hidden="1" customWidth="1"/>
    <col min="6" max="6" width="10.28515625" style="39" customWidth="1"/>
    <col min="7" max="8" width="11.5703125" customWidth="1"/>
    <col min="9" max="9" width="12.140625" customWidth="1"/>
  </cols>
  <sheetData>
    <row r="1" spans="1:10" ht="18.75">
      <c r="A1" s="130" t="s">
        <v>0</v>
      </c>
      <c r="B1" s="131"/>
      <c r="C1" s="131"/>
      <c r="D1" s="131"/>
      <c r="E1" s="131"/>
      <c r="F1" s="131"/>
      <c r="G1" s="131"/>
      <c r="H1" s="131"/>
      <c r="I1" s="131"/>
      <c r="J1" s="1"/>
    </row>
    <row r="2" spans="1:10" ht="18.75">
      <c r="A2" s="132" t="s">
        <v>1</v>
      </c>
      <c r="B2" s="133"/>
      <c r="C2" s="133"/>
      <c r="D2" s="133"/>
      <c r="E2" s="133"/>
      <c r="F2" s="133"/>
      <c r="G2" s="133"/>
      <c r="H2" s="133"/>
      <c r="I2" s="133"/>
      <c r="J2" s="1"/>
    </row>
    <row r="3" spans="1:10" ht="42" customHeight="1">
      <c r="A3" s="153" t="s">
        <v>106</v>
      </c>
      <c r="B3" s="154"/>
      <c r="C3" s="154"/>
      <c r="D3" s="154"/>
      <c r="E3" s="154"/>
      <c r="F3" s="154"/>
      <c r="G3" s="154"/>
      <c r="H3" s="154"/>
      <c r="I3" s="155"/>
      <c r="J3" s="2"/>
    </row>
    <row r="4" spans="1:10">
      <c r="A4" s="3" t="s">
        <v>3</v>
      </c>
      <c r="B4" s="28" t="s">
        <v>4</v>
      </c>
      <c r="C4" s="29">
        <v>1</v>
      </c>
      <c r="D4" s="29">
        <v>1</v>
      </c>
      <c r="E4" s="29">
        <v>2</v>
      </c>
      <c r="F4" s="30" t="s">
        <v>37</v>
      </c>
      <c r="G4" s="3" t="s">
        <v>6</v>
      </c>
      <c r="H4" s="3" t="s">
        <v>7</v>
      </c>
      <c r="I4" s="3" t="s">
        <v>8</v>
      </c>
    </row>
    <row r="5" spans="1:10" s="35" customFormat="1" ht="24">
      <c r="A5" s="31">
        <v>1</v>
      </c>
      <c r="B5" s="32" t="s">
        <v>65</v>
      </c>
      <c r="C5" s="33">
        <v>5</v>
      </c>
      <c r="D5" s="33">
        <v>5</v>
      </c>
      <c r="E5" s="33">
        <v>2</v>
      </c>
      <c r="F5" s="34">
        <v>10</v>
      </c>
      <c r="G5" s="31" t="s">
        <v>66</v>
      </c>
      <c r="H5" s="31">
        <v>261.12</v>
      </c>
      <c r="I5" s="8">
        <f>F5*H5</f>
        <v>2611.1999999999998</v>
      </c>
    </row>
    <row r="6" spans="1:10" ht="114.75">
      <c r="A6" s="4" t="s">
        <v>11</v>
      </c>
      <c r="B6" s="7" t="s">
        <v>12</v>
      </c>
      <c r="C6" s="9">
        <v>19.86</v>
      </c>
      <c r="D6" s="9">
        <v>18.899999999999999</v>
      </c>
      <c r="E6" s="9">
        <v>39.549999999999997</v>
      </c>
      <c r="F6" s="34">
        <v>67.959999999999994</v>
      </c>
      <c r="G6" s="9" t="s">
        <v>13</v>
      </c>
      <c r="H6" s="9">
        <v>120.53</v>
      </c>
      <c r="I6" s="8">
        <f t="shared" ref="I6:I15" si="0">F6*H6</f>
        <v>8191.2187999999996</v>
      </c>
    </row>
    <row r="7" spans="1:10" ht="89.25">
      <c r="A7" s="4" t="s">
        <v>14</v>
      </c>
      <c r="B7" s="10" t="s">
        <v>15</v>
      </c>
      <c r="C7" s="9">
        <v>8.44</v>
      </c>
      <c r="D7" s="9">
        <v>7.09</v>
      </c>
      <c r="E7" s="9">
        <v>14.83</v>
      </c>
      <c r="F7" s="34">
        <v>25.49</v>
      </c>
      <c r="G7" s="9" t="s">
        <v>16</v>
      </c>
      <c r="H7" s="9">
        <v>223.35</v>
      </c>
      <c r="I7" s="8">
        <f t="shared" si="0"/>
        <v>5693.1914999999999</v>
      </c>
    </row>
    <row r="8" spans="1:10" ht="63.75">
      <c r="A8" s="4" t="s">
        <v>39</v>
      </c>
      <c r="B8" s="7" t="s">
        <v>40</v>
      </c>
      <c r="C8" s="9">
        <v>14.07</v>
      </c>
      <c r="D8" s="9">
        <v>11.81</v>
      </c>
      <c r="E8" s="9">
        <v>24.72</v>
      </c>
      <c r="F8" s="34">
        <v>42.48</v>
      </c>
      <c r="G8" s="9" t="s">
        <v>16</v>
      </c>
      <c r="H8" s="9">
        <v>1149.1199999999999</v>
      </c>
      <c r="I8" s="8">
        <f t="shared" si="0"/>
        <v>48814.61759999999</v>
      </c>
    </row>
    <row r="9" spans="1:10" ht="102">
      <c r="A9" s="11" t="s">
        <v>67</v>
      </c>
      <c r="B9" s="7" t="s">
        <v>44</v>
      </c>
      <c r="C9" s="9">
        <v>14.23</v>
      </c>
      <c r="D9" s="9">
        <v>14.18</v>
      </c>
      <c r="E9" s="9">
        <v>29.66</v>
      </c>
      <c r="F9" s="34">
        <v>50.97</v>
      </c>
      <c r="G9" s="9" t="s">
        <v>13</v>
      </c>
      <c r="H9" s="9">
        <v>5829</v>
      </c>
      <c r="I9" s="8">
        <f t="shared" si="0"/>
        <v>297104.13</v>
      </c>
    </row>
    <row r="10" spans="1:10" ht="18.75">
      <c r="A10" s="36">
        <v>6</v>
      </c>
      <c r="B10" s="14" t="s">
        <v>28</v>
      </c>
      <c r="C10" s="24"/>
      <c r="D10" s="24"/>
      <c r="E10" s="24"/>
      <c r="F10" s="34">
        <f t="shared" ref="F10" si="1">C10+D10+E10</f>
        <v>0</v>
      </c>
      <c r="G10" s="9"/>
      <c r="H10" s="9"/>
      <c r="I10" s="8">
        <f t="shared" si="0"/>
        <v>0</v>
      </c>
    </row>
    <row r="11" spans="1:10">
      <c r="A11" s="36">
        <v>8</v>
      </c>
      <c r="B11" s="7" t="s">
        <v>30</v>
      </c>
      <c r="C11" s="9">
        <v>6.12</v>
      </c>
      <c r="D11" s="9">
        <v>6.1</v>
      </c>
      <c r="E11" s="9">
        <v>12.75</v>
      </c>
      <c r="F11" s="34">
        <v>21.92</v>
      </c>
      <c r="G11" s="9" t="s">
        <v>13</v>
      </c>
      <c r="H11" s="9">
        <v>907.31</v>
      </c>
      <c r="I11" s="8">
        <f t="shared" si="0"/>
        <v>19888.235199999999</v>
      </c>
    </row>
    <row r="12" spans="1:10">
      <c r="A12" s="36">
        <v>7</v>
      </c>
      <c r="B12" s="7" t="s">
        <v>68</v>
      </c>
      <c r="C12" s="9">
        <v>8.44</v>
      </c>
      <c r="D12" s="9">
        <v>7.09</v>
      </c>
      <c r="E12" s="9">
        <v>14.83</v>
      </c>
      <c r="F12" s="34">
        <v>25.49</v>
      </c>
      <c r="G12" s="9" t="s">
        <v>13</v>
      </c>
      <c r="H12" s="9">
        <v>418.87</v>
      </c>
      <c r="I12" s="8">
        <f t="shared" si="0"/>
        <v>10676.996299999999</v>
      </c>
    </row>
    <row r="13" spans="1:10">
      <c r="A13" s="36">
        <v>10</v>
      </c>
      <c r="B13" s="7" t="s">
        <v>31</v>
      </c>
      <c r="C13" s="9">
        <v>12.24</v>
      </c>
      <c r="D13" s="9">
        <v>12.19</v>
      </c>
      <c r="E13" s="9">
        <v>25.51</v>
      </c>
      <c r="F13" s="34">
        <v>43.83</v>
      </c>
      <c r="G13" s="9" t="s">
        <v>13</v>
      </c>
      <c r="H13" s="9">
        <v>541.66999999999996</v>
      </c>
      <c r="I13" s="8">
        <f t="shared" si="0"/>
        <v>23741.396099999998</v>
      </c>
    </row>
    <row r="14" spans="1:10">
      <c r="A14" s="36">
        <v>9</v>
      </c>
      <c r="B14" s="7" t="s">
        <v>69</v>
      </c>
      <c r="C14" s="9">
        <v>14.07</v>
      </c>
      <c r="D14" s="9">
        <v>11.81</v>
      </c>
      <c r="E14" s="9">
        <v>24.72</v>
      </c>
      <c r="F14" s="34">
        <v>42.48</v>
      </c>
      <c r="G14" s="9" t="s">
        <v>13</v>
      </c>
      <c r="H14" s="9">
        <v>863.23</v>
      </c>
      <c r="I14" s="8">
        <f t="shared" si="0"/>
        <v>36670.010399999999</v>
      </c>
    </row>
    <row r="15" spans="1:10">
      <c r="A15" s="36">
        <v>11</v>
      </c>
      <c r="B15" s="7" t="s">
        <v>70</v>
      </c>
      <c r="C15" s="9">
        <v>19.86</v>
      </c>
      <c r="D15" s="9">
        <v>18.899999999999999</v>
      </c>
      <c r="E15" s="9">
        <v>39.549999999999997</v>
      </c>
      <c r="F15" s="34">
        <v>67.959999999999994</v>
      </c>
      <c r="G15" s="9" t="s">
        <v>13</v>
      </c>
      <c r="H15" s="9">
        <v>177.16</v>
      </c>
      <c r="I15" s="8">
        <f t="shared" si="0"/>
        <v>12039.793599999999</v>
      </c>
    </row>
    <row r="16" spans="1:10">
      <c r="A16" s="16"/>
      <c r="B16" s="135"/>
      <c r="C16" s="135"/>
      <c r="D16" s="135"/>
      <c r="E16" s="135"/>
      <c r="F16" s="135"/>
      <c r="G16" s="135"/>
      <c r="H16" s="135"/>
      <c r="I16" s="17">
        <f>SUM(I5:I15)</f>
        <v>465430.78949999996</v>
      </c>
    </row>
    <row r="17" spans="1:9">
      <c r="A17" s="22"/>
      <c r="B17" s="19"/>
      <c r="C17" s="19"/>
      <c r="D17" s="19"/>
      <c r="E17" s="19"/>
      <c r="F17" s="37"/>
      <c r="G17" s="19"/>
      <c r="H17" s="19"/>
      <c r="I17" s="21"/>
    </row>
    <row r="18" spans="1:9">
      <c r="A18" s="22"/>
      <c r="B18" s="19"/>
      <c r="C18" s="19"/>
      <c r="D18" s="19"/>
      <c r="E18" s="19"/>
      <c r="F18" s="37"/>
      <c r="G18" s="19"/>
      <c r="H18" s="19"/>
      <c r="I18" s="21"/>
    </row>
    <row r="19" spans="1:9" ht="41.25" customHeight="1">
      <c r="B19" s="136" t="s">
        <v>50</v>
      </c>
      <c r="C19" s="136"/>
      <c r="D19" s="136"/>
      <c r="E19" s="136"/>
      <c r="F19" s="136"/>
      <c r="G19" s="136"/>
      <c r="H19" s="136"/>
      <c r="I19" s="136"/>
    </row>
  </sheetData>
  <mergeCells count="5">
    <mergeCell ref="A1:I1"/>
    <mergeCell ref="A2:I2"/>
    <mergeCell ref="A3:I3"/>
    <mergeCell ref="B16:H16"/>
    <mergeCell ref="B19:I19"/>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J19"/>
  <sheetViews>
    <sheetView topLeftCell="A7" workbookViewId="0">
      <selection activeCell="I16" sqref="I16"/>
    </sheetView>
  </sheetViews>
  <sheetFormatPr defaultRowHeight="15"/>
  <cols>
    <col min="1" max="1" width="8.7109375" customWidth="1"/>
    <col min="2" max="2" width="44.140625" customWidth="1"/>
    <col min="3" max="5" width="9.7109375" style="38" hidden="1" customWidth="1"/>
    <col min="6" max="6" width="10.28515625" style="55" customWidth="1"/>
    <col min="7" max="8" width="11.5703125" customWidth="1"/>
    <col min="9" max="9" width="12.140625" customWidth="1"/>
  </cols>
  <sheetData>
    <row r="1" spans="1:10" ht="18.75">
      <c r="A1" s="130" t="s">
        <v>0</v>
      </c>
      <c r="B1" s="131"/>
      <c r="C1" s="131"/>
      <c r="D1" s="131"/>
      <c r="E1" s="131"/>
      <c r="F1" s="131"/>
      <c r="G1" s="131"/>
      <c r="H1" s="131"/>
      <c r="I1" s="131"/>
      <c r="J1" s="1"/>
    </row>
    <row r="2" spans="1:10" ht="18.75">
      <c r="A2" s="132" t="s">
        <v>1</v>
      </c>
      <c r="B2" s="133"/>
      <c r="C2" s="133"/>
      <c r="D2" s="133"/>
      <c r="E2" s="133"/>
      <c r="F2" s="133"/>
      <c r="G2" s="133"/>
      <c r="H2" s="133"/>
      <c r="I2" s="133"/>
      <c r="J2" s="1"/>
    </row>
    <row r="3" spans="1:10" ht="42" customHeight="1">
      <c r="A3" s="153" t="s">
        <v>107</v>
      </c>
      <c r="B3" s="154"/>
      <c r="C3" s="154"/>
      <c r="D3" s="154"/>
      <c r="E3" s="154"/>
      <c r="F3" s="154"/>
      <c r="G3" s="154"/>
      <c r="H3" s="154"/>
      <c r="I3" s="155"/>
      <c r="J3" s="2"/>
    </row>
    <row r="4" spans="1:10">
      <c r="A4" s="3" t="s">
        <v>3</v>
      </c>
      <c r="B4" s="28" t="s">
        <v>4</v>
      </c>
      <c r="C4" s="29">
        <v>1</v>
      </c>
      <c r="D4" s="29">
        <v>1</v>
      </c>
      <c r="E4" s="29">
        <v>2</v>
      </c>
      <c r="F4" s="33" t="s">
        <v>37</v>
      </c>
      <c r="G4" s="3" t="s">
        <v>6</v>
      </c>
      <c r="H4" s="3" t="s">
        <v>7</v>
      </c>
      <c r="I4" s="3" t="s">
        <v>8</v>
      </c>
    </row>
    <row r="5" spans="1:10" s="35" customFormat="1" ht="24">
      <c r="A5" s="31">
        <v>1</v>
      </c>
      <c r="B5" s="32" t="s">
        <v>65</v>
      </c>
      <c r="C5" s="33">
        <v>5</v>
      </c>
      <c r="D5" s="33">
        <v>5</v>
      </c>
      <c r="E5" s="33">
        <v>2</v>
      </c>
      <c r="F5" s="33">
        <f>C5+D5+E5</f>
        <v>12</v>
      </c>
      <c r="G5" s="31" t="s">
        <v>66</v>
      </c>
      <c r="H5" s="31">
        <v>261.12</v>
      </c>
      <c r="I5" s="8">
        <f>F5*H5</f>
        <v>3133.44</v>
      </c>
    </row>
    <row r="6" spans="1:10" ht="114.75">
      <c r="A6" s="4" t="s">
        <v>11</v>
      </c>
      <c r="B6" s="7" t="s">
        <v>12</v>
      </c>
      <c r="C6" s="9">
        <v>19.86</v>
      </c>
      <c r="D6" s="9">
        <v>18.899999999999999</v>
      </c>
      <c r="E6" s="9">
        <v>39.549999999999997</v>
      </c>
      <c r="F6" s="33">
        <f t="shared" ref="F6:F15" si="0">C6+D6+E6</f>
        <v>78.31</v>
      </c>
      <c r="G6" s="9" t="s">
        <v>13</v>
      </c>
      <c r="H6" s="9">
        <v>120.53</v>
      </c>
      <c r="I6" s="8">
        <f t="shared" ref="I6:I15" si="1">F6*H6</f>
        <v>9438.7043000000012</v>
      </c>
    </row>
    <row r="7" spans="1:10" ht="89.25">
      <c r="A7" s="4" t="s">
        <v>14</v>
      </c>
      <c r="B7" s="10" t="s">
        <v>15</v>
      </c>
      <c r="C7" s="9">
        <v>8.44</v>
      </c>
      <c r="D7" s="9">
        <v>7.09</v>
      </c>
      <c r="E7" s="9">
        <v>14.83</v>
      </c>
      <c r="F7" s="33">
        <f t="shared" si="0"/>
        <v>30.36</v>
      </c>
      <c r="G7" s="9" t="s">
        <v>16</v>
      </c>
      <c r="H7" s="9">
        <v>223.35</v>
      </c>
      <c r="I7" s="8">
        <f t="shared" si="1"/>
        <v>6780.9059999999999</v>
      </c>
    </row>
    <row r="8" spans="1:10" ht="63.75">
      <c r="A8" s="4" t="s">
        <v>39</v>
      </c>
      <c r="B8" s="7" t="s">
        <v>40</v>
      </c>
      <c r="C8" s="9">
        <v>14.07</v>
      </c>
      <c r="D8" s="9">
        <v>11.81</v>
      </c>
      <c r="E8" s="9">
        <v>24.72</v>
      </c>
      <c r="F8" s="33">
        <f t="shared" si="0"/>
        <v>50.6</v>
      </c>
      <c r="G8" s="9" t="s">
        <v>16</v>
      </c>
      <c r="H8" s="9">
        <v>1149.1199999999999</v>
      </c>
      <c r="I8" s="8">
        <f t="shared" si="1"/>
        <v>58145.471999999994</v>
      </c>
    </row>
    <row r="9" spans="1:10" ht="102">
      <c r="A9" s="11" t="s">
        <v>67</v>
      </c>
      <c r="B9" s="7" t="s">
        <v>44</v>
      </c>
      <c r="C9" s="9">
        <v>14.23</v>
      </c>
      <c r="D9" s="9">
        <v>14.18</v>
      </c>
      <c r="E9" s="9">
        <v>29.66</v>
      </c>
      <c r="F9" s="33">
        <f t="shared" si="0"/>
        <v>58.07</v>
      </c>
      <c r="G9" s="9" t="s">
        <v>13</v>
      </c>
      <c r="H9" s="9">
        <v>5829</v>
      </c>
      <c r="I9" s="8">
        <f t="shared" si="1"/>
        <v>338490.03</v>
      </c>
    </row>
    <row r="10" spans="1:10" ht="18.75">
      <c r="A10" s="36">
        <v>6</v>
      </c>
      <c r="B10" s="14" t="s">
        <v>28</v>
      </c>
      <c r="C10" s="24"/>
      <c r="D10" s="24"/>
      <c r="E10" s="24"/>
      <c r="F10" s="33">
        <f t="shared" si="0"/>
        <v>0</v>
      </c>
      <c r="G10" s="9"/>
      <c r="H10" s="9"/>
      <c r="I10" s="8">
        <f t="shared" si="1"/>
        <v>0</v>
      </c>
    </row>
    <row r="11" spans="1:10">
      <c r="A11" s="36">
        <v>8</v>
      </c>
      <c r="B11" s="7" t="s">
        <v>30</v>
      </c>
      <c r="C11" s="9">
        <v>6.12</v>
      </c>
      <c r="D11" s="9">
        <v>6.1</v>
      </c>
      <c r="E11" s="9">
        <v>12.75</v>
      </c>
      <c r="F11" s="33">
        <f t="shared" si="0"/>
        <v>24.97</v>
      </c>
      <c r="G11" s="9" t="s">
        <v>13</v>
      </c>
      <c r="H11" s="9">
        <v>907.31</v>
      </c>
      <c r="I11" s="8">
        <f t="shared" si="1"/>
        <v>22655.530699999999</v>
      </c>
    </row>
    <row r="12" spans="1:10">
      <c r="A12" s="36">
        <v>7</v>
      </c>
      <c r="B12" s="7" t="s">
        <v>68</v>
      </c>
      <c r="C12" s="9">
        <v>8.44</v>
      </c>
      <c r="D12" s="9">
        <v>7.09</v>
      </c>
      <c r="E12" s="9">
        <v>14.83</v>
      </c>
      <c r="F12" s="33">
        <f t="shared" si="0"/>
        <v>30.36</v>
      </c>
      <c r="G12" s="9" t="s">
        <v>13</v>
      </c>
      <c r="H12" s="9">
        <v>418.87</v>
      </c>
      <c r="I12" s="8">
        <f t="shared" si="1"/>
        <v>12716.8932</v>
      </c>
    </row>
    <row r="13" spans="1:10">
      <c r="A13" s="36">
        <v>10</v>
      </c>
      <c r="B13" s="7" t="s">
        <v>31</v>
      </c>
      <c r="C13" s="9">
        <v>12.24</v>
      </c>
      <c r="D13" s="9">
        <v>12.19</v>
      </c>
      <c r="E13" s="9">
        <v>25.51</v>
      </c>
      <c r="F13" s="33">
        <f t="shared" si="0"/>
        <v>49.94</v>
      </c>
      <c r="G13" s="9" t="s">
        <v>13</v>
      </c>
      <c r="H13" s="9">
        <v>541.66999999999996</v>
      </c>
      <c r="I13" s="8">
        <f t="shared" si="1"/>
        <v>27050.999799999998</v>
      </c>
    </row>
    <row r="14" spans="1:10">
      <c r="A14" s="36">
        <v>9</v>
      </c>
      <c r="B14" s="7" t="s">
        <v>69</v>
      </c>
      <c r="C14" s="9">
        <v>14.07</v>
      </c>
      <c r="D14" s="9">
        <v>11.81</v>
      </c>
      <c r="E14" s="9">
        <v>24.72</v>
      </c>
      <c r="F14" s="33">
        <f t="shared" si="0"/>
        <v>50.6</v>
      </c>
      <c r="G14" s="9" t="s">
        <v>13</v>
      </c>
      <c r="H14" s="9">
        <v>863.23</v>
      </c>
      <c r="I14" s="8">
        <f t="shared" si="1"/>
        <v>43679.438000000002</v>
      </c>
    </row>
    <row r="15" spans="1:10">
      <c r="A15" s="36">
        <v>11</v>
      </c>
      <c r="B15" s="7" t="s">
        <v>70</v>
      </c>
      <c r="C15" s="9">
        <v>19.86</v>
      </c>
      <c r="D15" s="9">
        <v>18.899999999999999</v>
      </c>
      <c r="E15" s="9">
        <v>39.549999999999997</v>
      </c>
      <c r="F15" s="33">
        <f t="shared" si="0"/>
        <v>78.31</v>
      </c>
      <c r="G15" s="9" t="s">
        <v>13</v>
      </c>
      <c r="H15" s="9">
        <v>177.16</v>
      </c>
      <c r="I15" s="8">
        <f t="shared" si="1"/>
        <v>13873.399600000001</v>
      </c>
    </row>
    <row r="16" spans="1:10">
      <c r="A16" s="16"/>
      <c r="B16" s="135"/>
      <c r="C16" s="135"/>
      <c r="D16" s="135"/>
      <c r="E16" s="135"/>
      <c r="F16" s="135"/>
      <c r="G16" s="135"/>
      <c r="H16" s="135"/>
      <c r="I16" s="17">
        <f>SUM(I5:I15)</f>
        <v>535964.81359999999</v>
      </c>
    </row>
    <row r="17" spans="1:9">
      <c r="A17" s="22"/>
      <c r="B17" s="19"/>
      <c r="C17" s="19"/>
      <c r="D17" s="19"/>
      <c r="E17" s="19"/>
      <c r="F17" s="37"/>
      <c r="G17" s="19"/>
      <c r="H17" s="19"/>
      <c r="I17" s="21"/>
    </row>
    <row r="18" spans="1:9">
      <c r="A18" s="22"/>
      <c r="B18" s="19"/>
      <c r="C18" s="19"/>
      <c r="D18" s="19"/>
      <c r="E18" s="19"/>
      <c r="F18" s="37"/>
      <c r="G18" s="19"/>
      <c r="H18" s="19"/>
      <c r="I18" s="21"/>
    </row>
    <row r="19" spans="1:9" ht="41.25" customHeight="1">
      <c r="B19" s="136" t="s">
        <v>50</v>
      </c>
      <c r="C19" s="136"/>
      <c r="D19" s="136"/>
      <c r="E19" s="136"/>
      <c r="F19" s="136"/>
      <c r="G19" s="136"/>
      <c r="H19" s="136"/>
      <c r="I19" s="136"/>
    </row>
  </sheetData>
  <mergeCells count="5">
    <mergeCell ref="A1:I1"/>
    <mergeCell ref="A2:I2"/>
    <mergeCell ref="A3:I3"/>
    <mergeCell ref="B16:H16"/>
    <mergeCell ref="B19:I19"/>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L23"/>
  <sheetViews>
    <sheetView topLeftCell="A13" workbookViewId="0">
      <selection activeCell="K19" sqref="K19"/>
    </sheetView>
  </sheetViews>
  <sheetFormatPr defaultRowHeight="15"/>
  <cols>
    <col min="1" max="1" width="8.7109375" customWidth="1"/>
    <col min="2" max="2" width="44.140625" customWidth="1"/>
    <col min="3" max="7" width="10.28515625" hidden="1" customWidth="1"/>
    <col min="8" max="8" width="10.28515625" style="111" customWidth="1"/>
    <col min="9" max="9" width="11.5703125" style="108" customWidth="1"/>
    <col min="10" max="10" width="11.5703125" style="38" customWidth="1"/>
    <col min="11" max="11" width="12.140625" style="108" customWidth="1"/>
  </cols>
  <sheetData>
    <row r="1" spans="1:12" ht="18.75">
      <c r="A1" s="156" t="s">
        <v>0</v>
      </c>
      <c r="B1" s="157"/>
      <c r="C1" s="157"/>
      <c r="D1" s="157"/>
      <c r="E1" s="157"/>
      <c r="F1" s="157"/>
      <c r="G1" s="157"/>
      <c r="H1" s="157"/>
      <c r="I1" s="157"/>
      <c r="J1" s="157"/>
      <c r="K1" s="157"/>
      <c r="L1" s="1"/>
    </row>
    <row r="2" spans="1:12" ht="18.75">
      <c r="A2" s="158" t="s">
        <v>1</v>
      </c>
      <c r="B2" s="159"/>
      <c r="C2" s="159"/>
      <c r="D2" s="159"/>
      <c r="E2" s="159"/>
      <c r="F2" s="159"/>
      <c r="G2" s="159"/>
      <c r="H2" s="159"/>
      <c r="I2" s="159"/>
      <c r="J2" s="159"/>
      <c r="K2" s="159"/>
      <c r="L2" s="1"/>
    </row>
    <row r="3" spans="1:12" ht="36" customHeight="1">
      <c r="A3" s="134" t="s">
        <v>201</v>
      </c>
      <c r="B3" s="134"/>
      <c r="C3" s="134"/>
      <c r="D3" s="134"/>
      <c r="E3" s="134"/>
      <c r="F3" s="134"/>
      <c r="G3" s="134"/>
      <c r="H3" s="134"/>
      <c r="I3" s="134"/>
      <c r="J3" s="134"/>
      <c r="K3" s="134"/>
      <c r="L3" s="2"/>
    </row>
    <row r="4" spans="1:12">
      <c r="A4" s="3" t="s">
        <v>3</v>
      </c>
      <c r="B4" s="3" t="s">
        <v>4</v>
      </c>
      <c r="C4" s="3">
        <v>3</v>
      </c>
      <c r="D4" s="3">
        <v>1</v>
      </c>
      <c r="E4" s="3">
        <v>2</v>
      </c>
      <c r="F4" s="3"/>
      <c r="G4" s="3"/>
      <c r="H4" s="99" t="s">
        <v>5</v>
      </c>
      <c r="I4" s="58" t="s">
        <v>6</v>
      </c>
      <c r="J4" s="58" t="s">
        <v>7</v>
      </c>
      <c r="K4" s="58" t="s">
        <v>8</v>
      </c>
    </row>
    <row r="5" spans="1:12" ht="21">
      <c r="A5" s="4">
        <v>1</v>
      </c>
      <c r="B5" s="5" t="s">
        <v>9</v>
      </c>
      <c r="C5" s="4">
        <v>1</v>
      </c>
      <c r="D5" s="4" t="s">
        <v>10</v>
      </c>
      <c r="E5" s="4">
        <v>243.53</v>
      </c>
      <c r="F5" s="73">
        <v>5</v>
      </c>
      <c r="G5" s="4">
        <v>5</v>
      </c>
      <c r="H5" s="100">
        <f>F5+G5</f>
        <v>10</v>
      </c>
      <c r="I5" s="16" t="s">
        <v>10</v>
      </c>
      <c r="J5" s="16">
        <v>261.12</v>
      </c>
      <c r="K5" s="6">
        <f>J5*H5</f>
        <v>2611.1999999999998</v>
      </c>
    </row>
    <row r="6" spans="1:12" ht="114.75">
      <c r="A6" s="4" t="s">
        <v>153</v>
      </c>
      <c r="B6" s="7" t="s">
        <v>12</v>
      </c>
      <c r="C6" s="8">
        <v>80.72</v>
      </c>
      <c r="D6" s="8">
        <v>11.23</v>
      </c>
      <c r="E6" s="8">
        <v>20.8</v>
      </c>
      <c r="F6" s="4">
        <v>95.57</v>
      </c>
      <c r="G6" s="8">
        <v>7.93</v>
      </c>
      <c r="H6" s="100">
        <f t="shared" ref="H6:H18" si="0">F6+G6</f>
        <v>103.5</v>
      </c>
      <c r="I6" s="9" t="s">
        <v>13</v>
      </c>
      <c r="J6" s="9">
        <v>120.53</v>
      </c>
      <c r="K6" s="6">
        <f t="shared" ref="K6:K18" si="1">J6*H6</f>
        <v>12474.855</v>
      </c>
    </row>
    <row r="7" spans="1:12" s="78" customFormat="1" ht="89.25">
      <c r="A7" s="11" t="s">
        <v>154</v>
      </c>
      <c r="B7" s="76" t="s">
        <v>15</v>
      </c>
      <c r="C7" s="8">
        <v>7.51</v>
      </c>
      <c r="D7" s="8">
        <v>1.21</v>
      </c>
      <c r="E7" s="8">
        <v>1.95</v>
      </c>
      <c r="F7" s="11">
        <v>31.86</v>
      </c>
      <c r="G7" s="8">
        <v>0.56999999999999995</v>
      </c>
      <c r="H7" s="100">
        <f t="shared" si="0"/>
        <v>32.43</v>
      </c>
      <c r="I7" s="77" t="s">
        <v>57</v>
      </c>
      <c r="J7" s="77">
        <v>223.35</v>
      </c>
      <c r="K7" s="6">
        <f t="shared" si="1"/>
        <v>7243.2404999999999</v>
      </c>
    </row>
    <row r="8" spans="1:12" ht="63.75">
      <c r="A8" s="4" t="s">
        <v>116</v>
      </c>
      <c r="B8" s="7" t="s">
        <v>40</v>
      </c>
      <c r="C8" s="8">
        <v>12.51</v>
      </c>
      <c r="D8" s="8">
        <v>2.0099999999999998</v>
      </c>
      <c r="E8" s="8">
        <v>3.25</v>
      </c>
      <c r="F8" s="4">
        <v>53.09</v>
      </c>
      <c r="G8" s="8">
        <v>0.95</v>
      </c>
      <c r="H8" s="100">
        <f t="shared" si="0"/>
        <v>54.040000000000006</v>
      </c>
      <c r="I8" s="9" t="s">
        <v>16</v>
      </c>
      <c r="J8" s="9">
        <v>1149.1199999999999</v>
      </c>
      <c r="K8" s="6">
        <f t="shared" si="1"/>
        <v>62098.444800000005</v>
      </c>
    </row>
    <row r="9" spans="1:12" ht="65.25" customHeight="1">
      <c r="A9" s="4" t="s">
        <v>43</v>
      </c>
      <c r="B9" s="7" t="s">
        <v>44</v>
      </c>
      <c r="C9" s="8"/>
      <c r="D9" s="8"/>
      <c r="E9" s="8"/>
      <c r="F9" s="4">
        <v>63.71</v>
      </c>
      <c r="G9" s="8">
        <v>2.92</v>
      </c>
      <c r="H9" s="100">
        <f t="shared" si="0"/>
        <v>66.63</v>
      </c>
      <c r="I9" s="9" t="s">
        <v>16</v>
      </c>
      <c r="J9" s="9">
        <v>5829</v>
      </c>
      <c r="K9" s="6">
        <f t="shared" si="1"/>
        <v>388386.26999999996</v>
      </c>
    </row>
    <row r="10" spans="1:12" ht="63" customHeight="1">
      <c r="A10" s="101" t="s">
        <v>202</v>
      </c>
      <c r="B10" s="102" t="s">
        <v>203</v>
      </c>
      <c r="C10" s="103">
        <v>45.02</v>
      </c>
      <c r="D10" s="103" t="s">
        <v>13</v>
      </c>
      <c r="E10" s="103">
        <v>5489.86</v>
      </c>
      <c r="F10" s="4">
        <v>1.51</v>
      </c>
      <c r="G10" s="8">
        <v>0</v>
      </c>
      <c r="H10" s="100">
        <f t="shared" si="0"/>
        <v>1.51</v>
      </c>
      <c r="I10" s="9" t="s">
        <v>16</v>
      </c>
      <c r="J10" s="9">
        <v>5489.86</v>
      </c>
      <c r="K10" s="6">
        <f t="shared" si="1"/>
        <v>8289.6885999999995</v>
      </c>
    </row>
    <row r="11" spans="1:12" ht="63" customHeight="1">
      <c r="A11" s="104" t="s">
        <v>204</v>
      </c>
      <c r="B11" s="102" t="s">
        <v>26</v>
      </c>
      <c r="C11" s="103">
        <v>8.3000000000000007</v>
      </c>
      <c r="D11" s="103" t="s">
        <v>27</v>
      </c>
      <c r="E11" s="103">
        <v>65841.84</v>
      </c>
      <c r="F11" s="4">
        <v>0.314</v>
      </c>
      <c r="G11" s="8">
        <v>0</v>
      </c>
      <c r="H11" s="100">
        <f t="shared" si="0"/>
        <v>0.314</v>
      </c>
      <c r="I11" s="9" t="s">
        <v>16</v>
      </c>
      <c r="J11" s="9">
        <v>65841.84</v>
      </c>
      <c r="K11" s="6">
        <f t="shared" si="1"/>
        <v>20674.337759999999</v>
      </c>
    </row>
    <row r="12" spans="1:12" ht="33.75" customHeight="1">
      <c r="A12" s="11" t="s">
        <v>205</v>
      </c>
      <c r="B12" s="105" t="s">
        <v>46</v>
      </c>
      <c r="C12" s="106">
        <v>5.58</v>
      </c>
      <c r="D12" s="103" t="s">
        <v>27</v>
      </c>
      <c r="E12" s="103">
        <v>63762.52</v>
      </c>
      <c r="F12" s="107">
        <v>0.13400000000000001</v>
      </c>
      <c r="G12" s="8">
        <v>0</v>
      </c>
      <c r="H12" s="100">
        <f t="shared" si="0"/>
        <v>0.13400000000000001</v>
      </c>
      <c r="I12" s="9" t="s">
        <v>22</v>
      </c>
      <c r="J12" s="9">
        <v>63762.52</v>
      </c>
      <c r="K12" s="6">
        <f t="shared" si="1"/>
        <v>8544.1776800000007</v>
      </c>
      <c r="L12" s="108"/>
    </row>
    <row r="13" spans="1:12" ht="18.75">
      <c r="A13" s="4">
        <v>11</v>
      </c>
      <c r="B13" s="14" t="s">
        <v>28</v>
      </c>
      <c r="C13" s="8"/>
      <c r="D13" s="9"/>
      <c r="E13" s="9"/>
      <c r="F13" s="12">
        <f t="shared" ref="F13" si="2">C13*A13</f>
        <v>0</v>
      </c>
      <c r="G13" s="9"/>
      <c r="H13" s="100">
        <f t="shared" si="0"/>
        <v>0</v>
      </c>
      <c r="I13" s="109"/>
      <c r="J13" s="16">
        <f t="shared" ref="J13" si="3">E13*I13</f>
        <v>0</v>
      </c>
      <c r="K13" s="6">
        <f t="shared" si="1"/>
        <v>0</v>
      </c>
    </row>
    <row r="14" spans="1:12" ht="15.75">
      <c r="A14" s="4">
        <v>12</v>
      </c>
      <c r="B14" s="7" t="s">
        <v>59</v>
      </c>
      <c r="C14" s="8">
        <v>3.7</v>
      </c>
      <c r="D14" s="9">
        <v>5.18</v>
      </c>
      <c r="E14" s="8">
        <v>66.099999999999994</v>
      </c>
      <c r="F14" s="9">
        <v>27.4</v>
      </c>
      <c r="G14" s="8">
        <v>1.92</v>
      </c>
      <c r="H14" s="100">
        <f t="shared" si="0"/>
        <v>29.32</v>
      </c>
      <c r="I14" s="9" t="s">
        <v>16</v>
      </c>
      <c r="J14" s="9">
        <v>813.82</v>
      </c>
      <c r="K14" s="6">
        <f t="shared" si="1"/>
        <v>23861.202400000002</v>
      </c>
    </row>
    <row r="15" spans="1:12" ht="15.75">
      <c r="A15" s="4">
        <v>13</v>
      </c>
      <c r="B15" s="7" t="s">
        <v>160</v>
      </c>
      <c r="C15" s="8">
        <v>0.56999999999999995</v>
      </c>
      <c r="D15" s="9">
        <v>7.82</v>
      </c>
      <c r="E15" s="8">
        <v>26.55</v>
      </c>
      <c r="F15" s="9">
        <v>31.86</v>
      </c>
      <c r="G15" s="8">
        <v>0.56999999999999995</v>
      </c>
      <c r="H15" s="100">
        <f t="shared" si="0"/>
        <v>32.43</v>
      </c>
      <c r="I15" s="9" t="s">
        <v>16</v>
      </c>
      <c r="J15" s="9">
        <v>482.08</v>
      </c>
      <c r="K15" s="6">
        <f t="shared" si="1"/>
        <v>15633.8544</v>
      </c>
    </row>
    <row r="16" spans="1:12" ht="15.75">
      <c r="A16" s="4">
        <v>14</v>
      </c>
      <c r="B16" s="7" t="s">
        <v>161</v>
      </c>
      <c r="C16" s="8">
        <v>4.2</v>
      </c>
      <c r="D16" s="9">
        <v>10.35</v>
      </c>
      <c r="E16" s="8">
        <v>132.19999999999999</v>
      </c>
      <c r="F16" s="9">
        <v>54.79</v>
      </c>
      <c r="G16" s="8">
        <v>3.84</v>
      </c>
      <c r="H16" s="100">
        <f t="shared" si="0"/>
        <v>58.629999999999995</v>
      </c>
      <c r="I16" s="9" t="s">
        <v>16</v>
      </c>
      <c r="J16" s="9">
        <v>434.67</v>
      </c>
      <c r="K16" s="6">
        <f t="shared" si="1"/>
        <v>25484.702099999999</v>
      </c>
    </row>
    <row r="17" spans="1:11" ht="15.75">
      <c r="A17" s="4">
        <v>15</v>
      </c>
      <c r="B17" s="7" t="s">
        <v>60</v>
      </c>
      <c r="C17" s="8">
        <v>4.3499999999999996</v>
      </c>
      <c r="D17" s="9">
        <v>13.14</v>
      </c>
      <c r="E17" s="8">
        <v>44.25</v>
      </c>
      <c r="F17" s="9">
        <v>53.09</v>
      </c>
      <c r="G17" s="8">
        <v>0.95</v>
      </c>
      <c r="H17" s="100">
        <f t="shared" si="0"/>
        <v>54.040000000000006</v>
      </c>
      <c r="I17" s="9" t="s">
        <v>16</v>
      </c>
      <c r="J17" s="9">
        <v>752.51</v>
      </c>
      <c r="K17" s="6">
        <f t="shared" si="1"/>
        <v>40665.640400000004</v>
      </c>
    </row>
    <row r="18" spans="1:11" ht="15.75">
      <c r="A18" s="4">
        <v>16</v>
      </c>
      <c r="B18" s="7" t="s">
        <v>33</v>
      </c>
      <c r="C18" s="8">
        <v>9.06</v>
      </c>
      <c r="D18" s="9">
        <v>19.739999999999998</v>
      </c>
      <c r="E18" s="8">
        <v>318</v>
      </c>
      <c r="F18" s="9">
        <v>95.57</v>
      </c>
      <c r="G18" s="8">
        <v>7.93</v>
      </c>
      <c r="H18" s="100">
        <f t="shared" si="0"/>
        <v>103.5</v>
      </c>
      <c r="I18" s="9" t="s">
        <v>16</v>
      </c>
      <c r="J18" s="9">
        <v>177.16</v>
      </c>
      <c r="K18" s="6">
        <f t="shared" si="1"/>
        <v>18336.060000000001</v>
      </c>
    </row>
    <row r="19" spans="1:11" ht="15.75" customHeight="1">
      <c r="A19" s="16"/>
      <c r="B19" s="160" t="s">
        <v>131</v>
      </c>
      <c r="C19" s="160"/>
      <c r="D19" s="160"/>
      <c r="E19" s="160"/>
      <c r="F19" s="160"/>
      <c r="G19" s="160"/>
      <c r="H19" s="160"/>
      <c r="I19" s="160"/>
      <c r="J19" s="160"/>
      <c r="K19" s="110">
        <f>SUM(K5:K18)</f>
        <v>634303.67364000005</v>
      </c>
    </row>
    <row r="20" spans="1:11" ht="15" customHeight="1">
      <c r="B20" s="136" t="s">
        <v>35</v>
      </c>
      <c r="C20" s="136"/>
      <c r="D20" s="136"/>
      <c r="E20" s="136"/>
      <c r="F20" s="136"/>
      <c r="G20" s="136"/>
      <c r="H20" s="136"/>
      <c r="I20" s="136"/>
      <c r="J20" s="136"/>
      <c r="K20" s="136"/>
    </row>
    <row r="21" spans="1:11">
      <c r="B21" s="136"/>
      <c r="C21" s="136"/>
      <c r="D21" s="136"/>
      <c r="E21" s="136"/>
      <c r="F21" s="136"/>
      <c r="G21" s="136"/>
      <c r="H21" s="136"/>
      <c r="I21" s="136"/>
      <c r="J21" s="136"/>
      <c r="K21" s="136"/>
    </row>
    <row r="22" spans="1:11">
      <c r="B22" s="136"/>
      <c r="C22" s="136"/>
      <c r="D22" s="136"/>
      <c r="E22" s="136"/>
      <c r="F22" s="136"/>
      <c r="G22" s="136"/>
      <c r="H22" s="136"/>
      <c r="I22" s="136"/>
      <c r="J22" s="136"/>
      <c r="K22" s="136"/>
    </row>
    <row r="23" spans="1:11">
      <c r="B23" s="136"/>
      <c r="C23" s="136"/>
      <c r="D23" s="136"/>
      <c r="E23" s="136"/>
      <c r="F23" s="136"/>
      <c r="G23" s="136"/>
      <c r="H23" s="136"/>
      <c r="I23" s="136"/>
      <c r="J23" s="136"/>
      <c r="K23" s="136"/>
    </row>
  </sheetData>
  <mergeCells count="5">
    <mergeCell ref="A1:K1"/>
    <mergeCell ref="A2:K2"/>
    <mergeCell ref="A3:K3"/>
    <mergeCell ref="B19:J19"/>
    <mergeCell ref="B20:K23"/>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J15"/>
  <sheetViews>
    <sheetView topLeftCell="A4" workbookViewId="0">
      <selection activeCell="I10" sqref="I10"/>
    </sheetView>
  </sheetViews>
  <sheetFormatPr defaultRowHeight="15"/>
  <cols>
    <col min="1" max="1" width="8.7109375" customWidth="1"/>
    <col min="2" max="2" width="44.140625" customWidth="1"/>
    <col min="3" max="5" width="10.28515625" hidden="1" customWidth="1"/>
    <col min="6" max="6" width="10.28515625" customWidth="1"/>
    <col min="7" max="7" width="11.5703125" customWidth="1"/>
    <col min="8" max="8" width="11.5703125" style="38" customWidth="1"/>
    <col min="9" max="9" width="12.140625" customWidth="1"/>
  </cols>
  <sheetData>
    <row r="1" spans="1:10" ht="18.75">
      <c r="A1" s="130" t="s">
        <v>0</v>
      </c>
      <c r="B1" s="131"/>
      <c r="C1" s="131"/>
      <c r="D1" s="131"/>
      <c r="E1" s="131"/>
      <c r="F1" s="131"/>
      <c r="G1" s="131"/>
      <c r="H1" s="131"/>
      <c r="I1" s="131"/>
      <c r="J1" s="1"/>
    </row>
    <row r="2" spans="1:10" ht="18.75">
      <c r="A2" s="132" t="s">
        <v>1</v>
      </c>
      <c r="B2" s="133"/>
      <c r="C2" s="133"/>
      <c r="D2" s="133"/>
      <c r="E2" s="133"/>
      <c r="F2" s="133"/>
      <c r="G2" s="133"/>
      <c r="H2" s="133"/>
      <c r="I2" s="133"/>
      <c r="J2" s="1"/>
    </row>
    <row r="3" spans="1:10" ht="36" customHeight="1">
      <c r="A3" s="134" t="s">
        <v>234</v>
      </c>
      <c r="B3" s="134"/>
      <c r="C3" s="134"/>
      <c r="D3" s="134"/>
      <c r="E3" s="134"/>
      <c r="F3" s="134"/>
      <c r="G3" s="134"/>
      <c r="H3" s="134"/>
      <c r="I3" s="134"/>
      <c r="J3" s="2"/>
    </row>
    <row r="4" spans="1:10">
      <c r="A4" s="3" t="s">
        <v>3</v>
      </c>
      <c r="B4" s="3" t="s">
        <v>4</v>
      </c>
      <c r="C4" s="3">
        <v>3</v>
      </c>
      <c r="D4" s="3">
        <v>1</v>
      </c>
      <c r="E4" s="3">
        <v>2</v>
      </c>
      <c r="F4" s="3" t="s">
        <v>5</v>
      </c>
      <c r="G4" s="3" t="s">
        <v>6</v>
      </c>
      <c r="H4" s="58" t="s">
        <v>7</v>
      </c>
      <c r="I4" s="3" t="s">
        <v>8</v>
      </c>
    </row>
    <row r="5" spans="1:10" ht="21">
      <c r="A5" s="4">
        <v>1</v>
      </c>
      <c r="B5" s="5" t="s">
        <v>9</v>
      </c>
      <c r="C5" s="4">
        <v>1</v>
      </c>
      <c r="D5" s="4" t="s">
        <v>10</v>
      </c>
      <c r="E5" s="4">
        <v>243.53</v>
      </c>
      <c r="F5" s="73">
        <v>5</v>
      </c>
      <c r="G5" s="74" t="s">
        <v>10</v>
      </c>
      <c r="H5" s="16">
        <v>261.12</v>
      </c>
      <c r="I5" s="6">
        <f>H5*F5</f>
        <v>1305.5999999999999</v>
      </c>
    </row>
    <row r="6" spans="1:10" ht="76.5" customHeight="1">
      <c r="A6" s="4" t="s">
        <v>235</v>
      </c>
      <c r="B6" s="7" t="s">
        <v>44</v>
      </c>
      <c r="C6" s="8"/>
      <c r="D6" s="8"/>
      <c r="E6" s="8"/>
      <c r="F6" s="4">
        <v>39.65</v>
      </c>
      <c r="G6" s="9" t="s">
        <v>16</v>
      </c>
      <c r="H6" s="9">
        <v>5829</v>
      </c>
      <c r="I6" s="6">
        <f t="shared" ref="I6:I9" si="0">H6*F6</f>
        <v>231119.85</v>
      </c>
    </row>
    <row r="7" spans="1:10" ht="18.75">
      <c r="A7" s="4">
        <v>3</v>
      </c>
      <c r="B7" s="14" t="s">
        <v>28</v>
      </c>
      <c r="C7" s="8"/>
      <c r="D7" s="8"/>
      <c r="E7" s="8"/>
      <c r="F7" s="4"/>
      <c r="G7" s="9"/>
      <c r="H7" s="9"/>
      <c r="I7" s="6">
        <f t="shared" si="0"/>
        <v>0</v>
      </c>
    </row>
    <row r="8" spans="1:10" ht="15.75">
      <c r="A8" s="4">
        <v>4</v>
      </c>
      <c r="B8" s="7" t="s">
        <v>150</v>
      </c>
      <c r="C8" s="8">
        <v>7.51</v>
      </c>
      <c r="D8" s="8">
        <v>1.21</v>
      </c>
      <c r="E8" s="8">
        <v>1.95</v>
      </c>
      <c r="F8" s="4">
        <v>17.05</v>
      </c>
      <c r="G8" s="9" t="s">
        <v>16</v>
      </c>
      <c r="H8" s="9">
        <v>907.31</v>
      </c>
      <c r="I8" s="6">
        <f t="shared" si="0"/>
        <v>15469.6355</v>
      </c>
    </row>
    <row r="9" spans="1:10" ht="18.75" customHeight="1">
      <c r="A9" s="4">
        <v>5</v>
      </c>
      <c r="B9" s="7" t="s">
        <v>31</v>
      </c>
      <c r="C9" s="8">
        <v>12.36</v>
      </c>
      <c r="D9" s="8">
        <v>9.26</v>
      </c>
      <c r="E9" s="8">
        <v>4.74</v>
      </c>
      <c r="F9" s="4">
        <v>34.1</v>
      </c>
      <c r="G9" s="9" t="s">
        <v>16</v>
      </c>
      <c r="H9" s="9">
        <v>541.66999999999996</v>
      </c>
      <c r="I9" s="6">
        <f t="shared" si="0"/>
        <v>18470.947</v>
      </c>
    </row>
    <row r="10" spans="1:10">
      <c r="A10" s="16"/>
      <c r="B10" s="137" t="s">
        <v>34</v>
      </c>
      <c r="C10" s="138"/>
      <c r="D10" s="138"/>
      <c r="E10" s="138"/>
      <c r="F10" s="138"/>
      <c r="G10" s="138"/>
      <c r="H10" s="139"/>
      <c r="I10" s="17">
        <f>SUM(I5:I9)</f>
        <v>266366.03250000003</v>
      </c>
    </row>
    <row r="11" spans="1:10">
      <c r="A11" s="22"/>
      <c r="B11" s="19"/>
      <c r="C11" s="19"/>
      <c r="D11" s="19"/>
      <c r="E11" s="19"/>
      <c r="F11" s="19"/>
      <c r="G11" s="19"/>
      <c r="H11" s="19"/>
      <c r="I11" s="21"/>
    </row>
    <row r="12" spans="1:10" ht="15" customHeight="1">
      <c r="B12" s="136" t="s">
        <v>35</v>
      </c>
      <c r="C12" s="136"/>
      <c r="D12" s="136"/>
      <c r="E12" s="136"/>
      <c r="F12" s="136"/>
      <c r="G12" s="136"/>
      <c r="H12" s="136"/>
      <c r="I12" s="136"/>
    </row>
    <row r="13" spans="1:10">
      <c r="B13" s="136"/>
      <c r="C13" s="136"/>
      <c r="D13" s="136"/>
      <c r="E13" s="136"/>
      <c r="F13" s="136"/>
      <c r="G13" s="136"/>
      <c r="H13" s="136"/>
      <c r="I13" s="136"/>
    </row>
    <row r="14" spans="1:10">
      <c r="B14" s="136"/>
      <c r="C14" s="136"/>
      <c r="D14" s="136"/>
      <c r="E14" s="136"/>
      <c r="F14" s="136"/>
      <c r="G14" s="136"/>
      <c r="H14" s="136"/>
      <c r="I14" s="136"/>
    </row>
    <row r="15" spans="1:10">
      <c r="B15" s="136"/>
      <c r="C15" s="136"/>
      <c r="D15" s="136"/>
      <c r="E15" s="136"/>
      <c r="F15" s="136"/>
      <c r="G15" s="136"/>
      <c r="H15" s="136"/>
      <c r="I15" s="136"/>
    </row>
  </sheetData>
  <mergeCells count="5">
    <mergeCell ref="A1:I1"/>
    <mergeCell ref="A2:I2"/>
    <mergeCell ref="A3:I3"/>
    <mergeCell ref="B10:H10"/>
    <mergeCell ref="B12:I15"/>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21"/>
  <sheetViews>
    <sheetView topLeftCell="A13" workbookViewId="0">
      <selection activeCell="F19" sqref="F19"/>
    </sheetView>
  </sheetViews>
  <sheetFormatPr defaultRowHeight="15"/>
  <cols>
    <col min="1" max="1" width="9" customWidth="1"/>
    <col min="2" max="2" width="44.140625" customWidth="1"/>
    <col min="3" max="3" width="10.28515625" customWidth="1"/>
    <col min="4" max="5" width="11.5703125" customWidth="1"/>
    <col min="6" max="6" width="12.140625" customWidth="1"/>
  </cols>
  <sheetData>
    <row r="1" spans="1:6" ht="18.75">
      <c r="A1" s="130" t="s">
        <v>0</v>
      </c>
      <c r="B1" s="131"/>
      <c r="C1" s="131"/>
      <c r="D1" s="131"/>
      <c r="E1" s="131"/>
      <c r="F1" s="131"/>
    </row>
    <row r="2" spans="1:6" ht="18.75">
      <c r="A2" s="132" t="s">
        <v>1</v>
      </c>
      <c r="B2" s="133"/>
      <c r="C2" s="133"/>
      <c r="D2" s="133"/>
      <c r="E2" s="133"/>
      <c r="F2" s="133"/>
    </row>
    <row r="3" spans="1:6" ht="28.5" customHeight="1">
      <c r="A3" s="134" t="s">
        <v>236</v>
      </c>
      <c r="B3" s="134"/>
      <c r="C3" s="134"/>
      <c r="D3" s="134"/>
      <c r="E3" s="134"/>
      <c r="F3" s="134"/>
    </row>
    <row r="4" spans="1:6">
      <c r="A4" s="3" t="s">
        <v>3</v>
      </c>
      <c r="B4" s="3" t="s">
        <v>4</v>
      </c>
      <c r="C4" s="3" t="s">
        <v>37</v>
      </c>
      <c r="D4" s="3" t="s">
        <v>6</v>
      </c>
      <c r="E4" s="3" t="s">
        <v>7</v>
      </c>
      <c r="F4" s="3" t="s">
        <v>8</v>
      </c>
    </row>
    <row r="5" spans="1:6" ht="21">
      <c r="A5" s="4">
        <v>1</v>
      </c>
      <c r="B5" s="5" t="s">
        <v>237</v>
      </c>
      <c r="C5" s="4">
        <v>50</v>
      </c>
      <c r="D5" s="4" t="s">
        <v>10</v>
      </c>
      <c r="E5" s="4">
        <v>261.12</v>
      </c>
      <c r="F5" s="12">
        <f t="shared" ref="F5:F18" si="0">E5*C5</f>
        <v>13056</v>
      </c>
    </row>
    <row r="6" spans="1:6" ht="27.75" customHeight="1">
      <c r="A6" s="124" t="s">
        <v>151</v>
      </c>
      <c r="B6" s="125" t="s">
        <v>238</v>
      </c>
      <c r="C6" s="103">
        <v>7.09</v>
      </c>
      <c r="D6" s="103" t="s">
        <v>13</v>
      </c>
      <c r="E6" s="103">
        <v>688.52</v>
      </c>
      <c r="F6" s="12">
        <f t="shared" si="0"/>
        <v>4881.6067999999996</v>
      </c>
    </row>
    <row r="7" spans="1:6" ht="87" customHeight="1">
      <c r="A7" s="4" t="s">
        <v>153</v>
      </c>
      <c r="B7" s="7" t="s">
        <v>12</v>
      </c>
      <c r="C7" s="87">
        <v>64.430000000000007</v>
      </c>
      <c r="D7" s="124" t="s">
        <v>13</v>
      </c>
      <c r="E7" s="87">
        <v>120.53</v>
      </c>
      <c r="F7" s="89">
        <f t="shared" si="0"/>
        <v>7765.7479000000012</v>
      </c>
    </row>
    <row r="8" spans="1:6" ht="73.5">
      <c r="A8" s="4" t="s">
        <v>154</v>
      </c>
      <c r="B8" s="90" t="s">
        <v>15</v>
      </c>
      <c r="C8" s="8">
        <v>6.44</v>
      </c>
      <c r="D8" s="9" t="s">
        <v>16</v>
      </c>
      <c r="E8" s="9">
        <v>223.35</v>
      </c>
      <c r="F8" s="12">
        <f t="shared" si="0"/>
        <v>1438.374</v>
      </c>
    </row>
    <row r="9" spans="1:6" ht="52.5">
      <c r="A9" s="4" t="s">
        <v>116</v>
      </c>
      <c r="B9" s="91" t="s">
        <v>40</v>
      </c>
      <c r="C9" s="8">
        <v>10.75</v>
      </c>
      <c r="D9" s="9" t="s">
        <v>16</v>
      </c>
      <c r="E9" s="9">
        <v>1149.1199999999999</v>
      </c>
      <c r="F9" s="12">
        <f t="shared" si="0"/>
        <v>12353.039999999999</v>
      </c>
    </row>
    <row r="10" spans="1:6" ht="99" customHeight="1">
      <c r="A10" s="11" t="s">
        <v>117</v>
      </c>
      <c r="B10" s="7" t="s">
        <v>44</v>
      </c>
      <c r="C10" s="8">
        <v>22.75</v>
      </c>
      <c r="D10" s="9" t="s">
        <v>16</v>
      </c>
      <c r="E10" s="9">
        <v>5829</v>
      </c>
      <c r="F10" s="12">
        <f t="shared" si="0"/>
        <v>132609.75</v>
      </c>
    </row>
    <row r="11" spans="1:6" ht="87.75" customHeight="1">
      <c r="A11" s="4" t="s">
        <v>45</v>
      </c>
      <c r="B11" s="7" t="s">
        <v>24</v>
      </c>
      <c r="C11" s="4">
        <v>8.59</v>
      </c>
      <c r="D11" s="9" t="s">
        <v>16</v>
      </c>
      <c r="E11" s="9">
        <v>5489.86</v>
      </c>
      <c r="F11" s="12">
        <f t="shared" si="0"/>
        <v>47157.897399999994</v>
      </c>
    </row>
    <row r="12" spans="1:6" ht="87.75" customHeight="1">
      <c r="A12" s="11" t="s">
        <v>155</v>
      </c>
      <c r="B12" s="7" t="s">
        <v>156</v>
      </c>
      <c r="C12" s="4">
        <v>2.7170000000000001</v>
      </c>
      <c r="D12" s="9" t="s">
        <v>27</v>
      </c>
      <c r="E12" s="9">
        <v>65841.84</v>
      </c>
      <c r="F12" s="12">
        <f t="shared" si="0"/>
        <v>178892.27927999999</v>
      </c>
    </row>
    <row r="13" spans="1:6" ht="18.75">
      <c r="A13" s="4">
        <v>9</v>
      </c>
      <c r="B13" s="14" t="s">
        <v>28</v>
      </c>
      <c r="C13" s="8"/>
      <c r="D13" s="9"/>
      <c r="E13" s="9"/>
      <c r="F13" s="12">
        <f t="shared" si="0"/>
        <v>0</v>
      </c>
    </row>
    <row r="14" spans="1:6" ht="15.75">
      <c r="A14" s="4">
        <v>10</v>
      </c>
      <c r="B14" s="7" t="s">
        <v>150</v>
      </c>
      <c r="C14" s="8">
        <v>13.48</v>
      </c>
      <c r="D14" s="9" t="s">
        <v>16</v>
      </c>
      <c r="E14" s="9">
        <v>907.31</v>
      </c>
      <c r="F14" s="12">
        <f t="shared" si="0"/>
        <v>12230.5388</v>
      </c>
    </row>
    <row r="15" spans="1:6" ht="15.75">
      <c r="A15" s="4">
        <v>11</v>
      </c>
      <c r="B15" s="7" t="s">
        <v>176</v>
      </c>
      <c r="C15" s="8">
        <v>6.44</v>
      </c>
      <c r="D15" s="9" t="s">
        <v>16</v>
      </c>
      <c r="E15" s="9">
        <v>403.07</v>
      </c>
      <c r="F15" s="12">
        <f t="shared" si="0"/>
        <v>2595.7708000000002</v>
      </c>
    </row>
    <row r="16" spans="1:6" ht="15.75">
      <c r="A16" s="4">
        <v>12</v>
      </c>
      <c r="B16" s="7" t="s">
        <v>31</v>
      </c>
      <c r="C16" s="8">
        <v>26.95</v>
      </c>
      <c r="D16" s="9" t="s">
        <v>16</v>
      </c>
      <c r="E16" s="9">
        <v>541.66999999999996</v>
      </c>
      <c r="F16" s="12">
        <f t="shared" si="0"/>
        <v>14598.006499999998</v>
      </c>
    </row>
    <row r="17" spans="1:6" ht="15.75">
      <c r="A17" s="4">
        <v>13</v>
      </c>
      <c r="B17" s="7" t="s">
        <v>49</v>
      </c>
      <c r="C17" s="8">
        <v>10.75</v>
      </c>
      <c r="D17" s="9" t="s">
        <v>16</v>
      </c>
      <c r="E17" s="9">
        <v>863.23</v>
      </c>
      <c r="F17" s="12">
        <f t="shared" si="0"/>
        <v>9279.7224999999999</v>
      </c>
    </row>
    <row r="18" spans="1:6" ht="15.75">
      <c r="A18" s="4">
        <v>14</v>
      </c>
      <c r="B18" s="7" t="s">
        <v>33</v>
      </c>
      <c r="C18" s="8">
        <v>64.430000000000007</v>
      </c>
      <c r="D18" s="9" t="s">
        <v>16</v>
      </c>
      <c r="E18" s="9">
        <v>177.16</v>
      </c>
      <c r="F18" s="12">
        <f t="shared" si="0"/>
        <v>11414.418800000001</v>
      </c>
    </row>
    <row r="19" spans="1:6">
      <c r="A19" s="16"/>
      <c r="B19" s="137"/>
      <c r="C19" s="138"/>
      <c r="D19" s="138"/>
      <c r="E19" s="139"/>
      <c r="F19" s="17">
        <f>SUM(F5:F18)</f>
        <v>448273.15277999995</v>
      </c>
    </row>
    <row r="20" spans="1:6">
      <c r="A20" s="18"/>
      <c r="B20" s="20"/>
      <c r="C20" s="20"/>
      <c r="D20" s="20"/>
      <c r="E20" s="20"/>
      <c r="F20" s="21"/>
    </row>
    <row r="21" spans="1:6" ht="41.25" customHeight="1">
      <c r="B21" s="136" t="s">
        <v>50</v>
      </c>
      <c r="C21" s="136"/>
      <c r="D21" s="136"/>
      <c r="E21" s="136"/>
      <c r="F21" s="136"/>
    </row>
  </sheetData>
  <mergeCells count="5">
    <mergeCell ref="A1:F1"/>
    <mergeCell ref="A2:F2"/>
    <mergeCell ref="A3:F3"/>
    <mergeCell ref="B19:E19"/>
    <mergeCell ref="B21:F21"/>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J15"/>
  <sheetViews>
    <sheetView workbookViewId="0">
      <selection activeCell="G4" sqref="G4"/>
    </sheetView>
  </sheetViews>
  <sheetFormatPr defaultRowHeight="15"/>
  <cols>
    <col min="1" max="1" width="8.7109375" customWidth="1"/>
    <col min="2" max="2" width="44.140625" customWidth="1"/>
    <col min="3" max="5" width="10.28515625" hidden="1" customWidth="1"/>
    <col min="6" max="6" width="10.28515625" customWidth="1"/>
    <col min="7" max="7" width="11.5703125" customWidth="1"/>
    <col min="8" max="8" width="11.5703125" style="38" customWidth="1"/>
    <col min="9" max="9" width="12.140625" customWidth="1"/>
  </cols>
  <sheetData>
    <row r="1" spans="1:10" ht="18.75">
      <c r="A1" s="130" t="s">
        <v>0</v>
      </c>
      <c r="B1" s="131"/>
      <c r="C1" s="131"/>
      <c r="D1" s="131"/>
      <c r="E1" s="131"/>
      <c r="F1" s="131"/>
      <c r="G1" s="131"/>
      <c r="H1" s="131"/>
      <c r="I1" s="131"/>
      <c r="J1" s="1"/>
    </row>
    <row r="2" spans="1:10" ht="18.75">
      <c r="A2" s="132" t="s">
        <v>1</v>
      </c>
      <c r="B2" s="133"/>
      <c r="C2" s="133"/>
      <c r="D2" s="133"/>
      <c r="E2" s="133"/>
      <c r="F2" s="133"/>
      <c r="G2" s="133"/>
      <c r="H2" s="133"/>
      <c r="I2" s="133"/>
      <c r="J2" s="1"/>
    </row>
    <row r="3" spans="1:10" ht="36" customHeight="1">
      <c r="A3" s="134" t="s">
        <v>149</v>
      </c>
      <c r="B3" s="134"/>
      <c r="C3" s="134"/>
      <c r="D3" s="134"/>
      <c r="E3" s="134"/>
      <c r="F3" s="134"/>
      <c r="G3" s="134"/>
      <c r="H3" s="134"/>
      <c r="I3" s="134"/>
      <c r="J3" s="2"/>
    </row>
    <row r="4" spans="1:10">
      <c r="A4" s="3" t="s">
        <v>3</v>
      </c>
      <c r="B4" s="3" t="s">
        <v>4</v>
      </c>
      <c r="C4" s="3">
        <v>3</v>
      </c>
      <c r="D4" s="3">
        <v>1</v>
      </c>
      <c r="E4" s="3">
        <v>2</v>
      </c>
      <c r="F4" s="3" t="s">
        <v>5</v>
      </c>
      <c r="G4" s="3" t="s">
        <v>6</v>
      </c>
      <c r="H4" s="58" t="s">
        <v>7</v>
      </c>
      <c r="I4" s="3" t="s">
        <v>8</v>
      </c>
    </row>
    <row r="5" spans="1:10" ht="21">
      <c r="A5" s="4">
        <v>1</v>
      </c>
      <c r="B5" s="5" t="s">
        <v>9</v>
      </c>
      <c r="C5" s="4">
        <v>1</v>
      </c>
      <c r="D5" s="4" t="s">
        <v>10</v>
      </c>
      <c r="E5" s="4">
        <v>243.53</v>
      </c>
      <c r="F5" s="73">
        <v>5</v>
      </c>
      <c r="G5" s="74" t="s">
        <v>10</v>
      </c>
      <c r="H5" s="16">
        <v>261.12</v>
      </c>
      <c r="I5" s="6">
        <f>H5*F5</f>
        <v>1305.5999999999999</v>
      </c>
    </row>
    <row r="6" spans="1:10" ht="76.5" customHeight="1">
      <c r="A6" s="4" t="s">
        <v>43</v>
      </c>
      <c r="B6" s="7" t="s">
        <v>44</v>
      </c>
      <c r="C6" s="8"/>
      <c r="D6" s="8"/>
      <c r="E6" s="8"/>
      <c r="F6" s="4">
        <v>36.58</v>
      </c>
      <c r="G6" s="9" t="s">
        <v>16</v>
      </c>
      <c r="H6" s="9">
        <v>5829</v>
      </c>
      <c r="I6" s="6">
        <f t="shared" ref="I6:I9" si="0">H6*F6</f>
        <v>213224.81999999998</v>
      </c>
    </row>
    <row r="7" spans="1:10" ht="18.75">
      <c r="A7" s="4">
        <v>10</v>
      </c>
      <c r="B7" s="14" t="s">
        <v>28</v>
      </c>
      <c r="C7" s="8"/>
      <c r="D7" s="8"/>
      <c r="E7" s="8"/>
      <c r="F7" s="4"/>
      <c r="G7" s="9"/>
      <c r="H7" s="9"/>
      <c r="I7" s="6">
        <f t="shared" si="0"/>
        <v>0</v>
      </c>
    </row>
    <row r="8" spans="1:10" ht="15.75">
      <c r="A8" s="4">
        <v>11</v>
      </c>
      <c r="B8" s="7" t="s">
        <v>150</v>
      </c>
      <c r="C8" s="8">
        <v>7.51</v>
      </c>
      <c r="D8" s="8">
        <v>1.21</v>
      </c>
      <c r="E8" s="8">
        <v>1.95</v>
      </c>
      <c r="F8" s="4">
        <v>15.73</v>
      </c>
      <c r="G8" s="9" t="s">
        <v>16</v>
      </c>
      <c r="H8" s="9">
        <v>907.31</v>
      </c>
      <c r="I8" s="6">
        <f t="shared" si="0"/>
        <v>14271.986299999999</v>
      </c>
    </row>
    <row r="9" spans="1:10" ht="18.75" customHeight="1">
      <c r="A9" s="4">
        <v>14</v>
      </c>
      <c r="B9" s="7" t="s">
        <v>31</v>
      </c>
      <c r="C9" s="8">
        <v>12.36</v>
      </c>
      <c r="D9" s="8">
        <v>9.26</v>
      </c>
      <c r="E9" s="8">
        <v>4.74</v>
      </c>
      <c r="F9" s="4">
        <v>31.46</v>
      </c>
      <c r="G9" s="9" t="s">
        <v>16</v>
      </c>
      <c r="H9" s="9">
        <v>541.66999999999996</v>
      </c>
      <c r="I9" s="6">
        <f t="shared" si="0"/>
        <v>17040.938200000001</v>
      </c>
    </row>
    <row r="10" spans="1:10">
      <c r="A10" s="16"/>
      <c r="B10" s="137" t="s">
        <v>34</v>
      </c>
      <c r="C10" s="138"/>
      <c r="D10" s="138"/>
      <c r="E10" s="138"/>
      <c r="F10" s="138"/>
      <c r="G10" s="138"/>
      <c r="H10" s="139"/>
      <c r="I10" s="17">
        <f>SUM(I5:I9)</f>
        <v>245843.34449999998</v>
      </c>
    </row>
    <row r="11" spans="1:10">
      <c r="A11" s="22"/>
      <c r="B11" s="19"/>
      <c r="C11" s="19"/>
      <c r="D11" s="19"/>
      <c r="E11" s="19"/>
      <c r="F11" s="19"/>
      <c r="G11" s="19"/>
      <c r="H11" s="19"/>
      <c r="I11" s="21"/>
    </row>
    <row r="12" spans="1:10" ht="15" customHeight="1">
      <c r="B12" s="136" t="s">
        <v>35</v>
      </c>
      <c r="C12" s="136"/>
      <c r="D12" s="136"/>
      <c r="E12" s="136"/>
      <c r="F12" s="136"/>
      <c r="G12" s="136"/>
      <c r="H12" s="136"/>
      <c r="I12" s="136"/>
    </row>
    <row r="13" spans="1:10">
      <c r="B13" s="136"/>
      <c r="C13" s="136"/>
      <c r="D13" s="136"/>
      <c r="E13" s="136"/>
      <c r="F13" s="136"/>
      <c r="G13" s="136"/>
      <c r="H13" s="136"/>
      <c r="I13" s="136"/>
    </row>
    <row r="14" spans="1:10">
      <c r="B14" s="136"/>
      <c r="C14" s="136"/>
      <c r="D14" s="136"/>
      <c r="E14" s="136"/>
      <c r="F14" s="136"/>
      <c r="G14" s="136"/>
      <c r="H14" s="136"/>
      <c r="I14" s="136"/>
    </row>
    <row r="15" spans="1:10">
      <c r="B15" s="136"/>
      <c r="C15" s="136"/>
      <c r="D15" s="136"/>
      <c r="E15" s="136"/>
      <c r="F15" s="136"/>
      <c r="G15" s="136"/>
      <c r="H15" s="136"/>
      <c r="I15" s="136"/>
    </row>
  </sheetData>
  <mergeCells count="5">
    <mergeCell ref="A1:I1"/>
    <mergeCell ref="A2:I2"/>
    <mergeCell ref="A3:I3"/>
    <mergeCell ref="B10:H10"/>
    <mergeCell ref="B12:I15"/>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J23"/>
  <sheetViews>
    <sheetView topLeftCell="A16" workbookViewId="0">
      <selection activeCell="I18" sqref="I18"/>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130" t="s">
        <v>0</v>
      </c>
      <c r="B1" s="131"/>
      <c r="C1" s="131"/>
      <c r="D1" s="131"/>
      <c r="E1" s="131"/>
      <c r="F1" s="131"/>
      <c r="G1" s="131"/>
      <c r="H1" s="131"/>
      <c r="I1" s="131"/>
      <c r="J1" s="1"/>
    </row>
    <row r="2" spans="1:10" ht="18.75">
      <c r="A2" s="132" t="s">
        <v>1</v>
      </c>
      <c r="B2" s="133"/>
      <c r="C2" s="133"/>
      <c r="D2" s="133"/>
      <c r="E2" s="133"/>
      <c r="F2" s="133"/>
      <c r="G2" s="133"/>
      <c r="H2" s="133"/>
      <c r="I2" s="133"/>
      <c r="J2" s="1"/>
    </row>
    <row r="3" spans="1:10" ht="37.5" customHeight="1">
      <c r="A3" s="134" t="s">
        <v>2</v>
      </c>
      <c r="B3" s="134"/>
      <c r="C3" s="134"/>
      <c r="D3" s="134"/>
      <c r="E3" s="134"/>
      <c r="F3" s="134"/>
      <c r="G3" s="134"/>
      <c r="H3" s="134"/>
      <c r="I3" s="134"/>
      <c r="J3" s="2"/>
    </row>
    <row r="4" spans="1:10">
      <c r="A4" s="3" t="s">
        <v>3</v>
      </c>
      <c r="B4" s="3" t="s">
        <v>4</v>
      </c>
      <c r="C4" s="3">
        <v>3</v>
      </c>
      <c r="D4" s="3">
        <v>1</v>
      </c>
      <c r="E4" s="3">
        <v>2</v>
      </c>
      <c r="F4" s="3" t="s">
        <v>5</v>
      </c>
      <c r="G4" s="3" t="s">
        <v>6</v>
      </c>
      <c r="H4" s="3" t="s">
        <v>7</v>
      </c>
      <c r="I4" s="3" t="s">
        <v>8</v>
      </c>
    </row>
    <row r="5" spans="1:10" ht="21">
      <c r="A5" s="4">
        <v>1</v>
      </c>
      <c r="B5" s="5" t="s">
        <v>9</v>
      </c>
      <c r="C5" s="4"/>
      <c r="D5" s="4">
        <v>4</v>
      </c>
      <c r="E5" s="4"/>
      <c r="F5" s="4">
        <v>2</v>
      </c>
      <c r="G5" s="4" t="s">
        <v>10</v>
      </c>
      <c r="H5" s="4">
        <v>261.12</v>
      </c>
      <c r="I5" s="6">
        <f>H5*F5</f>
        <v>522.24</v>
      </c>
    </row>
    <row r="6" spans="1:10" ht="114.75">
      <c r="A6" s="4" t="s">
        <v>11</v>
      </c>
      <c r="B6" s="7" t="s">
        <v>12</v>
      </c>
      <c r="C6" s="8">
        <v>80.72</v>
      </c>
      <c r="D6" s="8">
        <v>11.23</v>
      </c>
      <c r="E6" s="8">
        <v>20.8</v>
      </c>
      <c r="F6" s="4">
        <v>42.48</v>
      </c>
      <c r="G6" s="9" t="s">
        <v>13</v>
      </c>
      <c r="H6" s="9">
        <v>120.53</v>
      </c>
      <c r="I6" s="6">
        <f t="shared" ref="I6:I17" si="0">H6*F6</f>
        <v>5120.1143999999995</v>
      </c>
    </row>
    <row r="7" spans="1:10" ht="89.25">
      <c r="A7" s="4" t="s">
        <v>14</v>
      </c>
      <c r="B7" s="10" t="s">
        <v>15</v>
      </c>
      <c r="C7" s="8">
        <v>7.51</v>
      </c>
      <c r="D7" s="8">
        <v>1.21</v>
      </c>
      <c r="E7" s="8">
        <v>1.95</v>
      </c>
      <c r="F7" s="4">
        <v>4.25</v>
      </c>
      <c r="G7" s="9" t="s">
        <v>16</v>
      </c>
      <c r="H7" s="9">
        <v>223.35</v>
      </c>
      <c r="I7" s="6">
        <f t="shared" si="0"/>
        <v>949.23749999999995</v>
      </c>
    </row>
    <row r="8" spans="1:10" ht="33.75" customHeight="1">
      <c r="A8" s="4" t="s">
        <v>17</v>
      </c>
      <c r="B8" s="10" t="s">
        <v>18</v>
      </c>
      <c r="C8" s="8"/>
      <c r="D8" s="8"/>
      <c r="E8" s="8"/>
      <c r="F8" s="4">
        <v>55.76</v>
      </c>
      <c r="G8" s="9" t="s">
        <v>19</v>
      </c>
      <c r="H8" s="9">
        <v>231.26</v>
      </c>
      <c r="I8" s="6">
        <f t="shared" si="0"/>
        <v>12895.057599999998</v>
      </c>
    </row>
    <row r="9" spans="1:10" ht="75" customHeight="1">
      <c r="A9" s="4" t="s">
        <v>20</v>
      </c>
      <c r="B9" s="10" t="s">
        <v>21</v>
      </c>
      <c r="C9" s="8">
        <v>13.23</v>
      </c>
      <c r="D9" s="8" t="s">
        <v>22</v>
      </c>
      <c r="E9" s="8">
        <v>5829</v>
      </c>
      <c r="F9" s="4">
        <v>19.11</v>
      </c>
      <c r="G9" s="9" t="s">
        <v>16</v>
      </c>
      <c r="H9" s="9">
        <v>5829</v>
      </c>
      <c r="I9" s="6">
        <f t="shared" si="0"/>
        <v>111392.19</v>
      </c>
    </row>
    <row r="10" spans="1:10" ht="63.75" customHeight="1">
      <c r="A10" s="11" t="s">
        <v>23</v>
      </c>
      <c r="B10" s="7" t="s">
        <v>24</v>
      </c>
      <c r="C10" s="8">
        <v>6.01</v>
      </c>
      <c r="D10" s="9" t="s">
        <v>16</v>
      </c>
      <c r="E10" s="9">
        <v>5489.86</v>
      </c>
      <c r="F10" s="4">
        <v>5.66</v>
      </c>
      <c r="G10" s="9" t="s">
        <v>16</v>
      </c>
      <c r="H10" s="9">
        <v>5489.86</v>
      </c>
      <c r="I10" s="6">
        <f t="shared" si="0"/>
        <v>31072.607599999999</v>
      </c>
    </row>
    <row r="11" spans="1:10" ht="78" customHeight="1">
      <c r="A11" s="4" t="s">
        <v>25</v>
      </c>
      <c r="B11" s="7" t="s">
        <v>26</v>
      </c>
      <c r="C11" s="8">
        <v>1.87</v>
      </c>
      <c r="D11" s="9" t="s">
        <v>27</v>
      </c>
      <c r="E11" s="9">
        <v>65841.84</v>
      </c>
      <c r="F11" s="12">
        <v>1.75</v>
      </c>
      <c r="G11" s="13" t="s">
        <v>27</v>
      </c>
      <c r="H11" s="13">
        <v>65841.84</v>
      </c>
      <c r="I11" s="6">
        <f t="shared" si="0"/>
        <v>115223.22</v>
      </c>
    </row>
    <row r="12" spans="1:10" ht="18.75">
      <c r="A12" s="4">
        <v>8</v>
      </c>
      <c r="B12" s="14" t="s">
        <v>28</v>
      </c>
      <c r="C12" s="8"/>
      <c r="D12" s="8"/>
      <c r="E12" s="8"/>
      <c r="F12" s="4"/>
      <c r="G12" s="9"/>
      <c r="H12" s="9"/>
      <c r="I12" s="6">
        <f t="shared" si="0"/>
        <v>0</v>
      </c>
    </row>
    <row r="13" spans="1:10" ht="15.75">
      <c r="A13" s="4">
        <v>9</v>
      </c>
      <c r="B13" s="7" t="s">
        <v>29</v>
      </c>
      <c r="C13" s="8">
        <v>7.51</v>
      </c>
      <c r="D13" s="8">
        <v>1.21</v>
      </c>
      <c r="E13" s="8">
        <v>1.95</v>
      </c>
      <c r="F13" s="4">
        <v>5.09</v>
      </c>
      <c r="G13" s="9" t="s">
        <v>16</v>
      </c>
      <c r="H13" s="9">
        <v>403.07</v>
      </c>
      <c r="I13" s="6">
        <f t="shared" si="0"/>
        <v>2051.6262999999999</v>
      </c>
    </row>
    <row r="14" spans="1:10" ht="15.75">
      <c r="A14" s="4">
        <v>10</v>
      </c>
      <c r="B14" s="7" t="s">
        <v>30</v>
      </c>
      <c r="C14" s="8">
        <v>19.899999999999999</v>
      </c>
      <c r="D14" s="8">
        <v>10.51</v>
      </c>
      <c r="E14" s="8">
        <v>5.97</v>
      </c>
      <c r="F14" s="4">
        <v>10.65</v>
      </c>
      <c r="G14" s="9" t="s">
        <v>16</v>
      </c>
      <c r="H14" s="9">
        <v>907.32</v>
      </c>
      <c r="I14" s="6">
        <f t="shared" si="0"/>
        <v>9662.9580000000005</v>
      </c>
    </row>
    <row r="15" spans="1:10" ht="15.75">
      <c r="A15" s="4">
        <v>11</v>
      </c>
      <c r="B15" s="7" t="s">
        <v>31</v>
      </c>
      <c r="C15" s="8">
        <v>12.36</v>
      </c>
      <c r="D15" s="8">
        <v>9.26</v>
      </c>
      <c r="E15" s="8">
        <v>4.74</v>
      </c>
      <c r="F15" s="4">
        <v>21.3</v>
      </c>
      <c r="G15" s="9" t="s">
        <v>16</v>
      </c>
      <c r="H15" s="9">
        <v>541.66999999999996</v>
      </c>
      <c r="I15" s="6">
        <f t="shared" si="0"/>
        <v>11537.571</v>
      </c>
    </row>
    <row r="16" spans="1:10" ht="15.75">
      <c r="A16" s="4">
        <v>12</v>
      </c>
      <c r="B16" s="7" t="s">
        <v>32</v>
      </c>
      <c r="C16" s="8">
        <v>39.9</v>
      </c>
      <c r="D16" s="8">
        <v>8.3000000000000007</v>
      </c>
      <c r="E16" s="8">
        <v>10.3</v>
      </c>
      <c r="F16" s="4">
        <v>1813</v>
      </c>
      <c r="G16" s="9" t="s">
        <v>16</v>
      </c>
      <c r="H16" s="15">
        <f>850.47%</f>
        <v>8.5046999999999997</v>
      </c>
      <c r="I16" s="6">
        <v>1541.9</v>
      </c>
    </row>
    <row r="17" spans="1:9" ht="15.75">
      <c r="A17" s="4">
        <v>13</v>
      </c>
      <c r="B17" s="7" t="s">
        <v>33</v>
      </c>
      <c r="C17" s="8">
        <v>80.72</v>
      </c>
      <c r="D17" s="8">
        <v>14.81</v>
      </c>
      <c r="E17" s="8">
        <v>20.8</v>
      </c>
      <c r="F17" s="4">
        <v>42.48</v>
      </c>
      <c r="G17" s="9" t="s">
        <v>16</v>
      </c>
      <c r="H17" s="9">
        <v>177.16</v>
      </c>
      <c r="I17" s="6">
        <f t="shared" si="0"/>
        <v>7525.7567999999992</v>
      </c>
    </row>
    <row r="18" spans="1:9">
      <c r="A18" s="16"/>
      <c r="B18" s="137" t="s">
        <v>34</v>
      </c>
      <c r="C18" s="138"/>
      <c r="D18" s="138"/>
      <c r="E18" s="138"/>
      <c r="F18" s="138"/>
      <c r="G18" s="138"/>
      <c r="H18" s="139"/>
      <c r="I18" s="17">
        <f>SUM(I5:I17)</f>
        <v>309494.47919999994</v>
      </c>
    </row>
    <row r="19" spans="1:9">
      <c r="A19" s="18"/>
      <c r="B19" s="19"/>
      <c r="C19" s="20"/>
      <c r="D19" s="20"/>
      <c r="E19" s="20"/>
      <c r="F19" s="20"/>
      <c r="G19" s="20"/>
      <c r="H19" s="20"/>
      <c r="I19" s="21"/>
    </row>
    <row r="20" spans="1:9">
      <c r="A20" s="22"/>
      <c r="B20" s="19"/>
      <c r="C20" s="19"/>
      <c r="D20" s="19"/>
      <c r="E20" s="19"/>
      <c r="F20" s="19"/>
      <c r="G20" s="19"/>
      <c r="H20" s="19"/>
      <c r="I20" s="21"/>
    </row>
    <row r="21" spans="1:9" ht="15" customHeight="1">
      <c r="B21" s="136" t="s">
        <v>35</v>
      </c>
      <c r="C21" s="136"/>
      <c r="D21" s="136"/>
      <c r="E21" s="136"/>
      <c r="F21" s="136"/>
      <c r="G21" s="136"/>
      <c r="H21" s="136"/>
      <c r="I21" s="136"/>
    </row>
    <row r="22" spans="1:9">
      <c r="B22" s="136"/>
      <c r="C22" s="136"/>
      <c r="D22" s="136"/>
      <c r="E22" s="136"/>
      <c r="F22" s="136"/>
      <c r="G22" s="136"/>
      <c r="H22" s="136"/>
      <c r="I22" s="136"/>
    </row>
    <row r="23" spans="1:9">
      <c r="B23" s="136"/>
      <c r="C23" s="136"/>
      <c r="D23" s="136"/>
      <c r="E23" s="136"/>
      <c r="F23" s="136"/>
      <c r="G23" s="136"/>
      <c r="H23" s="136"/>
      <c r="I23" s="136"/>
    </row>
  </sheetData>
  <mergeCells count="5">
    <mergeCell ref="A1:I1"/>
    <mergeCell ref="A2:I2"/>
    <mergeCell ref="A3:I3"/>
    <mergeCell ref="B18:H18"/>
    <mergeCell ref="B21:I23"/>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J26"/>
  <sheetViews>
    <sheetView topLeftCell="A16" workbookViewId="0">
      <selection activeCell="I21" sqref="I21"/>
    </sheetView>
  </sheetViews>
  <sheetFormatPr defaultRowHeight="15"/>
  <cols>
    <col min="1" max="1" width="8.7109375" customWidth="1"/>
    <col min="2" max="2" width="44.140625" customWidth="1"/>
    <col min="3" max="5" width="10.28515625" hidden="1" customWidth="1"/>
    <col min="6" max="6" width="10.28515625" customWidth="1"/>
    <col min="7" max="7" width="11.5703125" customWidth="1"/>
    <col min="8" max="8" width="11.5703125" style="38" customWidth="1"/>
    <col min="9" max="9" width="12.140625" customWidth="1"/>
  </cols>
  <sheetData>
    <row r="1" spans="1:10" ht="18.75">
      <c r="A1" s="130" t="s">
        <v>0</v>
      </c>
      <c r="B1" s="131"/>
      <c r="C1" s="131"/>
      <c r="D1" s="131"/>
      <c r="E1" s="131"/>
      <c r="F1" s="131"/>
      <c r="G1" s="131"/>
      <c r="H1" s="131"/>
      <c r="I1" s="131"/>
      <c r="J1" s="1"/>
    </row>
    <row r="2" spans="1:10" ht="18.75">
      <c r="A2" s="132" t="s">
        <v>1</v>
      </c>
      <c r="B2" s="133"/>
      <c r="C2" s="133"/>
      <c r="D2" s="133"/>
      <c r="E2" s="133"/>
      <c r="F2" s="133"/>
      <c r="G2" s="133"/>
      <c r="H2" s="133"/>
      <c r="I2" s="133"/>
      <c r="J2" s="1"/>
    </row>
    <row r="3" spans="1:10" ht="36" customHeight="1">
      <c r="A3" s="134" t="s">
        <v>245</v>
      </c>
      <c r="B3" s="134"/>
      <c r="C3" s="134"/>
      <c r="D3" s="134"/>
      <c r="E3" s="134"/>
      <c r="F3" s="134"/>
      <c r="G3" s="134"/>
      <c r="H3" s="134"/>
      <c r="I3" s="134"/>
      <c r="J3" s="2"/>
    </row>
    <row r="4" spans="1:10">
      <c r="A4" s="3" t="s">
        <v>3</v>
      </c>
      <c r="B4" s="3" t="s">
        <v>4</v>
      </c>
      <c r="C4" s="3">
        <v>3</v>
      </c>
      <c r="D4" s="3">
        <v>1</v>
      </c>
      <c r="E4" s="3">
        <v>2</v>
      </c>
      <c r="F4" s="3" t="s">
        <v>5</v>
      </c>
      <c r="G4" s="3" t="s">
        <v>6</v>
      </c>
      <c r="H4" s="58" t="s">
        <v>7</v>
      </c>
      <c r="I4" s="3" t="s">
        <v>8</v>
      </c>
    </row>
    <row r="5" spans="1:10" ht="21">
      <c r="A5" s="4">
        <v>1</v>
      </c>
      <c r="B5" s="4" t="s">
        <v>9</v>
      </c>
      <c r="C5" s="4">
        <v>1</v>
      </c>
      <c r="D5" s="4" t="s">
        <v>10</v>
      </c>
      <c r="E5" s="4">
        <v>243.53</v>
      </c>
      <c r="F5" s="73">
        <v>10</v>
      </c>
      <c r="G5" s="74" t="s">
        <v>10</v>
      </c>
      <c r="H5" s="16">
        <v>261.12</v>
      </c>
      <c r="I5" s="6">
        <f>H5*F5</f>
        <v>2611.1999999999998</v>
      </c>
    </row>
    <row r="6" spans="1:10" ht="37.5" customHeight="1">
      <c r="A6" s="9" t="s">
        <v>151</v>
      </c>
      <c r="B6" s="75" t="s">
        <v>152</v>
      </c>
      <c r="C6" s="9">
        <v>19.05</v>
      </c>
      <c r="D6" s="9" t="s">
        <v>13</v>
      </c>
      <c r="E6" s="9">
        <v>688.52</v>
      </c>
      <c r="F6" s="12">
        <v>5.51</v>
      </c>
      <c r="G6" s="9" t="s">
        <v>13</v>
      </c>
      <c r="H6" s="16">
        <v>688.52</v>
      </c>
      <c r="I6" s="6">
        <f t="shared" ref="I6:I20" si="0">H6*F6</f>
        <v>3793.7451999999998</v>
      </c>
    </row>
    <row r="7" spans="1:10" ht="114.75">
      <c r="A7" s="4" t="s">
        <v>153</v>
      </c>
      <c r="B7" s="7" t="s">
        <v>12</v>
      </c>
      <c r="C7" s="8">
        <v>80.72</v>
      </c>
      <c r="D7" s="8">
        <v>11.23</v>
      </c>
      <c r="E7" s="8">
        <v>20.8</v>
      </c>
      <c r="F7" s="4">
        <v>22.14</v>
      </c>
      <c r="G7" s="9" t="s">
        <v>13</v>
      </c>
      <c r="H7" s="9">
        <v>120.53</v>
      </c>
      <c r="I7" s="6">
        <f t="shared" si="0"/>
        <v>2668.5342000000001</v>
      </c>
    </row>
    <row r="8" spans="1:10" s="78" customFormat="1" ht="89.25">
      <c r="A8" s="11" t="s">
        <v>154</v>
      </c>
      <c r="B8" s="76" t="s">
        <v>15</v>
      </c>
      <c r="C8" s="8">
        <v>7.51</v>
      </c>
      <c r="D8" s="8">
        <v>1.21</v>
      </c>
      <c r="E8" s="8">
        <v>1.95</v>
      </c>
      <c r="F8" s="11">
        <v>0.47</v>
      </c>
      <c r="G8" s="77" t="s">
        <v>57</v>
      </c>
      <c r="H8" s="77">
        <v>223.35</v>
      </c>
      <c r="I8" s="6">
        <f t="shared" si="0"/>
        <v>104.97449999999999</v>
      </c>
    </row>
    <row r="9" spans="1:10" ht="63.75">
      <c r="A9" s="4" t="s">
        <v>116</v>
      </c>
      <c r="B9" s="7" t="s">
        <v>40</v>
      </c>
      <c r="C9" s="8">
        <v>12.51</v>
      </c>
      <c r="D9" s="8">
        <v>2.0099999999999998</v>
      </c>
      <c r="E9" s="8">
        <v>3.25</v>
      </c>
      <c r="F9" s="4">
        <v>0.78</v>
      </c>
      <c r="G9" s="9" t="s">
        <v>16</v>
      </c>
      <c r="H9" s="9">
        <v>1149.1199999999999</v>
      </c>
      <c r="I9" s="6">
        <f t="shared" si="0"/>
        <v>896.31359999999995</v>
      </c>
    </row>
    <row r="10" spans="1:10" ht="76.5" customHeight="1">
      <c r="A10" s="4" t="s">
        <v>43</v>
      </c>
      <c r="B10" s="7" t="s">
        <v>44</v>
      </c>
      <c r="C10" s="8"/>
      <c r="D10" s="8"/>
      <c r="E10" s="8"/>
      <c r="F10" s="4">
        <v>1.87</v>
      </c>
      <c r="G10" s="9" t="s">
        <v>16</v>
      </c>
      <c r="H10" s="9">
        <v>5829</v>
      </c>
      <c r="I10" s="6">
        <f t="shared" si="0"/>
        <v>10900.230000000001</v>
      </c>
    </row>
    <row r="11" spans="1:10" ht="87.75" customHeight="1">
      <c r="A11" s="4" t="s">
        <v>45</v>
      </c>
      <c r="B11" s="7" t="s">
        <v>24</v>
      </c>
      <c r="C11" s="8"/>
      <c r="D11" s="8"/>
      <c r="E11" s="8"/>
      <c r="F11" s="4">
        <v>12.35</v>
      </c>
      <c r="G11" s="9" t="s">
        <v>16</v>
      </c>
      <c r="H11" s="9">
        <v>5489.86</v>
      </c>
      <c r="I11" s="6">
        <f t="shared" si="0"/>
        <v>67799.770999999993</v>
      </c>
    </row>
    <row r="12" spans="1:10" ht="89.25">
      <c r="A12" s="11" t="s">
        <v>155</v>
      </c>
      <c r="B12" s="7" t="s">
        <v>156</v>
      </c>
      <c r="C12" s="8">
        <v>0.32</v>
      </c>
      <c r="D12" s="8">
        <v>0.35</v>
      </c>
      <c r="E12" s="8">
        <v>0.23</v>
      </c>
      <c r="F12" s="4">
        <v>1.2549999999999999</v>
      </c>
      <c r="G12" s="9" t="s">
        <v>27</v>
      </c>
      <c r="H12" s="9">
        <v>65841.84</v>
      </c>
      <c r="I12" s="6">
        <f t="shared" si="0"/>
        <v>82631.509199999986</v>
      </c>
    </row>
    <row r="13" spans="1:10" ht="79.5" customHeight="1" thickBot="1">
      <c r="A13" s="79" t="s">
        <v>157</v>
      </c>
      <c r="B13" s="80" t="s">
        <v>158</v>
      </c>
      <c r="C13" s="81">
        <v>13.29</v>
      </c>
      <c r="D13" s="82" t="s">
        <v>13</v>
      </c>
      <c r="E13" s="82">
        <v>245.79</v>
      </c>
      <c r="F13" s="83">
        <v>167.23</v>
      </c>
      <c r="G13" s="84" t="s">
        <v>13</v>
      </c>
      <c r="H13" s="84">
        <v>245.79</v>
      </c>
      <c r="I13" s="6">
        <f t="shared" si="0"/>
        <v>41103.461699999993</v>
      </c>
    </row>
    <row r="14" spans="1:10" ht="102">
      <c r="A14" s="4" t="s">
        <v>159</v>
      </c>
      <c r="B14" s="7" t="s">
        <v>44</v>
      </c>
      <c r="C14" s="8"/>
      <c r="D14" s="9"/>
      <c r="E14" s="8">
        <v>12.86</v>
      </c>
      <c r="F14" s="9">
        <v>3.55</v>
      </c>
      <c r="G14" s="9" t="s">
        <v>16</v>
      </c>
      <c r="H14" s="16">
        <v>5829</v>
      </c>
      <c r="I14" s="6">
        <f t="shared" si="0"/>
        <v>20692.95</v>
      </c>
    </row>
    <row r="15" spans="1:10" ht="18.75">
      <c r="A15" s="4">
        <v>11</v>
      </c>
      <c r="B15" s="14" t="s">
        <v>28</v>
      </c>
      <c r="C15" s="8"/>
      <c r="D15" s="9"/>
      <c r="E15" s="9"/>
      <c r="F15" s="12">
        <f t="shared" ref="F15" si="1">E15*C15</f>
        <v>0</v>
      </c>
      <c r="G15" s="85"/>
      <c r="H15" s="16">
        <f t="shared" ref="H15" si="2">E15*G15</f>
        <v>0</v>
      </c>
      <c r="I15" s="6">
        <f t="shared" si="0"/>
        <v>0</v>
      </c>
    </row>
    <row r="16" spans="1:10" ht="15.75">
      <c r="A16" s="4">
        <v>12</v>
      </c>
      <c r="B16" s="7" t="s">
        <v>59</v>
      </c>
      <c r="C16" s="8">
        <v>3.7</v>
      </c>
      <c r="D16" s="9">
        <v>5.18</v>
      </c>
      <c r="E16" s="8">
        <v>66.099999999999994</v>
      </c>
      <c r="F16" s="9">
        <v>12.54</v>
      </c>
      <c r="G16" s="9" t="s">
        <v>16</v>
      </c>
      <c r="H16" s="9">
        <v>813.82</v>
      </c>
      <c r="I16" s="6">
        <f t="shared" si="0"/>
        <v>10205.302799999999</v>
      </c>
    </row>
    <row r="17" spans="1:9" ht="15.75">
      <c r="A17" s="4">
        <v>13</v>
      </c>
      <c r="B17" s="7" t="s">
        <v>160</v>
      </c>
      <c r="C17" s="8">
        <v>0.56999999999999995</v>
      </c>
      <c r="D17" s="9">
        <v>7.82</v>
      </c>
      <c r="E17" s="8">
        <v>26.55</v>
      </c>
      <c r="F17" s="9">
        <v>0.47</v>
      </c>
      <c r="G17" s="9" t="s">
        <v>16</v>
      </c>
      <c r="H17" s="9">
        <v>482.08</v>
      </c>
      <c r="I17" s="6">
        <f t="shared" si="0"/>
        <v>226.57759999999999</v>
      </c>
    </row>
    <row r="18" spans="1:9" ht="15.75">
      <c r="A18" s="4">
        <v>14</v>
      </c>
      <c r="B18" s="7" t="s">
        <v>161</v>
      </c>
      <c r="C18" s="8">
        <v>4.2</v>
      </c>
      <c r="D18" s="9">
        <v>10.35</v>
      </c>
      <c r="E18" s="8">
        <v>132.19999999999999</v>
      </c>
      <c r="F18" s="9">
        <v>15.32</v>
      </c>
      <c r="G18" s="9" t="s">
        <v>16</v>
      </c>
      <c r="H18" s="9">
        <v>434.67</v>
      </c>
      <c r="I18" s="6">
        <f t="shared" si="0"/>
        <v>6659.1444000000001</v>
      </c>
    </row>
    <row r="19" spans="1:9" ht="15.75">
      <c r="A19" s="4">
        <v>15</v>
      </c>
      <c r="B19" s="7" t="s">
        <v>60</v>
      </c>
      <c r="C19" s="8">
        <v>4.3499999999999996</v>
      </c>
      <c r="D19" s="9">
        <v>13.14</v>
      </c>
      <c r="E19" s="8">
        <v>44.25</v>
      </c>
      <c r="F19" s="9">
        <v>0.78</v>
      </c>
      <c r="G19" s="9" t="s">
        <v>16</v>
      </c>
      <c r="H19" s="9">
        <v>752.51</v>
      </c>
      <c r="I19" s="6">
        <f t="shared" si="0"/>
        <v>586.95780000000002</v>
      </c>
    </row>
    <row r="20" spans="1:9" ht="15.75">
      <c r="A20" s="4">
        <v>16</v>
      </c>
      <c r="B20" s="7" t="s">
        <v>33</v>
      </c>
      <c r="C20" s="8">
        <v>9.06</v>
      </c>
      <c r="D20" s="9">
        <v>19.739999999999998</v>
      </c>
      <c r="E20" s="8">
        <v>318</v>
      </c>
      <c r="F20" s="9">
        <v>22.14</v>
      </c>
      <c r="G20" s="9" t="s">
        <v>16</v>
      </c>
      <c r="H20" s="9">
        <v>177.16</v>
      </c>
      <c r="I20" s="6">
        <f t="shared" si="0"/>
        <v>3922.3224</v>
      </c>
    </row>
    <row r="21" spans="1:9">
      <c r="A21" s="16"/>
      <c r="B21" s="137" t="s">
        <v>131</v>
      </c>
      <c r="C21" s="138"/>
      <c r="D21" s="138"/>
      <c r="E21" s="138"/>
      <c r="F21" s="138"/>
      <c r="G21" s="138"/>
      <c r="H21" s="139"/>
      <c r="I21" s="129">
        <f>SUM(I5:I20)</f>
        <v>254802.99439999997</v>
      </c>
    </row>
    <row r="22" spans="1:9">
      <c r="A22" s="18"/>
      <c r="B22" s="20"/>
      <c r="C22" s="20"/>
      <c r="D22" s="20"/>
      <c r="E22" s="20"/>
      <c r="F22" s="20"/>
      <c r="G22" s="20"/>
      <c r="H22" s="20"/>
      <c r="I22" s="86"/>
    </row>
    <row r="23" spans="1:9" ht="15" customHeight="1">
      <c r="B23" s="136" t="s">
        <v>35</v>
      </c>
      <c r="C23" s="136"/>
      <c r="D23" s="136"/>
      <c r="E23" s="136"/>
      <c r="F23" s="136"/>
      <c r="G23" s="136"/>
      <c r="H23" s="136"/>
      <c r="I23" s="136"/>
    </row>
    <row r="24" spans="1:9">
      <c r="B24" s="136"/>
      <c r="C24" s="136"/>
      <c r="D24" s="136"/>
      <c r="E24" s="136"/>
      <c r="F24" s="136"/>
      <c r="G24" s="136"/>
      <c r="H24" s="136"/>
      <c r="I24" s="136"/>
    </row>
    <row r="25" spans="1:9">
      <c r="B25" s="136"/>
      <c r="C25" s="136"/>
      <c r="D25" s="136"/>
      <c r="E25" s="136"/>
      <c r="F25" s="136"/>
      <c r="G25" s="136"/>
      <c r="H25" s="136"/>
      <c r="I25" s="136"/>
    </row>
    <row r="26" spans="1:9">
      <c r="B26" s="136"/>
      <c r="C26" s="136"/>
      <c r="D26" s="136"/>
      <c r="E26" s="136"/>
      <c r="F26" s="136"/>
      <c r="G26" s="136"/>
      <c r="H26" s="136"/>
      <c r="I26" s="136"/>
    </row>
  </sheetData>
  <mergeCells count="5">
    <mergeCell ref="A1:I1"/>
    <mergeCell ref="A2:I2"/>
    <mergeCell ref="A3:I3"/>
    <mergeCell ref="B21:H21"/>
    <mergeCell ref="B23:I26"/>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H23"/>
  <sheetViews>
    <sheetView topLeftCell="A16" workbookViewId="0">
      <selection activeCell="H19" sqref="H19"/>
    </sheetView>
  </sheetViews>
  <sheetFormatPr defaultRowHeight="15"/>
  <cols>
    <col min="1" max="1" width="8.7109375" customWidth="1"/>
    <col min="2" max="2" width="44.140625" customWidth="1"/>
    <col min="3" max="4" width="13.7109375" hidden="1" customWidth="1"/>
    <col min="5" max="5" width="10.28515625" customWidth="1"/>
    <col min="6" max="7" width="11.5703125" customWidth="1"/>
    <col min="8" max="8" width="12.140625" customWidth="1"/>
  </cols>
  <sheetData>
    <row r="1" spans="1:8" ht="18.75">
      <c r="A1" s="130" t="s">
        <v>0</v>
      </c>
      <c r="B1" s="131"/>
      <c r="C1" s="131"/>
      <c r="D1" s="131"/>
      <c r="E1" s="131"/>
      <c r="F1" s="131"/>
      <c r="G1" s="131"/>
      <c r="H1" s="131"/>
    </row>
    <row r="2" spans="1:8" ht="18.75">
      <c r="A2" s="132" t="s">
        <v>1</v>
      </c>
      <c r="B2" s="133"/>
      <c r="C2" s="133"/>
      <c r="D2" s="133"/>
      <c r="E2" s="133"/>
      <c r="F2" s="133"/>
      <c r="G2" s="133"/>
      <c r="H2" s="133"/>
    </row>
    <row r="3" spans="1:8" ht="23.25" customHeight="1">
      <c r="A3" s="134" t="s">
        <v>36</v>
      </c>
      <c r="B3" s="134"/>
      <c r="C3" s="134"/>
      <c r="D3" s="134"/>
      <c r="E3" s="134"/>
      <c r="F3" s="134"/>
      <c r="G3" s="134"/>
      <c r="H3" s="134"/>
    </row>
    <row r="4" spans="1:8">
      <c r="A4" s="3" t="s">
        <v>3</v>
      </c>
      <c r="B4" s="3" t="s">
        <v>4</v>
      </c>
      <c r="C4" s="3">
        <v>1</v>
      </c>
      <c r="D4" s="3">
        <v>2</v>
      </c>
      <c r="E4" s="3" t="s">
        <v>37</v>
      </c>
      <c r="F4" s="3" t="s">
        <v>6</v>
      </c>
      <c r="G4" s="3" t="s">
        <v>7</v>
      </c>
      <c r="H4" s="3" t="s">
        <v>8</v>
      </c>
    </row>
    <row r="5" spans="1:8" ht="21">
      <c r="A5" s="4">
        <v>1</v>
      </c>
      <c r="B5" s="5" t="s">
        <v>9</v>
      </c>
      <c r="C5" s="4"/>
      <c r="D5" s="4">
        <v>4</v>
      </c>
      <c r="E5" s="8">
        <v>6</v>
      </c>
      <c r="F5" s="23" t="s">
        <v>10</v>
      </c>
      <c r="G5" s="23">
        <v>261.12</v>
      </c>
      <c r="H5" s="8">
        <f>G5*E5</f>
        <v>1566.72</v>
      </c>
    </row>
    <row r="6" spans="1:8" ht="76.5" customHeight="1">
      <c r="A6" s="4" t="s">
        <v>11</v>
      </c>
      <c r="B6" s="7" t="s">
        <v>12</v>
      </c>
      <c r="C6" s="8">
        <v>9.06</v>
      </c>
      <c r="D6" s="9">
        <v>19.739999999999998</v>
      </c>
      <c r="E6" s="8">
        <v>10.18</v>
      </c>
      <c r="F6" s="9" t="s">
        <v>13</v>
      </c>
      <c r="G6" s="9">
        <v>120.53</v>
      </c>
      <c r="H6" s="8">
        <f t="shared" ref="H6:H18" si="0">G6*E6</f>
        <v>1226.9954</v>
      </c>
    </row>
    <row r="7" spans="1:8" ht="89.25">
      <c r="A7" s="4" t="s">
        <v>14</v>
      </c>
      <c r="B7" s="10" t="s">
        <v>38</v>
      </c>
      <c r="C7" s="8">
        <v>0.56999999999999995</v>
      </c>
      <c r="D7" s="9">
        <v>7.82</v>
      </c>
      <c r="E7" s="8">
        <v>0.97</v>
      </c>
      <c r="F7" s="9" t="s">
        <v>16</v>
      </c>
      <c r="G7" s="9">
        <v>223.35</v>
      </c>
      <c r="H7" s="8">
        <f t="shared" si="0"/>
        <v>216.64949999999999</v>
      </c>
    </row>
    <row r="8" spans="1:8" ht="63.75">
      <c r="A8" s="4" t="s">
        <v>39</v>
      </c>
      <c r="B8" s="7" t="s">
        <v>40</v>
      </c>
      <c r="C8" s="8">
        <v>0.95</v>
      </c>
      <c r="D8" s="9">
        <v>13.14</v>
      </c>
      <c r="E8" s="8">
        <v>1.21</v>
      </c>
      <c r="F8" s="9" t="s">
        <v>16</v>
      </c>
      <c r="G8" s="9">
        <v>1149.1199999999999</v>
      </c>
      <c r="H8" s="8">
        <f t="shared" si="0"/>
        <v>1390.4351999999999</v>
      </c>
    </row>
    <row r="9" spans="1:8" ht="102">
      <c r="A9" s="4" t="s">
        <v>41</v>
      </c>
      <c r="B9" s="7" t="s">
        <v>42</v>
      </c>
      <c r="C9" s="8">
        <v>10.650085000000001</v>
      </c>
      <c r="D9" s="8">
        <v>7.1368910000000003</v>
      </c>
      <c r="E9" s="8">
        <v>2.3279999999999998</v>
      </c>
      <c r="F9" s="9" t="s">
        <v>16</v>
      </c>
      <c r="G9" s="9">
        <v>5358.83</v>
      </c>
      <c r="H9" s="8">
        <f t="shared" si="0"/>
        <v>12475.356239999999</v>
      </c>
    </row>
    <row r="10" spans="1:8" ht="102">
      <c r="A10" s="4" t="s">
        <v>43</v>
      </c>
      <c r="B10" s="7" t="s">
        <v>44</v>
      </c>
      <c r="C10" s="4">
        <v>42.051000000000002</v>
      </c>
      <c r="D10" s="9" t="s">
        <v>16</v>
      </c>
      <c r="E10" s="8">
        <v>4.5339999999999998</v>
      </c>
      <c r="F10" s="9" t="s">
        <v>16</v>
      </c>
      <c r="G10" s="9">
        <v>5829</v>
      </c>
      <c r="H10" s="8">
        <f t="shared" si="0"/>
        <v>26428.685999999998</v>
      </c>
    </row>
    <row r="11" spans="1:8" ht="87.75" customHeight="1">
      <c r="A11" s="4" t="s">
        <v>45</v>
      </c>
      <c r="B11" s="7" t="s">
        <v>24</v>
      </c>
      <c r="C11" s="8"/>
      <c r="D11" s="8"/>
      <c r="E11" s="4">
        <v>1.454</v>
      </c>
      <c r="F11" s="9" t="s">
        <v>16</v>
      </c>
      <c r="G11" s="9">
        <v>5489.86</v>
      </c>
      <c r="H11" s="8">
        <f t="shared" si="0"/>
        <v>7982.2564399999992</v>
      </c>
    </row>
    <row r="12" spans="1:8" ht="48" customHeight="1">
      <c r="A12" s="4">
        <v>8</v>
      </c>
      <c r="B12" s="7" t="s">
        <v>46</v>
      </c>
      <c r="C12" s="8"/>
      <c r="D12" s="8"/>
      <c r="E12" s="4">
        <v>0.63</v>
      </c>
      <c r="F12" s="9" t="s">
        <v>27</v>
      </c>
      <c r="G12" s="9">
        <v>63762.52</v>
      </c>
      <c r="H12" s="8">
        <f t="shared" si="0"/>
        <v>40170.387600000002</v>
      </c>
    </row>
    <row r="13" spans="1:8" ht="12.75" customHeight="1">
      <c r="A13" s="4">
        <v>9</v>
      </c>
      <c r="B13" s="7" t="s">
        <v>28</v>
      </c>
      <c r="C13" s="8"/>
      <c r="D13" s="24"/>
      <c r="E13" s="8"/>
      <c r="F13" s="9"/>
      <c r="G13" s="9"/>
      <c r="H13" s="8">
        <f t="shared" si="0"/>
        <v>0</v>
      </c>
    </row>
    <row r="14" spans="1:8" ht="15.75">
      <c r="A14" s="4">
        <v>10</v>
      </c>
      <c r="B14" s="7" t="s">
        <v>47</v>
      </c>
      <c r="C14" s="8">
        <v>0.56999999999999995</v>
      </c>
      <c r="D14" s="9">
        <v>7.82</v>
      </c>
      <c r="E14" s="8">
        <v>0.97</v>
      </c>
      <c r="F14" s="9" t="s">
        <v>16</v>
      </c>
      <c r="G14" s="9">
        <v>403.07</v>
      </c>
      <c r="H14" s="8">
        <f t="shared" si="0"/>
        <v>390.97789999999998</v>
      </c>
    </row>
    <row r="15" spans="1:8" ht="15.75">
      <c r="A15" s="4">
        <v>11</v>
      </c>
      <c r="B15" s="7" t="s">
        <v>30</v>
      </c>
      <c r="C15" s="8">
        <v>3.7</v>
      </c>
      <c r="D15" s="9">
        <v>5.18</v>
      </c>
      <c r="E15" s="8">
        <v>3.01</v>
      </c>
      <c r="F15" s="9" t="s">
        <v>16</v>
      </c>
      <c r="G15" s="9">
        <v>907.32</v>
      </c>
      <c r="H15" s="8">
        <f t="shared" si="0"/>
        <v>2731.0331999999999</v>
      </c>
    </row>
    <row r="16" spans="1:8" ht="15.75">
      <c r="A16" s="4">
        <v>12</v>
      </c>
      <c r="B16" s="7" t="s">
        <v>48</v>
      </c>
      <c r="C16" s="8">
        <v>4.2</v>
      </c>
      <c r="D16" s="9">
        <v>10.35</v>
      </c>
      <c r="E16" s="8">
        <v>6.02</v>
      </c>
      <c r="F16" s="9" t="s">
        <v>16</v>
      </c>
      <c r="G16" s="9">
        <v>541.66999999999996</v>
      </c>
      <c r="H16" s="8">
        <f t="shared" si="0"/>
        <v>3260.8533999999995</v>
      </c>
    </row>
    <row r="17" spans="1:8" ht="15.75">
      <c r="A17" s="4">
        <v>13</v>
      </c>
      <c r="B17" s="7" t="s">
        <v>49</v>
      </c>
      <c r="C17" s="8">
        <v>4.3499999999999996</v>
      </c>
      <c r="D17" s="9">
        <v>13.14</v>
      </c>
      <c r="E17" s="8">
        <v>1.21</v>
      </c>
      <c r="F17" s="9" t="s">
        <v>16</v>
      </c>
      <c r="G17" s="9">
        <v>863.23</v>
      </c>
      <c r="H17" s="8">
        <f t="shared" si="0"/>
        <v>1044.5083</v>
      </c>
    </row>
    <row r="18" spans="1:8" ht="15.75">
      <c r="A18" s="4">
        <v>14</v>
      </c>
      <c r="B18" s="7" t="s">
        <v>33</v>
      </c>
      <c r="C18" s="8">
        <v>9.06</v>
      </c>
      <c r="D18" s="9">
        <v>19.739999999999998</v>
      </c>
      <c r="E18" s="8">
        <v>10.18</v>
      </c>
      <c r="F18" s="9" t="s">
        <v>16</v>
      </c>
      <c r="G18" s="9">
        <v>177.18</v>
      </c>
      <c r="H18" s="8">
        <f t="shared" si="0"/>
        <v>1803.6923999999999</v>
      </c>
    </row>
    <row r="19" spans="1:8">
      <c r="A19" s="16"/>
      <c r="B19" s="135"/>
      <c r="C19" s="135"/>
      <c r="D19" s="135"/>
      <c r="E19" s="135"/>
      <c r="F19" s="135"/>
      <c r="G19" s="135"/>
      <c r="H19" s="8">
        <f>SUM(H5:H18)</f>
        <v>100688.55158</v>
      </c>
    </row>
    <row r="20" spans="1:8" ht="15" customHeight="1">
      <c r="B20" s="136" t="s">
        <v>50</v>
      </c>
      <c r="C20" s="136"/>
      <c r="D20" s="136"/>
      <c r="E20" s="136"/>
      <c r="F20" s="136"/>
      <c r="G20" s="136"/>
      <c r="H20" s="136"/>
    </row>
    <row r="21" spans="1:8">
      <c r="B21" s="136"/>
      <c r="C21" s="136"/>
      <c r="D21" s="136"/>
      <c r="E21" s="136"/>
      <c r="F21" s="136"/>
      <c r="G21" s="136"/>
      <c r="H21" s="136"/>
    </row>
    <row r="22" spans="1:8">
      <c r="B22" s="136"/>
      <c r="C22" s="136"/>
      <c r="D22" s="136"/>
      <c r="E22" s="136"/>
      <c r="F22" s="136"/>
      <c r="G22" s="136"/>
      <c r="H22" s="136"/>
    </row>
    <row r="23" spans="1:8">
      <c r="B23" s="136"/>
      <c r="C23" s="136"/>
      <c r="D23" s="136"/>
      <c r="E23" s="136"/>
      <c r="F23" s="136"/>
      <c r="G23" s="136"/>
      <c r="H23" s="136"/>
    </row>
  </sheetData>
  <mergeCells count="5">
    <mergeCell ref="A1:H1"/>
    <mergeCell ref="A2:H2"/>
    <mergeCell ref="A3:H3"/>
    <mergeCell ref="B19:G19"/>
    <mergeCell ref="B20:H2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I18"/>
  <sheetViews>
    <sheetView workbookViewId="0">
      <selection activeCell="F6" sqref="F6"/>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130" t="s">
        <v>0</v>
      </c>
      <c r="B1" s="131"/>
      <c r="C1" s="131"/>
      <c r="D1" s="131"/>
      <c r="E1" s="131"/>
      <c r="F1" s="131"/>
      <c r="G1" s="131"/>
      <c r="H1" s="131"/>
      <c r="I1" s="1"/>
    </row>
    <row r="2" spans="1:9" ht="18.75">
      <c r="A2" s="132" t="s">
        <v>1</v>
      </c>
      <c r="B2" s="133"/>
      <c r="C2" s="133"/>
      <c r="D2" s="133"/>
      <c r="E2" s="133"/>
      <c r="F2" s="133"/>
      <c r="G2" s="133"/>
      <c r="H2" s="133"/>
      <c r="I2" s="1"/>
    </row>
    <row r="3" spans="1:9" ht="24" customHeight="1">
      <c r="A3" s="134" t="s">
        <v>166</v>
      </c>
      <c r="B3" s="134"/>
      <c r="C3" s="134"/>
      <c r="D3" s="134"/>
      <c r="E3" s="134"/>
      <c r="F3" s="134"/>
      <c r="G3" s="134"/>
      <c r="H3" s="134"/>
      <c r="I3" s="2"/>
    </row>
    <row r="4" spans="1:9">
      <c r="A4" s="3" t="s">
        <v>3</v>
      </c>
      <c r="B4" s="3" t="s">
        <v>4</v>
      </c>
      <c r="C4" s="3">
        <v>1</v>
      </c>
      <c r="D4" s="3">
        <v>2</v>
      </c>
      <c r="E4" s="3" t="s">
        <v>37</v>
      </c>
      <c r="F4" s="3" t="s">
        <v>6</v>
      </c>
      <c r="G4" s="3" t="s">
        <v>7</v>
      </c>
      <c r="H4" s="3" t="s">
        <v>8</v>
      </c>
    </row>
    <row r="5" spans="1:9" ht="21">
      <c r="A5" s="4">
        <v>1</v>
      </c>
      <c r="B5" s="5" t="s">
        <v>167</v>
      </c>
      <c r="C5" s="4"/>
      <c r="D5" s="4">
        <v>2</v>
      </c>
      <c r="E5" s="4">
        <v>0</v>
      </c>
      <c r="F5" s="4" t="s">
        <v>10</v>
      </c>
      <c r="G5" s="4">
        <v>0</v>
      </c>
      <c r="H5" s="4">
        <f>G5*E5</f>
        <v>0</v>
      </c>
    </row>
    <row r="6" spans="1:9" ht="114.75">
      <c r="A6" s="4" t="s">
        <v>11</v>
      </c>
      <c r="B6" s="7" t="s">
        <v>12</v>
      </c>
      <c r="C6" s="8">
        <v>30.06</v>
      </c>
      <c r="D6" s="9">
        <v>18.059999999999999</v>
      </c>
      <c r="E6" s="4">
        <v>44.26</v>
      </c>
      <c r="F6" s="9" t="s">
        <v>13</v>
      </c>
      <c r="G6" s="9">
        <v>120.53</v>
      </c>
      <c r="H6" s="4">
        <f t="shared" ref="H6:H15" si="0">G6*E6</f>
        <v>5334.6578</v>
      </c>
    </row>
    <row r="7" spans="1:9" ht="89.25">
      <c r="A7" s="4" t="s">
        <v>14</v>
      </c>
      <c r="B7" s="10" t="s">
        <v>15</v>
      </c>
      <c r="C7" s="8">
        <v>2.66</v>
      </c>
      <c r="D7" s="9">
        <v>4.5199999999999996</v>
      </c>
      <c r="E7" s="4">
        <v>18.59</v>
      </c>
      <c r="F7" s="9" t="s">
        <v>16</v>
      </c>
      <c r="G7" s="9">
        <v>223.35</v>
      </c>
      <c r="H7" s="4">
        <f t="shared" si="0"/>
        <v>4152.0765000000001</v>
      </c>
    </row>
    <row r="8" spans="1:9" ht="63.75">
      <c r="A8" s="4" t="s">
        <v>39</v>
      </c>
      <c r="B8" s="7" t="s">
        <v>40</v>
      </c>
      <c r="C8" s="8">
        <v>4.43</v>
      </c>
      <c r="D8" s="9">
        <v>7.59</v>
      </c>
      <c r="E8" s="4">
        <v>30.98</v>
      </c>
      <c r="F8" s="9" t="s">
        <v>16</v>
      </c>
      <c r="G8" s="9">
        <v>1149.1199999999999</v>
      </c>
      <c r="H8" s="4">
        <f t="shared" si="0"/>
        <v>35599.7376</v>
      </c>
    </row>
    <row r="9" spans="1:9" ht="102">
      <c r="A9" s="4" t="s">
        <v>83</v>
      </c>
      <c r="B9" s="7" t="s">
        <v>44</v>
      </c>
      <c r="C9" s="9"/>
      <c r="D9" s="9">
        <v>50.15</v>
      </c>
      <c r="E9" s="4">
        <v>74.349999999999994</v>
      </c>
      <c r="F9" s="9" t="s">
        <v>13</v>
      </c>
      <c r="G9" s="9">
        <v>5829</v>
      </c>
      <c r="H9" s="4">
        <f t="shared" si="0"/>
        <v>433386.14999999997</v>
      </c>
    </row>
    <row r="10" spans="1:9" ht="18.75">
      <c r="A10" s="4">
        <v>6</v>
      </c>
      <c r="B10" s="14" t="s">
        <v>28</v>
      </c>
      <c r="C10" s="8"/>
      <c r="D10" s="9"/>
      <c r="E10" s="4"/>
      <c r="F10" s="9"/>
      <c r="G10" s="9"/>
      <c r="H10" s="4"/>
    </row>
    <row r="11" spans="1:9" ht="15.75">
      <c r="A11" s="4">
        <v>7</v>
      </c>
      <c r="B11" s="7" t="s">
        <v>150</v>
      </c>
      <c r="C11" s="8">
        <v>2.66</v>
      </c>
      <c r="D11" s="9">
        <v>4.5199999999999996</v>
      </c>
      <c r="E11" s="4">
        <v>31.91</v>
      </c>
      <c r="F11" s="9" t="s">
        <v>16</v>
      </c>
      <c r="G11" s="9">
        <v>880.61</v>
      </c>
      <c r="H11" s="4">
        <f t="shared" si="0"/>
        <v>28100.265100000001</v>
      </c>
    </row>
    <row r="12" spans="1:9" ht="15.75">
      <c r="A12" s="4">
        <v>7</v>
      </c>
      <c r="B12" s="7" t="s">
        <v>168</v>
      </c>
      <c r="C12" s="8">
        <v>8.2799999999999994</v>
      </c>
      <c r="D12" s="9">
        <v>21.54</v>
      </c>
      <c r="E12" s="4">
        <v>18.59</v>
      </c>
      <c r="F12" s="9" t="s">
        <v>16</v>
      </c>
      <c r="G12" s="9">
        <v>450.47</v>
      </c>
      <c r="H12" s="4">
        <f t="shared" si="0"/>
        <v>8374.2373000000007</v>
      </c>
    </row>
    <row r="13" spans="1:9" ht="15.75">
      <c r="A13" s="4">
        <v>8</v>
      </c>
      <c r="B13" s="7" t="s">
        <v>49</v>
      </c>
      <c r="C13" s="8">
        <v>14</v>
      </c>
      <c r="D13" s="9">
        <v>7.59</v>
      </c>
      <c r="E13" s="4">
        <v>30.98</v>
      </c>
      <c r="F13" s="9" t="s">
        <v>16</v>
      </c>
      <c r="G13" s="9">
        <v>831.81</v>
      </c>
      <c r="H13" s="4">
        <f t="shared" si="0"/>
        <v>25769.4738</v>
      </c>
    </row>
    <row r="14" spans="1:9" ht="15.75">
      <c r="A14" s="4">
        <v>9</v>
      </c>
      <c r="B14" s="7" t="s">
        <v>31</v>
      </c>
      <c r="C14" s="8">
        <v>6.4</v>
      </c>
      <c r="D14" s="9">
        <v>43.08</v>
      </c>
      <c r="E14" s="4">
        <v>63.82</v>
      </c>
      <c r="F14" s="9" t="s">
        <v>16</v>
      </c>
      <c r="G14" s="9">
        <v>513.67999999999995</v>
      </c>
      <c r="H14" s="4">
        <f t="shared" si="0"/>
        <v>32783.0576</v>
      </c>
    </row>
    <row r="15" spans="1:9" ht="15.75">
      <c r="A15" s="4">
        <v>10</v>
      </c>
      <c r="B15" s="7" t="s">
        <v>33</v>
      </c>
      <c r="C15" s="8">
        <v>30.06</v>
      </c>
      <c r="D15" s="9">
        <v>18.059999999999999</v>
      </c>
      <c r="E15" s="4">
        <v>44.26</v>
      </c>
      <c r="F15" s="9" t="s">
        <v>16</v>
      </c>
      <c r="G15" s="9">
        <v>177.16</v>
      </c>
      <c r="H15" s="4">
        <f t="shared" si="0"/>
        <v>7841.1015999999991</v>
      </c>
    </row>
    <row r="16" spans="1:9">
      <c r="A16" s="16"/>
      <c r="B16" s="137" t="s">
        <v>34</v>
      </c>
      <c r="C16" s="138"/>
      <c r="D16" s="138"/>
      <c r="E16" s="138"/>
      <c r="F16" s="138"/>
      <c r="G16" s="139"/>
      <c r="H16" s="17">
        <f>SUM(H6:H15)</f>
        <v>581340.75730000006</v>
      </c>
    </row>
    <row r="17" spans="1:8">
      <c r="A17" s="22"/>
      <c r="B17" s="19"/>
      <c r="C17" s="19"/>
      <c r="D17" s="19"/>
      <c r="E17" s="19"/>
      <c r="F17" s="19"/>
      <c r="G17" s="19"/>
      <c r="H17" s="21"/>
    </row>
    <row r="18" spans="1:8" ht="50.25" customHeight="1">
      <c r="B18" s="136" t="s">
        <v>35</v>
      </c>
      <c r="C18" s="136"/>
      <c r="D18" s="136"/>
      <c r="E18" s="136"/>
      <c r="F18" s="136"/>
      <c r="G18" s="136"/>
      <c r="H18" s="136"/>
    </row>
  </sheetData>
  <mergeCells count="5">
    <mergeCell ref="A1:H1"/>
    <mergeCell ref="A2:H2"/>
    <mergeCell ref="A3:H3"/>
    <mergeCell ref="B16:G16"/>
    <mergeCell ref="B18:H18"/>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J20"/>
  <sheetViews>
    <sheetView topLeftCell="A10" workbookViewId="0">
      <selection activeCell="I17" sqref="I17"/>
    </sheetView>
  </sheetViews>
  <sheetFormatPr defaultRowHeight="15"/>
  <cols>
    <col min="1" max="1" width="8.7109375" customWidth="1"/>
    <col min="2" max="2" width="41.28515625" customWidth="1"/>
    <col min="3" max="5" width="9.7109375" style="38" hidden="1" customWidth="1"/>
    <col min="6" max="6" width="9.42578125" style="39" customWidth="1"/>
    <col min="7" max="7" width="10.140625" customWidth="1"/>
    <col min="8" max="9" width="11.5703125" customWidth="1"/>
  </cols>
  <sheetData>
    <row r="1" spans="1:10" ht="18.75">
      <c r="A1" s="130" t="s">
        <v>0</v>
      </c>
      <c r="B1" s="131"/>
      <c r="C1" s="131"/>
      <c r="D1" s="131"/>
      <c r="E1" s="131"/>
      <c r="F1" s="131"/>
      <c r="G1" s="131"/>
      <c r="H1" s="131"/>
      <c r="I1" s="131"/>
      <c r="J1" s="1"/>
    </row>
    <row r="2" spans="1:10" ht="18.75">
      <c r="A2" s="132" t="s">
        <v>1</v>
      </c>
      <c r="B2" s="133"/>
      <c r="C2" s="133"/>
      <c r="D2" s="133"/>
      <c r="E2" s="133"/>
      <c r="F2" s="133"/>
      <c r="G2" s="133"/>
      <c r="H2" s="133"/>
      <c r="I2" s="133"/>
      <c r="J2" s="1"/>
    </row>
    <row r="3" spans="1:10" ht="42" customHeight="1">
      <c r="A3" s="140" t="s">
        <v>185</v>
      </c>
      <c r="B3" s="141"/>
      <c r="C3" s="141"/>
      <c r="D3" s="141"/>
      <c r="E3" s="141"/>
      <c r="F3" s="141"/>
      <c r="G3" s="141"/>
      <c r="H3" s="141"/>
      <c r="I3" s="142"/>
      <c r="J3" s="2"/>
    </row>
    <row r="4" spans="1:10">
      <c r="A4" s="3" t="s">
        <v>3</v>
      </c>
      <c r="B4" s="28" t="s">
        <v>4</v>
      </c>
      <c r="C4" s="29">
        <v>1</v>
      </c>
      <c r="D4" s="29">
        <v>1</v>
      </c>
      <c r="E4" s="29">
        <v>2</v>
      </c>
      <c r="F4" s="56" t="s">
        <v>37</v>
      </c>
      <c r="G4" s="3" t="s">
        <v>6</v>
      </c>
      <c r="H4" s="3" t="s">
        <v>7</v>
      </c>
      <c r="I4" s="3" t="s">
        <v>8</v>
      </c>
    </row>
    <row r="5" spans="1:10" s="35" customFormat="1" ht="24">
      <c r="A5" s="31">
        <v>1</v>
      </c>
      <c r="B5" s="32" t="s">
        <v>65</v>
      </c>
      <c r="C5" s="33">
        <v>5</v>
      </c>
      <c r="D5" s="33">
        <v>5</v>
      </c>
      <c r="E5" s="33">
        <v>2</v>
      </c>
      <c r="F5" s="34">
        <v>23</v>
      </c>
      <c r="G5" s="57" t="s">
        <v>66</v>
      </c>
      <c r="H5" s="57">
        <v>261.12</v>
      </c>
      <c r="I5" s="8">
        <f>F5*H5</f>
        <v>6005.76</v>
      </c>
    </row>
    <row r="6" spans="1:10" ht="114.75">
      <c r="A6" s="4" t="s">
        <v>11</v>
      </c>
      <c r="B6" s="7" t="s">
        <v>12</v>
      </c>
      <c r="C6" s="9">
        <v>19.86</v>
      </c>
      <c r="D6" s="9">
        <v>18.899999999999999</v>
      </c>
      <c r="E6" s="9">
        <v>39.549999999999997</v>
      </c>
      <c r="F6" s="34">
        <v>146.25</v>
      </c>
      <c r="G6" s="9" t="s">
        <v>13</v>
      </c>
      <c r="H6" s="9">
        <v>120.53</v>
      </c>
      <c r="I6" s="8">
        <f t="shared" ref="I6:I16" si="0">F6*H6</f>
        <v>17627.512500000001</v>
      </c>
    </row>
    <row r="7" spans="1:10" ht="89.25">
      <c r="A7" s="4" t="s">
        <v>14</v>
      </c>
      <c r="B7" s="10" t="s">
        <v>15</v>
      </c>
      <c r="C7" s="9">
        <v>8.44</v>
      </c>
      <c r="D7" s="9">
        <v>7.09</v>
      </c>
      <c r="E7" s="9">
        <v>14.83</v>
      </c>
      <c r="F7" s="34">
        <v>100.41</v>
      </c>
      <c r="G7" s="9" t="s">
        <v>16</v>
      </c>
      <c r="H7" s="9">
        <v>223.35</v>
      </c>
      <c r="I7" s="8">
        <f t="shared" si="0"/>
        <v>22426.573499999999</v>
      </c>
    </row>
    <row r="8" spans="1:10" ht="63.75">
      <c r="A8" s="4" t="s">
        <v>39</v>
      </c>
      <c r="B8" s="7" t="s">
        <v>40</v>
      </c>
      <c r="C8" s="9">
        <v>14.07</v>
      </c>
      <c r="D8" s="9">
        <v>11.81</v>
      </c>
      <c r="E8" s="9">
        <v>24.72</v>
      </c>
      <c r="F8" s="34">
        <v>30.09</v>
      </c>
      <c r="G8" s="9" t="s">
        <v>16</v>
      </c>
      <c r="H8" s="9">
        <v>1149.1199999999999</v>
      </c>
      <c r="I8" s="8">
        <f t="shared" si="0"/>
        <v>34577.020799999998</v>
      </c>
    </row>
    <row r="9" spans="1:10" ht="114.75">
      <c r="A9" s="11" t="s">
        <v>67</v>
      </c>
      <c r="B9" s="7" t="s">
        <v>44</v>
      </c>
      <c r="C9" s="9">
        <v>14.23</v>
      </c>
      <c r="D9" s="9">
        <v>14.18</v>
      </c>
      <c r="E9" s="9">
        <v>29.66</v>
      </c>
      <c r="F9" s="34">
        <v>95.061000000000007</v>
      </c>
      <c r="G9" s="9" t="s">
        <v>13</v>
      </c>
      <c r="H9" s="9">
        <v>5829</v>
      </c>
      <c r="I9" s="8">
        <f t="shared" si="0"/>
        <v>554110.56900000002</v>
      </c>
    </row>
    <row r="10" spans="1:10" ht="63" customHeight="1">
      <c r="A10" s="11" t="s">
        <v>186</v>
      </c>
      <c r="B10" s="7" t="s">
        <v>187</v>
      </c>
      <c r="C10" s="9"/>
      <c r="D10" s="9"/>
      <c r="E10" s="9"/>
      <c r="F10" s="34">
        <v>106.88</v>
      </c>
      <c r="G10" s="9" t="s">
        <v>19</v>
      </c>
      <c r="H10" s="9">
        <v>828.7</v>
      </c>
      <c r="I10" s="8">
        <f t="shared" si="0"/>
        <v>88571.456000000006</v>
      </c>
    </row>
    <row r="11" spans="1:10" ht="18.75">
      <c r="A11" s="36">
        <v>6</v>
      </c>
      <c r="B11" s="14" t="s">
        <v>28</v>
      </c>
      <c r="C11" s="24"/>
      <c r="D11" s="24"/>
      <c r="E11" s="24"/>
      <c r="F11" s="34">
        <f t="shared" ref="F11" si="1">C11+D11+E11</f>
        <v>0</v>
      </c>
      <c r="G11" s="9"/>
      <c r="H11" s="9"/>
      <c r="I11" s="8">
        <f t="shared" si="0"/>
        <v>0</v>
      </c>
    </row>
    <row r="12" spans="1:10">
      <c r="A12" s="36">
        <v>8</v>
      </c>
      <c r="B12" s="7" t="s">
        <v>188</v>
      </c>
      <c r="C12" s="9">
        <v>6.12</v>
      </c>
      <c r="D12" s="9">
        <v>6.1</v>
      </c>
      <c r="E12" s="9">
        <v>12.75</v>
      </c>
      <c r="F12" s="34">
        <v>100.41</v>
      </c>
      <c r="G12" s="9" t="s">
        <v>13</v>
      </c>
      <c r="H12" s="9">
        <v>403.07</v>
      </c>
      <c r="I12" s="8">
        <f t="shared" si="0"/>
        <v>40472.258699999998</v>
      </c>
    </row>
    <row r="13" spans="1:10">
      <c r="A13" s="36">
        <v>7</v>
      </c>
      <c r="B13" s="7" t="s">
        <v>30</v>
      </c>
      <c r="C13" s="9">
        <v>8.44</v>
      </c>
      <c r="D13" s="9">
        <v>7.09</v>
      </c>
      <c r="E13" s="9">
        <v>14.83</v>
      </c>
      <c r="F13" s="34">
        <v>40.880000000000003</v>
      </c>
      <c r="G13" s="9" t="s">
        <v>13</v>
      </c>
      <c r="H13" s="9">
        <v>907.32</v>
      </c>
      <c r="I13" s="8">
        <f t="shared" si="0"/>
        <v>37091.241600000001</v>
      </c>
    </row>
    <row r="14" spans="1:10">
      <c r="A14" s="36">
        <v>10</v>
      </c>
      <c r="B14" s="7" t="s">
        <v>31</v>
      </c>
      <c r="C14" s="9">
        <v>12.24</v>
      </c>
      <c r="D14" s="9">
        <v>12.19</v>
      </c>
      <c r="E14" s="9">
        <v>25.51</v>
      </c>
      <c r="F14" s="34">
        <v>81.760000000000005</v>
      </c>
      <c r="G14" s="9" t="s">
        <v>13</v>
      </c>
      <c r="H14" s="9">
        <v>541.66999999999996</v>
      </c>
      <c r="I14" s="8">
        <f t="shared" si="0"/>
        <v>44286.939200000001</v>
      </c>
    </row>
    <row r="15" spans="1:10">
      <c r="A15" s="36">
        <v>9</v>
      </c>
      <c r="B15" s="7" t="s">
        <v>69</v>
      </c>
      <c r="C15" s="9">
        <v>14.07</v>
      </c>
      <c r="D15" s="9">
        <v>11.81</v>
      </c>
      <c r="E15" s="9">
        <v>24.72</v>
      </c>
      <c r="F15" s="34">
        <v>30.09</v>
      </c>
      <c r="G15" s="9" t="s">
        <v>13</v>
      </c>
      <c r="H15" s="9">
        <v>863.23</v>
      </c>
      <c r="I15" s="8">
        <f t="shared" si="0"/>
        <v>25974.590700000001</v>
      </c>
    </row>
    <row r="16" spans="1:10">
      <c r="A16" s="36">
        <v>11</v>
      </c>
      <c r="B16" s="7" t="s">
        <v>70</v>
      </c>
      <c r="C16" s="9">
        <v>19.86</v>
      </c>
      <c r="D16" s="9">
        <v>18.899999999999999</v>
      </c>
      <c r="E16" s="9">
        <v>39.549999999999997</v>
      </c>
      <c r="F16" s="34">
        <v>146.25</v>
      </c>
      <c r="G16" s="9" t="s">
        <v>13</v>
      </c>
      <c r="H16" s="9">
        <v>177.18</v>
      </c>
      <c r="I16" s="8">
        <f t="shared" si="0"/>
        <v>25912.575000000001</v>
      </c>
    </row>
    <row r="17" spans="1:9">
      <c r="A17" s="16"/>
      <c r="B17" s="135"/>
      <c r="C17" s="135"/>
      <c r="D17" s="135"/>
      <c r="E17" s="135"/>
      <c r="F17" s="135"/>
      <c r="G17" s="135"/>
      <c r="H17" s="135"/>
      <c r="I17" s="17">
        <f>SUM(I5:I16)</f>
        <v>897056.49699999997</v>
      </c>
    </row>
    <row r="18" spans="1:9">
      <c r="A18" s="22"/>
      <c r="B18" s="19"/>
      <c r="C18" s="19"/>
      <c r="D18" s="19"/>
      <c r="E18" s="19"/>
      <c r="F18" s="37"/>
      <c r="G18" s="19"/>
      <c r="H18" s="19"/>
      <c r="I18" s="21"/>
    </row>
    <row r="19" spans="1:9">
      <c r="A19" s="22"/>
      <c r="B19" s="19"/>
      <c r="C19" s="19"/>
      <c r="D19" s="19"/>
      <c r="E19" s="19"/>
      <c r="F19" s="37"/>
      <c r="G19" s="19"/>
      <c r="H19" s="19"/>
      <c r="I19" s="21"/>
    </row>
    <row r="20" spans="1:9" ht="41.25" customHeight="1">
      <c r="B20" s="136" t="s">
        <v>112</v>
      </c>
      <c r="C20" s="136"/>
      <c r="D20" s="136"/>
      <c r="E20" s="136"/>
      <c r="F20" s="136"/>
      <c r="G20" s="136"/>
      <c r="H20" s="136"/>
      <c r="I20" s="136"/>
    </row>
  </sheetData>
  <mergeCells count="5">
    <mergeCell ref="A1:I1"/>
    <mergeCell ref="A2:I2"/>
    <mergeCell ref="A3:I3"/>
    <mergeCell ref="B17:H17"/>
    <mergeCell ref="B20:I20"/>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F21"/>
  <sheetViews>
    <sheetView topLeftCell="A10" workbookViewId="0">
      <selection activeCell="F15" sqref="F15"/>
    </sheetView>
  </sheetViews>
  <sheetFormatPr defaultRowHeight="15"/>
  <cols>
    <col min="1" max="1" width="9" customWidth="1"/>
    <col min="2" max="2" width="44.140625" customWidth="1"/>
    <col min="3" max="3" width="10.28515625" customWidth="1"/>
    <col min="4" max="5" width="11.5703125" customWidth="1"/>
    <col min="6" max="6" width="12.140625" customWidth="1"/>
  </cols>
  <sheetData>
    <row r="1" spans="1:6" ht="18.75">
      <c r="A1" s="130" t="s">
        <v>0</v>
      </c>
      <c r="B1" s="131"/>
      <c r="C1" s="131"/>
      <c r="D1" s="131"/>
      <c r="E1" s="131"/>
      <c r="F1" s="131"/>
    </row>
    <row r="2" spans="1:6" ht="18.75">
      <c r="A2" s="132" t="s">
        <v>1</v>
      </c>
      <c r="B2" s="133"/>
      <c r="C2" s="133"/>
      <c r="D2" s="133"/>
      <c r="E2" s="133"/>
      <c r="F2" s="133"/>
    </row>
    <row r="3" spans="1:6" ht="28.5" customHeight="1">
      <c r="A3" s="134" t="s">
        <v>173</v>
      </c>
      <c r="B3" s="134"/>
      <c r="C3" s="134"/>
      <c r="D3" s="134"/>
      <c r="E3" s="134"/>
      <c r="F3" s="134"/>
    </row>
    <row r="4" spans="1:6">
      <c r="A4" s="3" t="s">
        <v>3</v>
      </c>
      <c r="B4" s="3" t="s">
        <v>4</v>
      </c>
      <c r="C4" s="3" t="s">
        <v>37</v>
      </c>
      <c r="D4" s="3" t="s">
        <v>6</v>
      </c>
      <c r="E4" s="3" t="s">
        <v>7</v>
      </c>
      <c r="F4" s="3" t="s">
        <v>8</v>
      </c>
    </row>
    <row r="5" spans="1:6" ht="114.75">
      <c r="A5" s="4" t="s">
        <v>52</v>
      </c>
      <c r="B5" s="7" t="s">
        <v>12</v>
      </c>
      <c r="C5" s="87">
        <v>99.41</v>
      </c>
      <c r="D5" s="88" t="s">
        <v>13</v>
      </c>
      <c r="E5" s="87">
        <v>120.53</v>
      </c>
      <c r="F5" s="89">
        <f t="shared" ref="F5:F14" si="0">E5*C5</f>
        <v>11981.8873</v>
      </c>
    </row>
    <row r="6" spans="1:6" ht="73.5">
      <c r="A6" s="4" t="s">
        <v>53</v>
      </c>
      <c r="B6" s="90" t="s">
        <v>15</v>
      </c>
      <c r="C6" s="8">
        <v>35.9</v>
      </c>
      <c r="D6" s="9" t="s">
        <v>16</v>
      </c>
      <c r="E6" s="9">
        <v>223.35</v>
      </c>
      <c r="F6" s="89">
        <f t="shared" si="0"/>
        <v>8018.2649999999994</v>
      </c>
    </row>
    <row r="7" spans="1:6" ht="41.25" customHeight="1">
      <c r="A7" s="4" t="s">
        <v>54</v>
      </c>
      <c r="B7" s="91" t="s">
        <v>40</v>
      </c>
      <c r="C7" s="8">
        <v>59.83</v>
      </c>
      <c r="D7" s="9" t="s">
        <v>16</v>
      </c>
      <c r="E7" s="9">
        <v>1149.1199999999999</v>
      </c>
      <c r="F7" s="89">
        <f t="shared" si="0"/>
        <v>68751.849599999987</v>
      </c>
    </row>
    <row r="8" spans="1:6" ht="102">
      <c r="A8" s="11" t="s">
        <v>170</v>
      </c>
      <c r="B8" s="7" t="s">
        <v>44</v>
      </c>
      <c r="C8" s="8">
        <v>55.23</v>
      </c>
      <c r="D8" s="9" t="s">
        <v>16</v>
      </c>
      <c r="E8" s="9">
        <v>5829</v>
      </c>
      <c r="F8" s="89">
        <f t="shared" si="0"/>
        <v>321935.67</v>
      </c>
    </row>
    <row r="9" spans="1:6" ht="18.75">
      <c r="A9" s="4">
        <v>5</v>
      </c>
      <c r="B9" s="14" t="s">
        <v>28</v>
      </c>
      <c r="C9" s="8"/>
      <c r="D9" s="9"/>
      <c r="E9" s="9"/>
      <c r="F9" s="89">
        <f t="shared" si="0"/>
        <v>0</v>
      </c>
    </row>
    <row r="10" spans="1:6" ht="15.75">
      <c r="A10" s="4">
        <v>6</v>
      </c>
      <c r="B10" s="7" t="s">
        <v>150</v>
      </c>
      <c r="C10" s="8">
        <v>23.7</v>
      </c>
      <c r="D10" s="9" t="s">
        <v>16</v>
      </c>
      <c r="E10" s="9">
        <v>880.61</v>
      </c>
      <c r="F10" s="89">
        <f t="shared" si="0"/>
        <v>20870.456999999999</v>
      </c>
    </row>
    <row r="11" spans="1:6">
      <c r="A11" s="4">
        <v>7</v>
      </c>
      <c r="B11" s="7" t="s">
        <v>171</v>
      </c>
      <c r="C11" s="8">
        <v>35.9</v>
      </c>
      <c r="D11" s="9"/>
      <c r="E11" s="9">
        <v>450.47</v>
      </c>
      <c r="F11" s="89">
        <f t="shared" si="0"/>
        <v>16171.873</v>
      </c>
    </row>
    <row r="12" spans="1:6" ht="15.75">
      <c r="A12" s="4">
        <v>8</v>
      </c>
      <c r="B12" s="7" t="s">
        <v>49</v>
      </c>
      <c r="C12" s="8">
        <v>59.83</v>
      </c>
      <c r="D12" s="9" t="s">
        <v>16</v>
      </c>
      <c r="E12" s="9">
        <v>831.81</v>
      </c>
      <c r="F12" s="89">
        <f>E12*C12</f>
        <v>49767.192299999995</v>
      </c>
    </row>
    <row r="13" spans="1:6" ht="15.75">
      <c r="A13" s="4">
        <v>9</v>
      </c>
      <c r="B13" s="7" t="s">
        <v>31</v>
      </c>
      <c r="C13" s="8">
        <v>47.4</v>
      </c>
      <c r="D13" s="9" t="s">
        <v>16</v>
      </c>
      <c r="E13" s="9">
        <v>513.67999999999995</v>
      </c>
      <c r="F13" s="89">
        <f t="shared" si="0"/>
        <v>24348.431999999997</v>
      </c>
    </row>
    <row r="14" spans="1:6" ht="15.75">
      <c r="A14" s="4">
        <v>10</v>
      </c>
      <c r="B14" s="7" t="s">
        <v>33</v>
      </c>
      <c r="C14" s="8">
        <v>99.41</v>
      </c>
      <c r="D14" s="9" t="s">
        <v>16</v>
      </c>
      <c r="E14" s="9">
        <v>177.16</v>
      </c>
      <c r="F14" s="89">
        <f t="shared" si="0"/>
        <v>17611.475599999998</v>
      </c>
    </row>
    <row r="15" spans="1:6">
      <c r="A15" s="16"/>
      <c r="B15" s="137"/>
      <c r="C15" s="138"/>
      <c r="D15" s="138"/>
      <c r="E15" s="139"/>
      <c r="F15" s="17">
        <f>SUM(F5:F14)</f>
        <v>539457.10179999995</v>
      </c>
    </row>
    <row r="16" spans="1:6">
      <c r="A16" s="18"/>
      <c r="B16" s="20"/>
      <c r="C16" s="20"/>
      <c r="D16" s="20"/>
      <c r="E16" s="20"/>
      <c r="F16" s="21"/>
    </row>
    <row r="17" spans="2:6" ht="15" customHeight="1">
      <c r="B17" s="136" t="s">
        <v>172</v>
      </c>
      <c r="C17" s="136"/>
      <c r="D17" s="136"/>
      <c r="E17" s="136"/>
      <c r="F17" s="136"/>
    </row>
    <row r="18" spans="2:6">
      <c r="B18" s="136"/>
      <c r="C18" s="136"/>
      <c r="D18" s="136"/>
      <c r="E18" s="136"/>
      <c r="F18" s="136"/>
    </row>
    <row r="19" spans="2:6">
      <c r="B19" s="136"/>
      <c r="C19" s="136"/>
      <c r="D19" s="136"/>
      <c r="E19" s="136"/>
      <c r="F19" s="136"/>
    </row>
    <row r="20" spans="2:6">
      <c r="B20" s="136"/>
      <c r="C20" s="136"/>
      <c r="D20" s="136"/>
      <c r="E20" s="136"/>
      <c r="F20" s="136"/>
    </row>
    <row r="21" spans="2:6">
      <c r="B21" s="136"/>
      <c r="C21" s="136"/>
      <c r="D21" s="136"/>
      <c r="E21" s="136"/>
      <c r="F21" s="136"/>
    </row>
  </sheetData>
  <mergeCells count="5">
    <mergeCell ref="A1:F1"/>
    <mergeCell ref="A2:F2"/>
    <mergeCell ref="A3:F3"/>
    <mergeCell ref="B15:E15"/>
    <mergeCell ref="B17:F21"/>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 customWidth="1"/>
    <col min="2" max="2" width="44.140625" customWidth="1"/>
    <col min="3" max="3" width="10.28515625" customWidth="1"/>
    <col min="4" max="5" width="11.5703125" customWidth="1"/>
    <col min="6" max="6" width="12.140625" customWidth="1"/>
  </cols>
  <sheetData>
    <row r="1" spans="1:6" ht="18.75">
      <c r="A1" s="130" t="s">
        <v>0</v>
      </c>
      <c r="B1" s="131"/>
      <c r="C1" s="131"/>
      <c r="D1" s="131"/>
      <c r="E1" s="131"/>
      <c r="F1" s="131"/>
    </row>
    <row r="2" spans="1:6" ht="18.75">
      <c r="A2" s="132" t="s">
        <v>1</v>
      </c>
      <c r="B2" s="133"/>
      <c r="C2" s="133"/>
      <c r="D2" s="133"/>
      <c r="E2" s="133"/>
      <c r="F2" s="133"/>
    </row>
    <row r="3" spans="1:6" ht="28.5" customHeight="1">
      <c r="A3" s="161" t="s">
        <v>169</v>
      </c>
      <c r="B3" s="162"/>
      <c r="C3" s="162"/>
      <c r="D3" s="162"/>
      <c r="E3" s="162"/>
      <c r="F3" s="163"/>
    </row>
    <row r="4" spans="1:6">
      <c r="A4" s="3" t="s">
        <v>3</v>
      </c>
      <c r="B4" s="3" t="s">
        <v>4</v>
      </c>
      <c r="C4" s="3" t="s">
        <v>37</v>
      </c>
      <c r="D4" s="3" t="s">
        <v>6</v>
      </c>
      <c r="E4" s="3" t="s">
        <v>7</v>
      </c>
      <c r="F4" s="3" t="s">
        <v>8</v>
      </c>
    </row>
    <row r="5" spans="1:6" ht="114.75">
      <c r="A5" s="4" t="s">
        <v>52</v>
      </c>
      <c r="B5" s="7" t="s">
        <v>12</v>
      </c>
      <c r="C5" s="87">
        <v>101.96</v>
      </c>
      <c r="D5" s="88" t="s">
        <v>13</v>
      </c>
      <c r="E5" s="87">
        <v>120.53</v>
      </c>
      <c r="F5" s="89">
        <f t="shared" ref="F5:F14" si="0">E5*C5</f>
        <v>12289.238799999999</v>
      </c>
    </row>
    <row r="6" spans="1:6" ht="73.5">
      <c r="A6" s="4" t="s">
        <v>53</v>
      </c>
      <c r="B6" s="90" t="s">
        <v>15</v>
      </c>
      <c r="C6" s="8">
        <v>36.82</v>
      </c>
      <c r="D6" s="9" t="s">
        <v>16</v>
      </c>
      <c r="E6" s="9">
        <v>223.35</v>
      </c>
      <c r="F6" s="89">
        <f t="shared" si="0"/>
        <v>8223.7469999999994</v>
      </c>
    </row>
    <row r="7" spans="1:6" ht="41.25" customHeight="1">
      <c r="A7" s="4" t="s">
        <v>54</v>
      </c>
      <c r="B7" s="91" t="s">
        <v>40</v>
      </c>
      <c r="C7" s="8">
        <v>61.37</v>
      </c>
      <c r="D7" s="9" t="s">
        <v>16</v>
      </c>
      <c r="E7" s="9">
        <v>1149.1199999999999</v>
      </c>
      <c r="F7" s="89">
        <f t="shared" si="0"/>
        <v>70521.494399999996</v>
      </c>
    </row>
    <row r="8" spans="1:6" ht="102">
      <c r="A8" s="11" t="s">
        <v>170</v>
      </c>
      <c r="B8" s="7" t="s">
        <v>44</v>
      </c>
      <c r="C8" s="8">
        <v>56.65</v>
      </c>
      <c r="D8" s="9" t="s">
        <v>16</v>
      </c>
      <c r="E8" s="9">
        <v>5829</v>
      </c>
      <c r="F8" s="89">
        <f t="shared" si="0"/>
        <v>330212.84999999998</v>
      </c>
    </row>
    <row r="9" spans="1:6" ht="18.75">
      <c r="A9" s="4">
        <v>5</v>
      </c>
      <c r="B9" s="14" t="s">
        <v>28</v>
      </c>
      <c r="C9" s="8"/>
      <c r="D9" s="9"/>
      <c r="E9" s="9"/>
      <c r="F9" s="89">
        <f t="shared" si="0"/>
        <v>0</v>
      </c>
    </row>
    <row r="10" spans="1:6" ht="15.75">
      <c r="A10" s="4">
        <v>6</v>
      </c>
      <c r="B10" s="7" t="s">
        <v>150</v>
      </c>
      <c r="C10" s="8">
        <v>24.32</v>
      </c>
      <c r="D10" s="9" t="s">
        <v>16</v>
      </c>
      <c r="E10" s="9">
        <v>880.61</v>
      </c>
      <c r="F10" s="89">
        <f t="shared" si="0"/>
        <v>21416.4352</v>
      </c>
    </row>
    <row r="11" spans="1:6">
      <c r="A11" s="4">
        <v>7</v>
      </c>
      <c r="B11" s="7" t="s">
        <v>171</v>
      </c>
      <c r="C11" s="8">
        <v>36.82</v>
      </c>
      <c r="D11" s="9"/>
      <c r="E11" s="9">
        <v>450.47</v>
      </c>
      <c r="F11" s="89">
        <f t="shared" si="0"/>
        <v>16586.305400000001</v>
      </c>
    </row>
    <row r="12" spans="1:6" ht="15.75">
      <c r="A12" s="4">
        <v>8</v>
      </c>
      <c r="B12" s="7" t="s">
        <v>49</v>
      </c>
      <c r="C12" s="8">
        <v>61.37</v>
      </c>
      <c r="D12" s="9" t="s">
        <v>16</v>
      </c>
      <c r="E12" s="9">
        <v>831.81</v>
      </c>
      <c r="F12" s="89">
        <f>E12*C12</f>
        <v>51048.179699999993</v>
      </c>
    </row>
    <row r="13" spans="1:6" ht="15.75">
      <c r="A13" s="4">
        <v>9</v>
      </c>
      <c r="B13" s="7" t="s">
        <v>31</v>
      </c>
      <c r="C13" s="8">
        <v>48.64</v>
      </c>
      <c r="D13" s="9" t="s">
        <v>16</v>
      </c>
      <c r="E13" s="9">
        <v>513.67999999999995</v>
      </c>
      <c r="F13" s="89">
        <f t="shared" si="0"/>
        <v>24985.395199999999</v>
      </c>
    </row>
    <row r="14" spans="1:6" ht="15.75">
      <c r="A14" s="4">
        <v>10</v>
      </c>
      <c r="B14" s="7" t="s">
        <v>33</v>
      </c>
      <c r="C14" s="8">
        <v>101.96</v>
      </c>
      <c r="D14" s="9" t="s">
        <v>16</v>
      </c>
      <c r="E14" s="9">
        <v>177.16</v>
      </c>
      <c r="F14" s="89">
        <f t="shared" si="0"/>
        <v>18063.2336</v>
      </c>
    </row>
    <row r="15" spans="1:6">
      <c r="A15" s="16"/>
      <c r="B15" s="137"/>
      <c r="C15" s="138"/>
      <c r="D15" s="138"/>
      <c r="E15" s="139"/>
      <c r="F15" s="17">
        <f>SUM(F5:F14)</f>
        <v>553346.87930000003</v>
      </c>
    </row>
    <row r="16" spans="1:6">
      <c r="A16" s="18"/>
      <c r="B16" s="20"/>
      <c r="C16" s="20"/>
      <c r="D16" s="20"/>
      <c r="E16" s="20"/>
      <c r="F16" s="21"/>
    </row>
    <row r="17" spans="2:6" ht="15" customHeight="1">
      <c r="B17" s="136" t="s">
        <v>172</v>
      </c>
      <c r="C17" s="136"/>
      <c r="D17" s="136"/>
      <c r="E17" s="136"/>
      <c r="F17" s="136"/>
    </row>
    <row r="18" spans="2:6">
      <c r="B18" s="136"/>
      <c r="C18" s="136"/>
      <c r="D18" s="136"/>
      <c r="E18" s="136"/>
      <c r="F18" s="136"/>
    </row>
    <row r="19" spans="2:6">
      <c r="B19" s="136"/>
      <c r="C19" s="136"/>
      <c r="D19" s="136"/>
      <c r="E19" s="136"/>
      <c r="F19" s="136"/>
    </row>
    <row r="20" spans="2:6">
      <c r="B20" s="136"/>
      <c r="C20" s="136"/>
      <c r="D20" s="136"/>
      <c r="E20" s="136"/>
      <c r="F20" s="136"/>
    </row>
    <row r="21" spans="2:6">
      <c r="B21" s="136"/>
      <c r="C21" s="136"/>
      <c r="D21" s="136"/>
      <c r="E21" s="136"/>
      <c r="F21" s="136"/>
    </row>
  </sheetData>
  <mergeCells count="5">
    <mergeCell ref="A1:F1"/>
    <mergeCell ref="A2:F2"/>
    <mergeCell ref="A3:F3"/>
    <mergeCell ref="B15:E15"/>
    <mergeCell ref="B17:F21"/>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H17"/>
  <sheetViews>
    <sheetView workbookViewId="0">
      <selection activeCell="A3" sqref="A3:G3"/>
    </sheetView>
  </sheetViews>
  <sheetFormatPr defaultRowHeight="15"/>
  <cols>
    <col min="1" max="1" width="10.5703125" style="62" bestFit="1" customWidth="1"/>
    <col min="2" max="2" width="49.42578125" style="72" customWidth="1"/>
    <col min="3" max="3" width="10.85546875" style="38" hidden="1" customWidth="1"/>
    <col min="4" max="4" width="9.5703125" style="38" customWidth="1"/>
    <col min="5" max="5" width="6.28515625" style="38" customWidth="1"/>
    <col min="6" max="6" width="12.140625" style="38" customWidth="1"/>
    <col min="7" max="7" width="14.140625" style="38" customWidth="1"/>
    <col min="8" max="16384" width="9.140625" style="38"/>
  </cols>
  <sheetData>
    <row r="1" spans="1:7" ht="18.75">
      <c r="A1" s="144" t="s">
        <v>0</v>
      </c>
      <c r="B1" s="144"/>
      <c r="C1" s="144"/>
      <c r="D1" s="144"/>
      <c r="E1" s="144"/>
      <c r="F1" s="144"/>
      <c r="G1" s="144"/>
    </row>
    <row r="2" spans="1:7" ht="18.75">
      <c r="A2" s="144" t="s">
        <v>1</v>
      </c>
      <c r="B2" s="144"/>
      <c r="C2" s="144"/>
      <c r="D2" s="144"/>
      <c r="E2" s="144"/>
      <c r="F2" s="144"/>
      <c r="G2" s="144"/>
    </row>
    <row r="3" spans="1:7" ht="42" customHeight="1">
      <c r="A3" s="146" t="s">
        <v>142</v>
      </c>
      <c r="B3" s="147"/>
      <c r="C3" s="147"/>
      <c r="D3" s="147"/>
      <c r="E3" s="147"/>
      <c r="F3" s="147"/>
      <c r="G3" s="148"/>
    </row>
    <row r="4" spans="1:7">
      <c r="A4" s="59" t="s">
        <v>72</v>
      </c>
      <c r="B4" s="42" t="s">
        <v>73</v>
      </c>
      <c r="C4" s="40" t="s">
        <v>74</v>
      </c>
      <c r="D4" s="40" t="s">
        <v>75</v>
      </c>
      <c r="E4" s="40" t="s">
        <v>6</v>
      </c>
      <c r="F4" s="40" t="s">
        <v>7</v>
      </c>
      <c r="G4" s="40" t="s">
        <v>8</v>
      </c>
    </row>
    <row r="5" spans="1:7" ht="135">
      <c r="A5" s="59" t="s">
        <v>76</v>
      </c>
      <c r="B5" s="42" t="s">
        <v>77</v>
      </c>
      <c r="C5" s="41">
        <f>3714.28+29.1</f>
        <v>3743.38</v>
      </c>
      <c r="D5" s="63">
        <v>75.53</v>
      </c>
      <c r="E5" s="64" t="s">
        <v>78</v>
      </c>
      <c r="F5" s="64">
        <v>120.53</v>
      </c>
      <c r="G5" s="63">
        <f>ROUND(D5*F5,0)</f>
        <v>9104</v>
      </c>
    </row>
    <row r="6" spans="1:7" ht="94.5">
      <c r="A6" s="59" t="s">
        <v>79</v>
      </c>
      <c r="B6" s="42" t="s">
        <v>80</v>
      </c>
      <c r="C6" s="41">
        <f>270.71+1.85</f>
        <v>272.56</v>
      </c>
      <c r="D6" s="63">
        <v>28.33</v>
      </c>
      <c r="E6" s="64" t="s">
        <v>78</v>
      </c>
      <c r="F6" s="64">
        <v>223.35</v>
      </c>
      <c r="G6" s="63">
        <f>ROUND(D6*F6,0)</f>
        <v>6328</v>
      </c>
    </row>
    <row r="7" spans="1:7" ht="81">
      <c r="A7" s="59" t="s">
        <v>139</v>
      </c>
      <c r="B7" s="42" t="s">
        <v>82</v>
      </c>
      <c r="C7" s="41">
        <f>451.19+2.31</f>
        <v>453.5</v>
      </c>
      <c r="D7" s="63">
        <v>47.21</v>
      </c>
      <c r="E7" s="64" t="s">
        <v>78</v>
      </c>
      <c r="F7" s="59">
        <v>1149.1199999999999</v>
      </c>
      <c r="G7" s="65">
        <f>ROUND(D7*F7,0)</f>
        <v>54250</v>
      </c>
    </row>
    <row r="8" spans="1:7" ht="108">
      <c r="A8" s="59" t="s">
        <v>103</v>
      </c>
      <c r="B8" s="42" t="s">
        <v>84</v>
      </c>
      <c r="C8" s="41"/>
      <c r="D8" s="65">
        <v>56.65</v>
      </c>
      <c r="E8" s="59" t="s">
        <v>78</v>
      </c>
      <c r="F8" s="65">
        <v>5829</v>
      </c>
      <c r="G8" s="65">
        <f>D8*F8</f>
        <v>330212.84999999998</v>
      </c>
    </row>
    <row r="9" spans="1:7" ht="15.75">
      <c r="A9" s="59">
        <v>5</v>
      </c>
      <c r="B9" s="42" t="s">
        <v>90</v>
      </c>
      <c r="C9" s="41"/>
      <c r="D9" s="66"/>
      <c r="E9" s="66"/>
      <c r="F9" s="59"/>
      <c r="G9" s="63"/>
    </row>
    <row r="10" spans="1:7" ht="16.5" thickBot="1">
      <c r="A10" s="59" t="s">
        <v>91</v>
      </c>
      <c r="B10" s="67" t="s">
        <v>143</v>
      </c>
      <c r="C10" s="41"/>
      <c r="D10" s="68">
        <v>24.32</v>
      </c>
      <c r="E10" s="69" t="s">
        <v>144</v>
      </c>
      <c r="F10" s="69">
        <v>813.85</v>
      </c>
      <c r="G10" s="63">
        <f>D10*F10</f>
        <v>19792.832000000002</v>
      </c>
    </row>
    <row r="11" spans="1:7" ht="16.5" thickBot="1">
      <c r="A11" s="59" t="s">
        <v>93</v>
      </c>
      <c r="B11" s="67" t="s">
        <v>145</v>
      </c>
      <c r="C11" s="41"/>
      <c r="D11" s="68">
        <v>28.33</v>
      </c>
      <c r="E11" s="69" t="s">
        <v>144</v>
      </c>
      <c r="F11" s="69">
        <v>482.08</v>
      </c>
      <c r="G11" s="63">
        <f t="shared" ref="G11:G14" si="0">D11*F11</f>
        <v>13657.326399999998</v>
      </c>
    </row>
    <row r="12" spans="1:7" ht="16.5" thickBot="1">
      <c r="A12" s="59" t="s">
        <v>95</v>
      </c>
      <c r="B12" s="67" t="s">
        <v>146</v>
      </c>
      <c r="C12" s="41"/>
      <c r="D12" s="68">
        <v>48.64</v>
      </c>
      <c r="E12" s="69" t="s">
        <v>144</v>
      </c>
      <c r="F12" s="69">
        <v>434.67</v>
      </c>
      <c r="G12" s="63">
        <f t="shared" si="0"/>
        <v>21142.3488</v>
      </c>
    </row>
    <row r="13" spans="1:7" ht="16.5" thickBot="1">
      <c r="A13" s="59" t="s">
        <v>97</v>
      </c>
      <c r="B13" s="67" t="s">
        <v>147</v>
      </c>
      <c r="C13" s="41"/>
      <c r="D13" s="68">
        <v>47.21</v>
      </c>
      <c r="E13" s="69" t="s">
        <v>148</v>
      </c>
      <c r="F13" s="69">
        <v>752.51</v>
      </c>
      <c r="G13" s="63">
        <f t="shared" si="0"/>
        <v>35525.997100000001</v>
      </c>
    </row>
    <row r="14" spans="1:7" ht="16.5" thickBot="1">
      <c r="A14" s="59" t="s">
        <v>101</v>
      </c>
      <c r="B14" s="67" t="s">
        <v>130</v>
      </c>
      <c r="C14" s="41"/>
      <c r="D14" s="68">
        <v>75.53</v>
      </c>
      <c r="E14" s="69" t="s">
        <v>144</v>
      </c>
      <c r="F14" s="69">
        <v>177.16</v>
      </c>
      <c r="G14" s="63">
        <f t="shared" si="0"/>
        <v>13380.8948</v>
      </c>
    </row>
    <row r="15" spans="1:7" ht="15.75">
      <c r="A15" s="59"/>
      <c r="B15" s="42"/>
      <c r="C15" s="41"/>
      <c r="D15" s="59"/>
      <c r="E15" s="59"/>
      <c r="F15" s="59" t="s">
        <v>99</v>
      </c>
      <c r="G15" s="70">
        <f>SUM(G5:G14)</f>
        <v>503394.24909999996</v>
      </c>
    </row>
    <row r="16" spans="1:7" ht="21" customHeight="1">
      <c r="A16" s="61"/>
      <c r="B16" s="71"/>
      <c r="C16" s="43"/>
      <c r="D16" s="43"/>
      <c r="E16" s="43"/>
      <c r="F16" s="43"/>
      <c r="G16" s="43"/>
    </row>
    <row r="17" spans="1:8" ht="50.25" customHeight="1">
      <c r="A17" s="61"/>
      <c r="B17" s="136" t="s">
        <v>100</v>
      </c>
      <c r="C17" s="136"/>
      <c r="D17" s="136"/>
      <c r="E17" s="136"/>
      <c r="F17" s="136"/>
      <c r="G17" s="136"/>
      <c r="H17" s="44"/>
    </row>
  </sheetData>
  <mergeCells count="4">
    <mergeCell ref="A1:G1"/>
    <mergeCell ref="A2:G2"/>
    <mergeCell ref="A3:G3"/>
    <mergeCell ref="B17:G17"/>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H17"/>
  <sheetViews>
    <sheetView workbookViewId="0">
      <selection activeCell="A3" sqref="A3:G3"/>
    </sheetView>
  </sheetViews>
  <sheetFormatPr defaultRowHeight="15"/>
  <cols>
    <col min="1" max="1" width="10.5703125" style="62" bestFit="1" customWidth="1"/>
    <col min="2" max="2" width="42.85546875" style="72" customWidth="1"/>
    <col min="3" max="3" width="10.85546875" style="62" hidden="1" customWidth="1"/>
    <col min="4" max="4" width="11" style="62" customWidth="1"/>
    <col min="5" max="5" width="7.5703125" style="62" customWidth="1"/>
    <col min="6" max="6" width="9.85546875" style="62" customWidth="1"/>
    <col min="7" max="7" width="12.5703125" style="62" customWidth="1"/>
    <col min="8" max="16384" width="9.140625" style="38"/>
  </cols>
  <sheetData>
    <row r="1" spans="1:7">
      <c r="A1" s="164" t="s">
        <v>0</v>
      </c>
      <c r="B1" s="164"/>
      <c r="C1" s="164"/>
      <c r="D1" s="164"/>
      <c r="E1" s="164"/>
      <c r="F1" s="164"/>
      <c r="G1" s="164"/>
    </row>
    <row r="2" spans="1:7">
      <c r="A2" s="164" t="s">
        <v>1</v>
      </c>
      <c r="B2" s="164"/>
      <c r="C2" s="164"/>
      <c r="D2" s="164"/>
      <c r="E2" s="164"/>
      <c r="F2" s="164"/>
      <c r="G2" s="164"/>
    </row>
    <row r="3" spans="1:7" ht="42" customHeight="1">
      <c r="A3" s="165" t="s">
        <v>233</v>
      </c>
      <c r="B3" s="166"/>
      <c r="C3" s="166"/>
      <c r="D3" s="166"/>
      <c r="E3" s="166"/>
      <c r="F3" s="166"/>
      <c r="G3" s="167"/>
    </row>
    <row r="4" spans="1:7">
      <c r="A4" s="59" t="s">
        <v>72</v>
      </c>
      <c r="B4" s="42" t="s">
        <v>73</v>
      </c>
      <c r="C4" s="59" t="s">
        <v>74</v>
      </c>
      <c r="D4" s="59" t="s">
        <v>75</v>
      </c>
      <c r="E4" s="59" t="s">
        <v>6</v>
      </c>
      <c r="F4" s="59" t="s">
        <v>7</v>
      </c>
      <c r="G4" s="59" t="s">
        <v>8</v>
      </c>
    </row>
    <row r="5" spans="1:7" ht="162">
      <c r="A5" s="59" t="s">
        <v>76</v>
      </c>
      <c r="B5" s="42" t="s">
        <v>77</v>
      </c>
      <c r="C5" s="59">
        <f>3714.28+29.1</f>
        <v>3743.38</v>
      </c>
      <c r="D5" s="63">
        <v>67.08</v>
      </c>
      <c r="E5" s="64" t="s">
        <v>78</v>
      </c>
      <c r="F5" s="64">
        <v>120.53</v>
      </c>
      <c r="G5" s="63">
        <f>ROUND(D5*F5,0)</f>
        <v>8085</v>
      </c>
    </row>
    <row r="6" spans="1:7" ht="94.5">
      <c r="A6" s="59" t="s">
        <v>79</v>
      </c>
      <c r="B6" s="42" t="s">
        <v>80</v>
      </c>
      <c r="C6" s="59">
        <f>270.71+1.85</f>
        <v>272.56</v>
      </c>
      <c r="D6" s="63">
        <v>26.7</v>
      </c>
      <c r="E6" s="64" t="s">
        <v>78</v>
      </c>
      <c r="F6" s="64">
        <v>223.35</v>
      </c>
      <c r="G6" s="63">
        <f>ROUND(D6*F6,0)</f>
        <v>5963</v>
      </c>
    </row>
    <row r="7" spans="1:7" ht="94.5">
      <c r="A7" s="59" t="s">
        <v>139</v>
      </c>
      <c r="B7" s="42" t="s">
        <v>82</v>
      </c>
      <c r="C7" s="59">
        <f>451.19+2.31</f>
        <v>453.5</v>
      </c>
      <c r="D7" s="63">
        <v>44.49</v>
      </c>
      <c r="E7" s="64" t="s">
        <v>78</v>
      </c>
      <c r="F7" s="59">
        <v>1149.1199999999999</v>
      </c>
      <c r="G7" s="65">
        <f>ROUND(D7*F7,0)</f>
        <v>51124</v>
      </c>
    </row>
    <row r="8" spans="1:7" ht="121.5">
      <c r="A8" s="59" t="s">
        <v>103</v>
      </c>
      <c r="B8" s="42" t="s">
        <v>84</v>
      </c>
      <c r="C8" s="59"/>
      <c r="D8" s="65">
        <v>41.07</v>
      </c>
      <c r="E8" s="59" t="s">
        <v>78</v>
      </c>
      <c r="F8" s="65">
        <v>5829</v>
      </c>
      <c r="G8" s="65">
        <f>D8*F8</f>
        <v>239397.03</v>
      </c>
    </row>
    <row r="9" spans="1:7">
      <c r="A9" s="59">
        <v>5</v>
      </c>
      <c r="B9" s="42" t="s">
        <v>90</v>
      </c>
      <c r="C9" s="59"/>
      <c r="D9" s="66"/>
      <c r="E9" s="66"/>
      <c r="F9" s="59"/>
      <c r="G9" s="63"/>
    </row>
    <row r="10" spans="1:7" ht="15.75" thickBot="1">
      <c r="A10" s="59" t="s">
        <v>91</v>
      </c>
      <c r="B10" s="67" t="s">
        <v>143</v>
      </c>
      <c r="C10" s="59"/>
      <c r="D10" s="68">
        <v>17.63</v>
      </c>
      <c r="E10" s="69" t="s">
        <v>144</v>
      </c>
      <c r="F10" s="69">
        <v>813.85</v>
      </c>
      <c r="G10" s="63">
        <f>D10*F10</f>
        <v>14348.175499999999</v>
      </c>
    </row>
    <row r="11" spans="1:7" ht="15.75" thickBot="1">
      <c r="A11" s="59" t="s">
        <v>93</v>
      </c>
      <c r="B11" s="67" t="s">
        <v>145</v>
      </c>
      <c r="C11" s="59"/>
      <c r="D11" s="68">
        <v>26.7</v>
      </c>
      <c r="E11" s="69" t="s">
        <v>144</v>
      </c>
      <c r="F11" s="69">
        <v>482.08</v>
      </c>
      <c r="G11" s="63">
        <f t="shared" ref="G11:G14" si="0">D11*F11</f>
        <v>12871.536</v>
      </c>
    </row>
    <row r="12" spans="1:7" ht="15.75" thickBot="1">
      <c r="A12" s="59" t="s">
        <v>95</v>
      </c>
      <c r="B12" s="67" t="s">
        <v>146</v>
      </c>
      <c r="C12" s="59"/>
      <c r="D12" s="68">
        <v>35.26</v>
      </c>
      <c r="E12" s="69" t="s">
        <v>144</v>
      </c>
      <c r="F12" s="69">
        <v>434.67</v>
      </c>
      <c r="G12" s="63">
        <f t="shared" si="0"/>
        <v>15326.4642</v>
      </c>
    </row>
    <row r="13" spans="1:7" ht="15.75" thickBot="1">
      <c r="A13" s="59" t="s">
        <v>97</v>
      </c>
      <c r="B13" s="67" t="s">
        <v>147</v>
      </c>
      <c r="C13" s="59"/>
      <c r="D13" s="68">
        <v>44.49</v>
      </c>
      <c r="E13" s="69" t="s">
        <v>148</v>
      </c>
      <c r="F13" s="69">
        <v>752.51</v>
      </c>
      <c r="G13" s="63">
        <f t="shared" si="0"/>
        <v>33479.169900000001</v>
      </c>
    </row>
    <row r="14" spans="1:7" ht="15.75" thickBot="1">
      <c r="A14" s="59" t="s">
        <v>101</v>
      </c>
      <c r="B14" s="67" t="s">
        <v>130</v>
      </c>
      <c r="C14" s="59"/>
      <c r="D14" s="68">
        <v>67.08</v>
      </c>
      <c r="E14" s="69" t="s">
        <v>144</v>
      </c>
      <c r="F14" s="69">
        <v>177.16</v>
      </c>
      <c r="G14" s="63">
        <f t="shared" si="0"/>
        <v>11883.8928</v>
      </c>
    </row>
    <row r="15" spans="1:7">
      <c r="A15" s="59"/>
      <c r="B15" s="42"/>
      <c r="C15" s="59"/>
      <c r="D15" s="59"/>
      <c r="E15" s="59"/>
      <c r="F15" s="59" t="s">
        <v>99</v>
      </c>
      <c r="G15" s="70">
        <f>SUM(G5:G14)</f>
        <v>392478.2684</v>
      </c>
    </row>
    <row r="16" spans="1:7" ht="21" customHeight="1">
      <c r="A16" s="61"/>
      <c r="B16" s="71"/>
      <c r="C16" s="61"/>
      <c r="D16" s="61"/>
      <c r="E16" s="61"/>
      <c r="F16" s="61"/>
      <c r="G16" s="61"/>
    </row>
    <row r="17" spans="1:8" ht="50.25" customHeight="1">
      <c r="A17" s="61"/>
      <c r="B17" s="152" t="s">
        <v>100</v>
      </c>
      <c r="C17" s="152"/>
      <c r="D17" s="152"/>
      <c r="E17" s="152"/>
      <c r="F17" s="152"/>
      <c r="G17" s="152"/>
      <c r="H17" s="44"/>
    </row>
  </sheetData>
  <mergeCells count="4">
    <mergeCell ref="A1:G1"/>
    <mergeCell ref="A2:G2"/>
    <mergeCell ref="A3:G3"/>
    <mergeCell ref="B17:G17"/>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H17"/>
  <sheetViews>
    <sheetView workbookViewId="0">
      <selection activeCell="G15" sqref="G15"/>
    </sheetView>
  </sheetViews>
  <sheetFormatPr defaultRowHeight="15"/>
  <cols>
    <col min="1" max="1" width="10.5703125" style="62" bestFit="1" customWidth="1"/>
    <col min="2" max="2" width="42.28515625" style="62" customWidth="1"/>
    <col min="3" max="3" width="10.85546875" style="62" hidden="1" customWidth="1"/>
    <col min="4" max="4" width="11.85546875" style="62" customWidth="1"/>
    <col min="5" max="5" width="7.5703125" style="62" customWidth="1"/>
    <col min="6" max="6" width="12.5703125" style="62" customWidth="1"/>
    <col min="7" max="7" width="14" style="62" customWidth="1"/>
    <col min="8" max="16384" width="9.140625" style="38"/>
  </cols>
  <sheetData>
    <row r="1" spans="1:7">
      <c r="A1" s="164" t="s">
        <v>0</v>
      </c>
      <c r="B1" s="164"/>
      <c r="C1" s="164"/>
      <c r="D1" s="164"/>
      <c r="E1" s="164"/>
      <c r="F1" s="164"/>
      <c r="G1" s="164"/>
    </row>
    <row r="2" spans="1:7">
      <c r="A2" s="164" t="s">
        <v>1</v>
      </c>
      <c r="B2" s="164"/>
      <c r="C2" s="164"/>
      <c r="D2" s="164"/>
      <c r="E2" s="164"/>
      <c r="F2" s="164"/>
      <c r="G2" s="164"/>
    </row>
    <row r="3" spans="1:7" ht="42" customHeight="1">
      <c r="A3" s="165" t="s">
        <v>232</v>
      </c>
      <c r="B3" s="166"/>
      <c r="C3" s="166"/>
      <c r="D3" s="166"/>
      <c r="E3" s="166"/>
      <c r="F3" s="166"/>
      <c r="G3" s="167"/>
    </row>
    <row r="4" spans="1:7">
      <c r="A4" s="59" t="s">
        <v>72</v>
      </c>
      <c r="B4" s="59" t="s">
        <v>73</v>
      </c>
      <c r="C4" s="59" t="s">
        <v>74</v>
      </c>
      <c r="D4" s="59" t="s">
        <v>75</v>
      </c>
      <c r="E4" s="59" t="s">
        <v>6</v>
      </c>
      <c r="F4" s="59" t="s">
        <v>7</v>
      </c>
      <c r="G4" s="59" t="s">
        <v>8</v>
      </c>
    </row>
    <row r="5" spans="1:7" ht="162">
      <c r="A5" s="59" t="s">
        <v>76</v>
      </c>
      <c r="B5" s="59" t="s">
        <v>77</v>
      </c>
      <c r="C5" s="59">
        <f>3714.28+29.1</f>
        <v>3743.38</v>
      </c>
      <c r="D5" s="63">
        <v>70.81</v>
      </c>
      <c r="E5" s="64" t="s">
        <v>78</v>
      </c>
      <c r="F5" s="64">
        <v>120.53</v>
      </c>
      <c r="G5" s="63">
        <f>ROUND(D5*F5,0)</f>
        <v>8535</v>
      </c>
    </row>
    <row r="6" spans="1:7" ht="108">
      <c r="A6" s="59" t="s">
        <v>79</v>
      </c>
      <c r="B6" s="59" t="s">
        <v>80</v>
      </c>
      <c r="C6" s="59">
        <f>270.71+1.85</f>
        <v>272.56</v>
      </c>
      <c r="D6" s="63">
        <v>21.25</v>
      </c>
      <c r="E6" s="64" t="s">
        <v>78</v>
      </c>
      <c r="F6" s="64">
        <v>223.35</v>
      </c>
      <c r="G6" s="63">
        <f>ROUND(D6*F6,0)</f>
        <v>4746</v>
      </c>
    </row>
    <row r="7" spans="1:7" ht="94.5">
      <c r="A7" s="59" t="s">
        <v>139</v>
      </c>
      <c r="B7" s="59" t="s">
        <v>82</v>
      </c>
      <c r="C7" s="59">
        <f>451.19+2.31</f>
        <v>453.5</v>
      </c>
      <c r="D7" s="63">
        <v>35.409999999999997</v>
      </c>
      <c r="E7" s="64" t="s">
        <v>78</v>
      </c>
      <c r="F7" s="59">
        <v>1149.1199999999999</v>
      </c>
      <c r="G7" s="65">
        <f>ROUND(D7*F7,0)</f>
        <v>40690</v>
      </c>
    </row>
    <row r="8" spans="1:7" ht="121.5">
      <c r="A8" s="59" t="s">
        <v>103</v>
      </c>
      <c r="B8" s="59" t="s">
        <v>84</v>
      </c>
      <c r="C8" s="59"/>
      <c r="D8" s="65">
        <v>42.49</v>
      </c>
      <c r="E8" s="59" t="s">
        <v>78</v>
      </c>
      <c r="F8" s="65">
        <v>5829</v>
      </c>
      <c r="G8" s="65">
        <f>D8*F8</f>
        <v>247674.21000000002</v>
      </c>
    </row>
    <row r="9" spans="1:7">
      <c r="A9" s="59">
        <v>5</v>
      </c>
      <c r="B9" s="59" t="s">
        <v>90</v>
      </c>
      <c r="C9" s="59"/>
      <c r="D9" s="66"/>
      <c r="E9" s="66"/>
      <c r="F9" s="59"/>
      <c r="G9" s="63"/>
    </row>
    <row r="10" spans="1:7" ht="15.75" thickBot="1">
      <c r="A10" s="59" t="s">
        <v>91</v>
      </c>
      <c r="B10" s="69" t="s">
        <v>143</v>
      </c>
      <c r="C10" s="59"/>
      <c r="D10" s="68">
        <v>18.239999999999998</v>
      </c>
      <c r="E10" s="69" t="s">
        <v>144</v>
      </c>
      <c r="F10" s="69">
        <v>813.85</v>
      </c>
      <c r="G10" s="63">
        <f>D10*F10</f>
        <v>14844.624</v>
      </c>
    </row>
    <row r="11" spans="1:7" ht="15.75" thickBot="1">
      <c r="A11" s="59" t="s">
        <v>93</v>
      </c>
      <c r="B11" s="69" t="s">
        <v>145</v>
      </c>
      <c r="C11" s="59"/>
      <c r="D11" s="68">
        <v>21.25</v>
      </c>
      <c r="E11" s="69" t="s">
        <v>144</v>
      </c>
      <c r="F11" s="69">
        <v>482.08</v>
      </c>
      <c r="G11" s="63">
        <f t="shared" ref="G11:G14" si="0">D11*F11</f>
        <v>10244.199999999999</v>
      </c>
    </row>
    <row r="12" spans="1:7" ht="15.75" thickBot="1">
      <c r="A12" s="59" t="s">
        <v>95</v>
      </c>
      <c r="B12" s="69" t="s">
        <v>146</v>
      </c>
      <c r="C12" s="59"/>
      <c r="D12" s="68">
        <v>36.479999999999997</v>
      </c>
      <c r="E12" s="69" t="s">
        <v>144</v>
      </c>
      <c r="F12" s="69">
        <v>434.67</v>
      </c>
      <c r="G12" s="63">
        <f t="shared" si="0"/>
        <v>15856.7616</v>
      </c>
    </row>
    <row r="13" spans="1:7" ht="15.75" thickBot="1">
      <c r="A13" s="59" t="s">
        <v>97</v>
      </c>
      <c r="B13" s="69" t="s">
        <v>147</v>
      </c>
      <c r="C13" s="59"/>
      <c r="D13" s="68">
        <v>35.409999999999997</v>
      </c>
      <c r="E13" s="69" t="s">
        <v>148</v>
      </c>
      <c r="F13" s="69">
        <v>752.51</v>
      </c>
      <c r="G13" s="63">
        <f t="shared" si="0"/>
        <v>26646.379099999998</v>
      </c>
    </row>
    <row r="14" spans="1:7" ht="15.75" thickBot="1">
      <c r="A14" s="59" t="s">
        <v>101</v>
      </c>
      <c r="B14" s="69" t="s">
        <v>130</v>
      </c>
      <c r="C14" s="59"/>
      <c r="D14" s="68">
        <v>70.81</v>
      </c>
      <c r="E14" s="69" t="s">
        <v>144</v>
      </c>
      <c r="F14" s="69">
        <v>177.16</v>
      </c>
      <c r="G14" s="63">
        <f t="shared" si="0"/>
        <v>12544.6996</v>
      </c>
    </row>
    <row r="15" spans="1:7">
      <c r="A15" s="59"/>
      <c r="B15" s="59"/>
      <c r="C15" s="59"/>
      <c r="D15" s="168" t="s">
        <v>99</v>
      </c>
      <c r="E15" s="169"/>
      <c r="F15" s="170"/>
      <c r="G15" s="70">
        <f>SUM(G5:G14)</f>
        <v>381781.87430000008</v>
      </c>
    </row>
    <row r="16" spans="1:7" ht="21" customHeight="1">
      <c r="A16" s="61"/>
      <c r="B16" s="61"/>
      <c r="C16" s="61"/>
      <c r="D16" s="61"/>
      <c r="E16" s="61"/>
      <c r="F16" s="61"/>
      <c r="G16" s="61"/>
    </row>
    <row r="17" spans="1:8" ht="50.25" customHeight="1">
      <c r="A17" s="61"/>
      <c r="B17" s="152" t="s">
        <v>100</v>
      </c>
      <c r="C17" s="152"/>
      <c r="D17" s="152"/>
      <c r="E17" s="152"/>
      <c r="F17" s="152"/>
      <c r="G17" s="152"/>
      <c r="H17" s="44"/>
    </row>
  </sheetData>
  <mergeCells count="5">
    <mergeCell ref="A1:G1"/>
    <mergeCell ref="A2:G2"/>
    <mergeCell ref="A3:G3"/>
    <mergeCell ref="D15:F15"/>
    <mergeCell ref="B17:G17"/>
  </mergeCells>
  <pageMargins left="0.18" right="0.16" top="0.43" bottom="0.33" header="0.3" footer="0.17"/>
  <pageSetup orientation="portrait" verticalDpi="0" r:id="rId1"/>
</worksheet>
</file>

<file path=xl/worksheets/sheet29.xml><?xml version="1.0" encoding="utf-8"?>
<worksheet xmlns="http://schemas.openxmlformats.org/spreadsheetml/2006/main" xmlns:r="http://schemas.openxmlformats.org/officeDocument/2006/relationships">
  <dimension ref="A1:H17"/>
  <sheetViews>
    <sheetView topLeftCell="A7" workbookViewId="0">
      <selection activeCell="G15" sqref="G15"/>
    </sheetView>
  </sheetViews>
  <sheetFormatPr defaultRowHeight="15"/>
  <cols>
    <col min="1" max="1" width="10.5703125" style="62" bestFit="1" customWidth="1"/>
    <col min="2" max="2" width="43.42578125" style="72" customWidth="1"/>
    <col min="3" max="3" width="10.85546875" style="38" hidden="1" customWidth="1"/>
    <col min="4" max="4" width="11.140625" style="38" customWidth="1"/>
    <col min="5" max="5" width="7.5703125" style="38" customWidth="1"/>
    <col min="6" max="6" width="11.5703125" style="38" customWidth="1"/>
    <col min="7" max="7" width="15" style="38" customWidth="1"/>
    <col min="8" max="16384" width="9.140625" style="38"/>
  </cols>
  <sheetData>
    <row r="1" spans="1:7" ht="18.75">
      <c r="A1" s="144" t="s">
        <v>0</v>
      </c>
      <c r="B1" s="144"/>
      <c r="C1" s="144"/>
      <c r="D1" s="144"/>
      <c r="E1" s="144"/>
      <c r="F1" s="144"/>
      <c r="G1" s="144"/>
    </row>
    <row r="2" spans="1:7" ht="18.75">
      <c r="A2" s="144" t="s">
        <v>1</v>
      </c>
      <c r="B2" s="144"/>
      <c r="C2" s="144"/>
      <c r="D2" s="144"/>
      <c r="E2" s="144"/>
      <c r="F2" s="144"/>
      <c r="G2" s="144"/>
    </row>
    <row r="3" spans="1:7" ht="42" customHeight="1">
      <c r="A3" s="145" t="s">
        <v>174</v>
      </c>
      <c r="B3" s="145"/>
      <c r="C3" s="145"/>
      <c r="D3" s="145"/>
      <c r="E3" s="145"/>
      <c r="F3" s="145"/>
      <c r="G3" s="145"/>
    </row>
    <row r="4" spans="1:7">
      <c r="A4" s="59" t="s">
        <v>72</v>
      </c>
      <c r="B4" s="42" t="s">
        <v>73</v>
      </c>
      <c r="C4" s="40" t="s">
        <v>74</v>
      </c>
      <c r="D4" s="40" t="s">
        <v>75</v>
      </c>
      <c r="E4" s="40" t="s">
        <v>6</v>
      </c>
      <c r="F4" s="40" t="s">
        <v>7</v>
      </c>
      <c r="G4" s="40" t="s">
        <v>8</v>
      </c>
    </row>
    <row r="5" spans="1:7" ht="148.5">
      <c r="A5" s="59" t="s">
        <v>76</v>
      </c>
      <c r="B5" s="42" t="s">
        <v>77</v>
      </c>
      <c r="C5" s="41">
        <f>3714.28+29.1</f>
        <v>3743.38</v>
      </c>
      <c r="D5" s="63">
        <v>71.02</v>
      </c>
      <c r="E5" s="64" t="s">
        <v>78</v>
      </c>
      <c r="F5" s="64">
        <v>120.53</v>
      </c>
      <c r="G5" s="63">
        <f>ROUND(D5*F5,0)</f>
        <v>8560</v>
      </c>
    </row>
    <row r="6" spans="1:7" ht="94.5">
      <c r="A6" s="59" t="s">
        <v>79</v>
      </c>
      <c r="B6" s="42" t="s">
        <v>80</v>
      </c>
      <c r="C6" s="41">
        <f>270.71+1.85</f>
        <v>272.56</v>
      </c>
      <c r="D6" s="63">
        <v>28.15</v>
      </c>
      <c r="E6" s="64" t="s">
        <v>78</v>
      </c>
      <c r="F6" s="64">
        <v>223.35</v>
      </c>
      <c r="G6" s="63">
        <f>ROUND(D6*F6,0)</f>
        <v>6287</v>
      </c>
    </row>
    <row r="7" spans="1:7" ht="94.5">
      <c r="A7" s="59" t="s">
        <v>139</v>
      </c>
      <c r="B7" s="42" t="s">
        <v>82</v>
      </c>
      <c r="C7" s="41">
        <f>451.19+2.31</f>
        <v>453.5</v>
      </c>
      <c r="D7" s="63">
        <v>46.91</v>
      </c>
      <c r="E7" s="64" t="s">
        <v>78</v>
      </c>
      <c r="F7" s="59">
        <v>1149.1199999999999</v>
      </c>
      <c r="G7" s="65">
        <f>ROUND(D7*F7,0)</f>
        <v>53905</v>
      </c>
    </row>
    <row r="8" spans="1:7" ht="121.5">
      <c r="A8" s="59" t="s">
        <v>103</v>
      </c>
      <c r="B8" s="42" t="s">
        <v>84</v>
      </c>
      <c r="C8" s="41"/>
      <c r="D8" s="65">
        <v>44.19</v>
      </c>
      <c r="E8" s="59" t="s">
        <v>78</v>
      </c>
      <c r="F8" s="65">
        <v>5829</v>
      </c>
      <c r="G8" s="65">
        <f>D8*F8</f>
        <v>257583.50999999998</v>
      </c>
    </row>
    <row r="9" spans="1:7" ht="15.75">
      <c r="A9" s="59">
        <v>5</v>
      </c>
      <c r="B9" s="42" t="s">
        <v>90</v>
      </c>
      <c r="C9" s="41"/>
      <c r="D9" s="66"/>
      <c r="E9" s="66"/>
      <c r="F9" s="59"/>
      <c r="G9" s="63"/>
    </row>
    <row r="10" spans="1:7" ht="16.5" thickBot="1">
      <c r="A10" s="59" t="s">
        <v>91</v>
      </c>
      <c r="B10" s="67" t="s">
        <v>143</v>
      </c>
      <c r="C10" s="41"/>
      <c r="D10" s="68">
        <v>18.96</v>
      </c>
      <c r="E10" s="69" t="s">
        <v>144</v>
      </c>
      <c r="F10" s="69">
        <v>813.85</v>
      </c>
      <c r="G10" s="63">
        <f>D10*F10</f>
        <v>15430.596000000001</v>
      </c>
    </row>
    <row r="11" spans="1:7" ht="16.5" thickBot="1">
      <c r="A11" s="59" t="s">
        <v>93</v>
      </c>
      <c r="B11" s="67" t="s">
        <v>145</v>
      </c>
      <c r="C11" s="41"/>
      <c r="D11" s="68">
        <v>28.15</v>
      </c>
      <c r="E11" s="69" t="s">
        <v>144</v>
      </c>
      <c r="F11" s="69">
        <v>482.08</v>
      </c>
      <c r="G11" s="63">
        <f t="shared" ref="G11:G14" si="0">D11*F11</f>
        <v>13570.552</v>
      </c>
    </row>
    <row r="12" spans="1:7" ht="16.5" thickBot="1">
      <c r="A12" s="59" t="s">
        <v>95</v>
      </c>
      <c r="B12" s="67" t="s">
        <v>146</v>
      </c>
      <c r="C12" s="41"/>
      <c r="D12" s="68">
        <v>37.92</v>
      </c>
      <c r="E12" s="69" t="s">
        <v>144</v>
      </c>
      <c r="F12" s="69">
        <v>434.67</v>
      </c>
      <c r="G12" s="63">
        <f t="shared" si="0"/>
        <v>16482.686400000002</v>
      </c>
    </row>
    <row r="13" spans="1:7" ht="16.5" thickBot="1">
      <c r="A13" s="59" t="s">
        <v>97</v>
      </c>
      <c r="B13" s="67" t="s">
        <v>147</v>
      </c>
      <c r="C13" s="41"/>
      <c r="D13" s="68">
        <v>46.91</v>
      </c>
      <c r="E13" s="69" t="s">
        <v>148</v>
      </c>
      <c r="F13" s="69">
        <v>752.51</v>
      </c>
      <c r="G13" s="63">
        <f t="shared" si="0"/>
        <v>35300.244099999996</v>
      </c>
    </row>
    <row r="14" spans="1:7" ht="16.5" thickBot="1">
      <c r="A14" s="59" t="s">
        <v>101</v>
      </c>
      <c r="B14" s="67" t="s">
        <v>130</v>
      </c>
      <c r="C14" s="41"/>
      <c r="D14" s="68">
        <v>71.02</v>
      </c>
      <c r="E14" s="69" t="s">
        <v>144</v>
      </c>
      <c r="F14" s="69">
        <v>177.16</v>
      </c>
      <c r="G14" s="63">
        <f t="shared" si="0"/>
        <v>12581.903199999999</v>
      </c>
    </row>
    <row r="15" spans="1:7" ht="15.75">
      <c r="A15" s="59"/>
      <c r="B15" s="42"/>
      <c r="C15" s="41"/>
      <c r="D15" s="59"/>
      <c r="E15" s="59"/>
      <c r="F15" s="59" t="s">
        <v>99</v>
      </c>
      <c r="G15" s="70">
        <f>SUM(G5:G14)</f>
        <v>419701.49170000007</v>
      </c>
    </row>
    <row r="16" spans="1:7" ht="21" customHeight="1">
      <c r="A16" s="61"/>
      <c r="B16" s="71"/>
      <c r="C16" s="43"/>
      <c r="D16" s="43"/>
      <c r="E16" s="43"/>
      <c r="F16" s="43"/>
      <c r="G16" s="43"/>
    </row>
    <row r="17" spans="1:8" ht="50.25" customHeight="1">
      <c r="A17" s="61"/>
      <c r="B17" s="136" t="s">
        <v>100</v>
      </c>
      <c r="C17" s="136"/>
      <c r="D17" s="136"/>
      <c r="E17" s="136"/>
      <c r="F17" s="136"/>
      <c r="G17" s="136"/>
      <c r="H17" s="44"/>
    </row>
  </sheetData>
  <mergeCells count="4">
    <mergeCell ref="A1:G1"/>
    <mergeCell ref="A2:G2"/>
    <mergeCell ref="A3:G3"/>
    <mergeCell ref="B17:G17"/>
  </mergeCells>
  <pageMargins left="0.22" right="0.16" top="0.42" bottom="0.19" header="0.3" footer="0.17"/>
  <pageSetup orientation="portrait" verticalDpi="0" r:id="rId1"/>
</worksheet>
</file>

<file path=xl/worksheets/sheet3.xml><?xml version="1.0" encoding="utf-8"?>
<worksheet xmlns="http://schemas.openxmlformats.org/spreadsheetml/2006/main" xmlns:r="http://schemas.openxmlformats.org/officeDocument/2006/relationships">
  <dimension ref="A1:G22"/>
  <sheetViews>
    <sheetView topLeftCell="A13" workbookViewId="0">
      <selection activeCell="F16" sqref="F1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30" t="s">
        <v>0</v>
      </c>
      <c r="B1" s="131"/>
      <c r="C1" s="131"/>
      <c r="D1" s="131"/>
      <c r="E1" s="131"/>
      <c r="F1" s="131"/>
      <c r="G1" s="1"/>
    </row>
    <row r="2" spans="1:7" ht="18.75">
      <c r="A2" s="132" t="s">
        <v>1</v>
      </c>
      <c r="B2" s="133"/>
      <c r="C2" s="133"/>
      <c r="D2" s="133"/>
      <c r="E2" s="133"/>
      <c r="F2" s="133"/>
      <c r="G2" s="1"/>
    </row>
    <row r="3" spans="1:7" ht="18" customHeight="1">
      <c r="A3" s="134" t="s">
        <v>189</v>
      </c>
      <c r="B3" s="134"/>
      <c r="C3" s="134"/>
      <c r="D3" s="134"/>
      <c r="E3" s="134"/>
      <c r="F3" s="134"/>
      <c r="G3" s="2"/>
    </row>
    <row r="4" spans="1:7">
      <c r="A4" s="3" t="s">
        <v>3</v>
      </c>
      <c r="B4" s="3" t="s">
        <v>4</v>
      </c>
      <c r="C4" s="3" t="s">
        <v>37</v>
      </c>
      <c r="D4" s="3" t="s">
        <v>6</v>
      </c>
      <c r="E4" s="3" t="s">
        <v>7</v>
      </c>
      <c r="F4" s="3" t="s">
        <v>8</v>
      </c>
    </row>
    <row r="5" spans="1:7" ht="114.75">
      <c r="A5" s="4" t="s">
        <v>11</v>
      </c>
      <c r="B5" s="7" t="s">
        <v>12</v>
      </c>
      <c r="C5" s="8">
        <v>32</v>
      </c>
      <c r="D5" s="9" t="s">
        <v>13</v>
      </c>
      <c r="E5" s="9">
        <v>120.53</v>
      </c>
      <c r="F5" s="12">
        <f>E5*C5</f>
        <v>3856.96</v>
      </c>
    </row>
    <row r="6" spans="1:7" ht="52.5" customHeight="1">
      <c r="A6" s="4" t="s">
        <v>190</v>
      </c>
      <c r="B6" s="7" t="s">
        <v>191</v>
      </c>
      <c r="C6" s="8">
        <v>3</v>
      </c>
      <c r="D6" s="9" t="s">
        <v>13</v>
      </c>
      <c r="E6" s="9">
        <v>223.35</v>
      </c>
      <c r="F6" s="12">
        <f t="shared" ref="F6:F15" si="0">E6*C6</f>
        <v>670.05</v>
      </c>
    </row>
    <row r="7" spans="1:7" ht="75.75" customHeight="1">
      <c r="A7" s="4" t="s">
        <v>54</v>
      </c>
      <c r="B7" s="7" t="s">
        <v>40</v>
      </c>
      <c r="C7" s="8">
        <v>4.93</v>
      </c>
      <c r="D7" s="9" t="s">
        <v>16</v>
      </c>
      <c r="E7" s="9">
        <v>1149.1199999999999</v>
      </c>
      <c r="F7" s="12">
        <f t="shared" si="0"/>
        <v>5665.1615999999995</v>
      </c>
    </row>
    <row r="8" spans="1:7" ht="89.25" customHeight="1">
      <c r="A8" s="4" t="s">
        <v>192</v>
      </c>
      <c r="B8" s="7" t="s">
        <v>21</v>
      </c>
      <c r="C8" s="8">
        <v>13.23</v>
      </c>
      <c r="D8" s="9" t="s">
        <v>16</v>
      </c>
      <c r="E8" s="9">
        <v>5829</v>
      </c>
      <c r="F8" s="12">
        <f t="shared" si="0"/>
        <v>77117.67</v>
      </c>
    </row>
    <row r="9" spans="1:7" ht="78.75" customHeight="1">
      <c r="A9" s="11" t="s">
        <v>193</v>
      </c>
      <c r="B9" s="7" t="s">
        <v>24</v>
      </c>
      <c r="C9" s="8">
        <v>6.01</v>
      </c>
      <c r="D9" s="9" t="s">
        <v>16</v>
      </c>
      <c r="E9" s="9">
        <v>5489.86</v>
      </c>
      <c r="F9" s="12">
        <f t="shared" si="0"/>
        <v>32994.058599999997</v>
      </c>
    </row>
    <row r="10" spans="1:7" ht="78" customHeight="1">
      <c r="A10" s="4" t="s">
        <v>194</v>
      </c>
      <c r="B10" s="7" t="s">
        <v>26</v>
      </c>
      <c r="C10" s="8">
        <v>1.87</v>
      </c>
      <c r="D10" s="9" t="s">
        <v>27</v>
      </c>
      <c r="E10" s="9">
        <v>65841.84</v>
      </c>
      <c r="F10" s="12">
        <f t="shared" si="0"/>
        <v>123124.2408</v>
      </c>
    </row>
    <row r="11" spans="1:7" ht="18.75">
      <c r="A11" s="4">
        <v>11</v>
      </c>
      <c r="B11" s="14" t="s">
        <v>28</v>
      </c>
      <c r="C11" s="8"/>
      <c r="D11" s="9"/>
      <c r="E11" s="9"/>
      <c r="F11" s="12">
        <f t="shared" si="0"/>
        <v>0</v>
      </c>
    </row>
    <row r="12" spans="1:7" ht="15.75">
      <c r="A12" s="4">
        <v>12</v>
      </c>
      <c r="B12" s="7" t="s">
        <v>164</v>
      </c>
      <c r="C12" s="8">
        <v>8.27</v>
      </c>
      <c r="D12" s="9" t="s">
        <v>16</v>
      </c>
      <c r="E12" s="9">
        <v>778.47</v>
      </c>
      <c r="F12" s="12">
        <f t="shared" si="0"/>
        <v>6437.9468999999999</v>
      </c>
    </row>
    <row r="13" spans="1:7" ht="15.75">
      <c r="A13" s="4">
        <v>14</v>
      </c>
      <c r="B13" s="7" t="s">
        <v>61</v>
      </c>
      <c r="C13" s="8">
        <v>16.54</v>
      </c>
      <c r="D13" s="9" t="s">
        <v>16</v>
      </c>
      <c r="E13" s="9">
        <v>415.78</v>
      </c>
      <c r="F13" s="12">
        <f t="shared" si="0"/>
        <v>6877.0011999999988</v>
      </c>
    </row>
    <row r="14" spans="1:7" ht="15.75">
      <c r="A14" s="4">
        <v>15</v>
      </c>
      <c r="B14" s="7" t="s">
        <v>60</v>
      </c>
      <c r="C14" s="8">
        <v>4.93</v>
      </c>
      <c r="D14" s="9" t="s">
        <v>16</v>
      </c>
      <c r="E14" s="9">
        <v>719.8</v>
      </c>
      <c r="F14" s="12">
        <f t="shared" si="0"/>
        <v>3548.6139999999996</v>
      </c>
    </row>
    <row r="15" spans="1:7" ht="15.75">
      <c r="A15" s="4">
        <v>16</v>
      </c>
      <c r="B15" s="7" t="s">
        <v>33</v>
      </c>
      <c r="C15" s="8">
        <v>32.01</v>
      </c>
      <c r="D15" s="9" t="s">
        <v>16</v>
      </c>
      <c r="E15" s="9">
        <v>169.47</v>
      </c>
      <c r="F15" s="12">
        <f t="shared" si="0"/>
        <v>5424.7347</v>
      </c>
    </row>
    <row r="16" spans="1:7">
      <c r="A16" s="16"/>
      <c r="B16" s="135"/>
      <c r="C16" s="135"/>
      <c r="D16" s="135"/>
      <c r="E16" s="135"/>
      <c r="F16" s="17">
        <f>SUM(F5:F15)</f>
        <v>265716.43780000001</v>
      </c>
    </row>
    <row r="17" spans="1:6">
      <c r="A17" s="22"/>
      <c r="B17" s="19"/>
      <c r="C17" s="19"/>
      <c r="D17" s="19"/>
      <c r="E17" s="19"/>
      <c r="F17" s="21"/>
    </row>
    <row r="18" spans="1:6">
      <c r="A18" s="22"/>
      <c r="B18" s="19"/>
      <c r="C18" s="19"/>
      <c r="D18" s="19"/>
      <c r="E18" s="19"/>
      <c r="F18" s="21"/>
    </row>
    <row r="19" spans="1:6" ht="43.5" customHeight="1">
      <c r="B19" s="136" t="s">
        <v>195</v>
      </c>
      <c r="C19" s="136"/>
      <c r="D19" s="136"/>
      <c r="E19" s="136"/>
      <c r="F19" s="136"/>
    </row>
    <row r="22" spans="1:6" ht="41.25" customHeight="1"/>
  </sheetData>
  <mergeCells count="5">
    <mergeCell ref="A1:F1"/>
    <mergeCell ref="A2:F2"/>
    <mergeCell ref="A3:F3"/>
    <mergeCell ref="B16:E16"/>
    <mergeCell ref="B19:F19"/>
  </mergeCell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H21"/>
  <sheetViews>
    <sheetView topLeftCell="A13" workbookViewId="0">
      <selection activeCell="B6" sqref="B6"/>
    </sheetView>
  </sheetViews>
  <sheetFormatPr defaultRowHeight="15"/>
  <cols>
    <col min="1" max="1" width="8.7109375" customWidth="1"/>
    <col min="2" max="2" width="43.140625" customWidth="1"/>
    <col min="3" max="4" width="13.7109375" hidden="1" customWidth="1"/>
    <col min="5" max="5" width="10.28515625" customWidth="1"/>
    <col min="6" max="6" width="11.5703125" customWidth="1"/>
    <col min="7" max="7" width="11.5703125" style="38" customWidth="1"/>
    <col min="8" max="8" width="12.140625" customWidth="1"/>
  </cols>
  <sheetData>
    <row r="1" spans="1:8" ht="18.75">
      <c r="A1" s="130" t="s">
        <v>0</v>
      </c>
      <c r="B1" s="131"/>
      <c r="C1" s="131"/>
      <c r="D1" s="131"/>
      <c r="E1" s="131"/>
      <c r="F1" s="131"/>
      <c r="G1" s="131"/>
      <c r="H1" s="131"/>
    </row>
    <row r="2" spans="1:8" ht="18.75">
      <c r="A2" s="132" t="s">
        <v>1</v>
      </c>
      <c r="B2" s="133"/>
      <c r="C2" s="133"/>
      <c r="D2" s="133"/>
      <c r="E2" s="133"/>
      <c r="F2" s="133"/>
      <c r="G2" s="133"/>
      <c r="H2" s="133"/>
    </row>
    <row r="3" spans="1:8" ht="30.75" customHeight="1">
      <c r="A3" s="161" t="s">
        <v>220</v>
      </c>
      <c r="B3" s="162"/>
      <c r="C3" s="162"/>
      <c r="D3" s="162"/>
      <c r="E3" s="162"/>
      <c r="F3" s="162"/>
      <c r="G3" s="162"/>
      <c r="H3" s="163"/>
    </row>
    <row r="4" spans="1:8">
      <c r="A4" s="3" t="s">
        <v>3</v>
      </c>
      <c r="B4" s="3" t="s">
        <v>4</v>
      </c>
      <c r="C4" s="3">
        <v>1</v>
      </c>
      <c r="D4" s="3">
        <v>2</v>
      </c>
      <c r="E4" s="3" t="s">
        <v>37</v>
      </c>
      <c r="F4" s="3" t="s">
        <v>6</v>
      </c>
      <c r="G4" s="58" t="s">
        <v>7</v>
      </c>
      <c r="H4" s="3" t="s">
        <v>8</v>
      </c>
    </row>
    <row r="5" spans="1:8" ht="21">
      <c r="A5" s="4">
        <v>1</v>
      </c>
      <c r="B5" s="119" t="s">
        <v>9</v>
      </c>
      <c r="C5" s="4">
        <v>1</v>
      </c>
      <c r="D5" s="4" t="s">
        <v>10</v>
      </c>
      <c r="E5" s="4">
        <v>0</v>
      </c>
      <c r="F5" s="4" t="s">
        <v>10</v>
      </c>
      <c r="G5" s="16">
        <v>0</v>
      </c>
      <c r="H5" s="16">
        <f>E5*G5</f>
        <v>0</v>
      </c>
    </row>
    <row r="6" spans="1:8" ht="90" customHeight="1">
      <c r="A6" s="4" t="s">
        <v>11</v>
      </c>
      <c r="B6" s="91" t="s">
        <v>12</v>
      </c>
      <c r="C6" s="8">
        <v>9.06</v>
      </c>
      <c r="D6" s="9">
        <v>19.739999999999998</v>
      </c>
      <c r="E6" s="8">
        <v>32.43</v>
      </c>
      <c r="F6" s="9" t="s">
        <v>13</v>
      </c>
      <c r="G6" s="9">
        <v>120.53</v>
      </c>
      <c r="H6" s="16">
        <f t="shared" ref="H6:H18" si="0">E6*G6</f>
        <v>3908.7878999999998</v>
      </c>
    </row>
    <row r="7" spans="1:8" ht="70.5" customHeight="1">
      <c r="A7" s="4" t="s">
        <v>14</v>
      </c>
      <c r="B7" s="90" t="s">
        <v>38</v>
      </c>
      <c r="C7" s="8">
        <v>0.56999999999999995</v>
      </c>
      <c r="D7" s="9">
        <v>7.82</v>
      </c>
      <c r="E7" s="8">
        <v>6.84</v>
      </c>
      <c r="F7" s="9" t="s">
        <v>16</v>
      </c>
      <c r="G7" s="9">
        <v>223.35</v>
      </c>
      <c r="H7" s="16">
        <f t="shared" si="0"/>
        <v>1527.7139999999999</v>
      </c>
    </row>
    <row r="8" spans="1:8" ht="52.5">
      <c r="A8" s="4" t="s">
        <v>39</v>
      </c>
      <c r="B8" s="91" t="s">
        <v>40</v>
      </c>
      <c r="C8" s="8">
        <v>0.95</v>
      </c>
      <c r="D8" s="9">
        <v>13.14</v>
      </c>
      <c r="E8" s="8">
        <v>11.4</v>
      </c>
      <c r="F8" s="9" t="s">
        <v>16</v>
      </c>
      <c r="G8" s="9">
        <v>1149.1199999999999</v>
      </c>
      <c r="H8" s="16">
        <f t="shared" si="0"/>
        <v>13099.967999999999</v>
      </c>
    </row>
    <row r="9" spans="1:8" ht="84">
      <c r="A9" s="4" t="s">
        <v>67</v>
      </c>
      <c r="B9" s="91" t="s">
        <v>44</v>
      </c>
      <c r="C9" s="8"/>
      <c r="D9" s="9"/>
      <c r="E9" s="8">
        <v>26.67</v>
      </c>
      <c r="F9" s="9" t="s">
        <v>16</v>
      </c>
      <c r="G9" s="9">
        <v>5829</v>
      </c>
      <c r="H9" s="16">
        <f t="shared" si="0"/>
        <v>155459.43000000002</v>
      </c>
    </row>
    <row r="10" spans="1:8" ht="84">
      <c r="A10" s="4" t="s">
        <v>221</v>
      </c>
      <c r="B10" s="91" t="s">
        <v>44</v>
      </c>
      <c r="C10" s="8"/>
      <c r="D10" s="9"/>
      <c r="E10" s="8">
        <v>1.1200000000000001</v>
      </c>
      <c r="F10" s="9" t="s">
        <v>16</v>
      </c>
      <c r="G10" s="9">
        <v>5829</v>
      </c>
      <c r="H10" s="16">
        <f t="shared" si="0"/>
        <v>6528.4800000000005</v>
      </c>
    </row>
    <row r="11" spans="1:8" ht="60" customHeight="1">
      <c r="A11" s="4" t="s">
        <v>45</v>
      </c>
      <c r="B11" s="91" t="s">
        <v>222</v>
      </c>
      <c r="C11" s="8"/>
      <c r="D11" s="9"/>
      <c r="E11" s="107">
        <v>14.1</v>
      </c>
      <c r="F11" s="9" t="s">
        <v>16</v>
      </c>
      <c r="G11" s="77">
        <v>5489.86</v>
      </c>
      <c r="H11" s="16">
        <f t="shared" si="0"/>
        <v>77407.025999999998</v>
      </c>
    </row>
    <row r="12" spans="1:8" ht="77.25" customHeight="1">
      <c r="A12" s="11" t="s">
        <v>155</v>
      </c>
      <c r="B12" s="91" t="s">
        <v>156</v>
      </c>
      <c r="C12" s="8">
        <v>1</v>
      </c>
      <c r="D12" s="9" t="s">
        <v>27</v>
      </c>
      <c r="E12" s="9">
        <v>3.22</v>
      </c>
      <c r="F12" s="12" t="s">
        <v>27</v>
      </c>
      <c r="G12" s="9">
        <v>65841.84</v>
      </c>
      <c r="H12" s="16">
        <f t="shared" si="0"/>
        <v>212010.7248</v>
      </c>
    </row>
    <row r="13" spans="1:8" ht="18.75">
      <c r="A13" s="4">
        <v>9</v>
      </c>
      <c r="B13" s="14" t="s">
        <v>28</v>
      </c>
      <c r="C13" s="8"/>
      <c r="D13" s="24"/>
      <c r="E13" s="8"/>
      <c r="F13" s="9"/>
      <c r="G13" s="9"/>
      <c r="H13" s="16">
        <f t="shared" si="0"/>
        <v>0</v>
      </c>
    </row>
    <row r="14" spans="1:8" ht="15.75">
      <c r="A14" s="4">
        <v>10</v>
      </c>
      <c r="B14" s="7" t="s">
        <v>223</v>
      </c>
      <c r="C14" s="8">
        <v>0.56999999999999995</v>
      </c>
      <c r="D14" s="9">
        <v>7.82</v>
      </c>
      <c r="E14" s="8">
        <v>18.010000000000002</v>
      </c>
      <c r="F14" s="9" t="s">
        <v>16</v>
      </c>
      <c r="G14" s="9">
        <v>813.85</v>
      </c>
      <c r="H14" s="16">
        <f t="shared" si="0"/>
        <v>14657.438500000002</v>
      </c>
    </row>
    <row r="15" spans="1:8" ht="15.75">
      <c r="A15" s="4">
        <v>11</v>
      </c>
      <c r="B15" s="7" t="s">
        <v>224</v>
      </c>
      <c r="C15" s="8">
        <v>3.7</v>
      </c>
      <c r="D15" s="9">
        <v>5.18</v>
      </c>
      <c r="E15" s="8">
        <v>6.84</v>
      </c>
      <c r="F15" s="9" t="s">
        <v>16</v>
      </c>
      <c r="G15" s="9">
        <v>482.08</v>
      </c>
      <c r="H15" s="16">
        <f t="shared" si="0"/>
        <v>3297.4271999999996</v>
      </c>
    </row>
    <row r="16" spans="1:8" ht="15.75">
      <c r="A16" s="4">
        <v>12</v>
      </c>
      <c r="B16" s="7" t="s">
        <v>161</v>
      </c>
      <c r="C16" s="8">
        <v>4.2</v>
      </c>
      <c r="D16" s="9">
        <v>10.35</v>
      </c>
      <c r="E16" s="8">
        <v>36.03</v>
      </c>
      <c r="F16" s="9" t="s">
        <v>16</v>
      </c>
      <c r="G16" s="9">
        <v>434.67</v>
      </c>
      <c r="H16" s="16">
        <f t="shared" si="0"/>
        <v>15661.160100000001</v>
      </c>
    </row>
    <row r="17" spans="1:8" ht="15.75">
      <c r="A17" s="4">
        <v>13</v>
      </c>
      <c r="B17" s="7" t="s">
        <v>60</v>
      </c>
      <c r="C17" s="8">
        <v>4.3499999999999996</v>
      </c>
      <c r="D17" s="9">
        <v>13.14</v>
      </c>
      <c r="E17" s="8">
        <v>11.4</v>
      </c>
      <c r="F17" s="9" t="s">
        <v>16</v>
      </c>
      <c r="G17" s="9">
        <v>752.51</v>
      </c>
      <c r="H17" s="16">
        <f t="shared" si="0"/>
        <v>8578.6139999999996</v>
      </c>
    </row>
    <row r="18" spans="1:8" ht="15.75">
      <c r="A18" s="4">
        <v>14</v>
      </c>
      <c r="B18" s="7" t="s">
        <v>33</v>
      </c>
      <c r="C18" s="8">
        <v>9.06</v>
      </c>
      <c r="D18" s="9">
        <v>19.739999999999998</v>
      </c>
      <c r="E18" s="8">
        <v>32.43</v>
      </c>
      <c r="F18" s="9" t="s">
        <v>16</v>
      </c>
      <c r="G18" s="9">
        <v>177.16</v>
      </c>
      <c r="H18" s="16">
        <f t="shared" si="0"/>
        <v>5745.2987999999996</v>
      </c>
    </row>
    <row r="19" spans="1:8">
      <c r="A19" s="16"/>
      <c r="B19" s="171"/>
      <c r="C19" s="172"/>
      <c r="D19" s="172"/>
      <c r="E19" s="172"/>
      <c r="F19" s="172"/>
      <c r="G19" s="173"/>
      <c r="H19" s="8">
        <f>SUM(H5:H18)</f>
        <v>517882.06929999992</v>
      </c>
    </row>
    <row r="20" spans="1:8">
      <c r="A20" s="18"/>
      <c r="B20" s="19"/>
      <c r="C20" s="19"/>
      <c r="D20" s="19"/>
      <c r="E20" s="19"/>
      <c r="F20" s="19"/>
      <c r="G20" s="19"/>
      <c r="H20" s="120"/>
    </row>
    <row r="21" spans="1:8" ht="41.25" customHeight="1">
      <c r="B21" s="136" t="s">
        <v>225</v>
      </c>
      <c r="C21" s="136"/>
      <c r="D21" s="136"/>
      <c r="E21" s="136"/>
      <c r="F21" s="136"/>
      <c r="G21" s="136"/>
      <c r="H21" s="136"/>
    </row>
  </sheetData>
  <mergeCells count="5">
    <mergeCell ref="A1:H1"/>
    <mergeCell ref="A2:H2"/>
    <mergeCell ref="A3:H3"/>
    <mergeCell ref="B19:G19"/>
    <mergeCell ref="B21:H21"/>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G20"/>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30" t="s">
        <v>0</v>
      </c>
      <c r="B1" s="131"/>
      <c r="C1" s="131"/>
      <c r="D1" s="131"/>
      <c r="E1" s="131"/>
      <c r="F1" s="131"/>
      <c r="G1" s="1"/>
    </row>
    <row r="2" spans="1:7" ht="18.75">
      <c r="A2" s="132" t="s">
        <v>1</v>
      </c>
      <c r="B2" s="133"/>
      <c r="C2" s="133"/>
      <c r="D2" s="133"/>
      <c r="E2" s="133"/>
      <c r="F2" s="133"/>
      <c r="G2" s="1"/>
    </row>
    <row r="3" spans="1:7" ht="29.25" customHeight="1">
      <c r="A3" s="134" t="s">
        <v>206</v>
      </c>
      <c r="B3" s="134"/>
      <c r="C3" s="134"/>
      <c r="D3" s="134"/>
      <c r="E3" s="134"/>
      <c r="F3" s="134"/>
      <c r="G3" s="2"/>
    </row>
    <row r="4" spans="1:7">
      <c r="A4" s="3" t="s">
        <v>3</v>
      </c>
      <c r="B4" s="3" t="s">
        <v>4</v>
      </c>
      <c r="C4" s="3" t="s">
        <v>37</v>
      </c>
      <c r="D4" s="3" t="s">
        <v>6</v>
      </c>
      <c r="E4" s="3" t="s">
        <v>7</v>
      </c>
      <c r="F4" s="3" t="s">
        <v>8</v>
      </c>
    </row>
    <row r="5" spans="1:7" ht="25.5">
      <c r="A5" s="9">
        <v>1</v>
      </c>
      <c r="B5" s="7" t="s">
        <v>207</v>
      </c>
      <c r="C5" s="9">
        <v>6</v>
      </c>
      <c r="D5" s="9" t="s">
        <v>10</v>
      </c>
      <c r="E5" s="9">
        <v>261.12</v>
      </c>
      <c r="F5" s="12">
        <f>E5*C5</f>
        <v>1566.72</v>
      </c>
    </row>
    <row r="6" spans="1:7" ht="44.25" customHeight="1">
      <c r="A6" s="9" t="s">
        <v>208</v>
      </c>
      <c r="B6" s="7" t="s">
        <v>209</v>
      </c>
      <c r="C6" s="9">
        <v>14.89</v>
      </c>
      <c r="D6" s="9" t="s">
        <v>13</v>
      </c>
      <c r="E6" s="9">
        <v>92.48</v>
      </c>
      <c r="F6" s="12">
        <f t="shared" ref="F6:F15" si="0">E6*C6</f>
        <v>1377.0272000000002</v>
      </c>
    </row>
    <row r="7" spans="1:7" ht="85.5" customHeight="1">
      <c r="A7" s="112" t="s">
        <v>210</v>
      </c>
      <c r="B7" s="113" t="s">
        <v>211</v>
      </c>
      <c r="C7" s="114">
        <v>39.86</v>
      </c>
      <c r="D7" s="115" t="s">
        <v>212</v>
      </c>
      <c r="E7" s="115">
        <v>351.48</v>
      </c>
      <c r="F7" s="12">
        <f t="shared" si="0"/>
        <v>14009.9928</v>
      </c>
    </row>
    <row r="8" spans="1:7" ht="87.75" customHeight="1">
      <c r="A8" s="11" t="s">
        <v>213</v>
      </c>
      <c r="B8" s="116" t="s">
        <v>42</v>
      </c>
      <c r="C8" s="11">
        <v>1.55</v>
      </c>
      <c r="D8" s="77" t="s">
        <v>57</v>
      </c>
      <c r="E8" s="77">
        <v>5358.83</v>
      </c>
      <c r="F8" s="12">
        <f t="shared" si="0"/>
        <v>8306.1864999999998</v>
      </c>
    </row>
    <row r="9" spans="1:7" ht="63" customHeight="1">
      <c r="A9" s="117" t="s">
        <v>214</v>
      </c>
      <c r="B9" s="116" t="s">
        <v>215</v>
      </c>
      <c r="C9" s="11">
        <v>38.1</v>
      </c>
      <c r="D9" s="77" t="s">
        <v>57</v>
      </c>
      <c r="E9" s="77">
        <v>524.04999999999995</v>
      </c>
      <c r="F9" s="12">
        <f t="shared" si="0"/>
        <v>19966.305</v>
      </c>
    </row>
    <row r="10" spans="1:7" ht="75.75" customHeight="1">
      <c r="A10" s="117" t="s">
        <v>216</v>
      </c>
      <c r="B10" s="118" t="s">
        <v>217</v>
      </c>
      <c r="C10" s="11">
        <v>87.34</v>
      </c>
      <c r="D10" s="77" t="s">
        <v>57</v>
      </c>
      <c r="E10" s="77">
        <v>827.33</v>
      </c>
      <c r="F10" s="12">
        <f t="shared" si="0"/>
        <v>72259.002200000003</v>
      </c>
    </row>
    <row r="11" spans="1:7" ht="18.75">
      <c r="A11" s="4">
        <v>7</v>
      </c>
      <c r="B11" s="14" t="s">
        <v>28</v>
      </c>
      <c r="C11" s="8"/>
      <c r="D11" s="9"/>
      <c r="E11" s="9"/>
      <c r="F11" s="12">
        <f t="shared" si="0"/>
        <v>0</v>
      </c>
    </row>
    <row r="12" spans="1:7" ht="15.75">
      <c r="A12" s="4">
        <v>8</v>
      </c>
      <c r="B12" s="7" t="s">
        <v>33</v>
      </c>
      <c r="C12" s="8">
        <v>14.89</v>
      </c>
      <c r="D12" s="9" t="s">
        <v>16</v>
      </c>
      <c r="E12" s="9">
        <v>177.16</v>
      </c>
      <c r="F12" s="12">
        <f t="shared" si="0"/>
        <v>2637.9124000000002</v>
      </c>
    </row>
    <row r="13" spans="1:7" ht="15.75">
      <c r="A13" s="4">
        <v>9</v>
      </c>
      <c r="B13" s="7" t="s">
        <v>218</v>
      </c>
      <c r="C13" s="8">
        <v>0.7</v>
      </c>
      <c r="D13" s="9" t="s">
        <v>16</v>
      </c>
      <c r="E13" s="9">
        <v>813.85</v>
      </c>
      <c r="F13" s="12">
        <f t="shared" si="0"/>
        <v>569.69499999999994</v>
      </c>
    </row>
    <row r="14" spans="1:7" ht="15.75">
      <c r="A14" s="4">
        <v>10</v>
      </c>
      <c r="B14" s="7" t="s">
        <v>61</v>
      </c>
      <c r="C14" s="8">
        <v>1.4</v>
      </c>
      <c r="D14" s="9" t="s">
        <v>16</v>
      </c>
      <c r="E14" s="9">
        <v>434.67</v>
      </c>
      <c r="F14" s="12">
        <f t="shared" si="0"/>
        <v>608.53800000000001</v>
      </c>
    </row>
    <row r="15" spans="1:7" ht="15.75">
      <c r="A15" s="4">
        <v>11</v>
      </c>
      <c r="B15" s="7" t="s">
        <v>219</v>
      </c>
      <c r="C15" s="8">
        <v>39.86</v>
      </c>
      <c r="D15" s="9" t="s">
        <v>16</v>
      </c>
      <c r="E15" s="9">
        <v>434.67</v>
      </c>
      <c r="F15" s="12">
        <f t="shared" si="0"/>
        <v>17325.946200000002</v>
      </c>
    </row>
    <row r="16" spans="1:7">
      <c r="A16" s="16"/>
      <c r="B16" s="135"/>
      <c r="C16" s="135"/>
      <c r="D16" s="135"/>
      <c r="E16" s="135"/>
      <c r="F16" s="17">
        <f>SUM(F5:F15)</f>
        <v>138627.32530000003</v>
      </c>
    </row>
    <row r="17" spans="1:6">
      <c r="A17" s="22"/>
      <c r="B17" s="19"/>
      <c r="C17" s="19"/>
      <c r="D17" s="19"/>
      <c r="E17" s="19"/>
      <c r="F17" s="21"/>
    </row>
    <row r="18" spans="1:6" ht="8.25" customHeight="1">
      <c r="A18" s="22"/>
      <c r="B18" s="19"/>
      <c r="C18" s="19"/>
      <c r="D18" s="19"/>
      <c r="E18" s="19"/>
      <c r="F18" s="21"/>
    </row>
    <row r="19" spans="1:6" ht="69.75" customHeight="1">
      <c r="B19" s="136" t="s">
        <v>50</v>
      </c>
      <c r="C19" s="136"/>
      <c r="D19" s="136"/>
      <c r="E19" s="136"/>
      <c r="F19" s="136"/>
    </row>
    <row r="20" spans="1:6" ht="47.25" customHeight="1"/>
  </sheetData>
  <mergeCells count="5">
    <mergeCell ref="A1:F1"/>
    <mergeCell ref="A2:F2"/>
    <mergeCell ref="A3:F3"/>
    <mergeCell ref="B16:E16"/>
    <mergeCell ref="B19:F19"/>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J20"/>
  <sheetViews>
    <sheetView workbookViewId="0">
      <selection activeCell="B6" sqref="B6"/>
    </sheetView>
  </sheetViews>
  <sheetFormatPr defaultRowHeight="15"/>
  <cols>
    <col min="1" max="1" width="8" style="38" customWidth="1"/>
    <col min="2" max="2" width="38.42578125" style="38" customWidth="1"/>
    <col min="3" max="3" width="21" style="38" hidden="1" customWidth="1"/>
    <col min="4" max="4" width="0" style="38" hidden="1" customWidth="1"/>
    <col min="5" max="5" width="12" style="38" customWidth="1"/>
    <col min="6" max="7" width="10" style="38" customWidth="1"/>
    <col min="8" max="8" width="22.85546875" style="38" customWidth="1"/>
    <col min="9" max="9" width="9.140625" style="38"/>
    <col min="10" max="10" width="26.85546875" style="38" customWidth="1"/>
    <col min="11" max="16384" width="9.140625" style="38"/>
  </cols>
  <sheetData>
    <row r="1" spans="1:8" ht="18.75">
      <c r="A1" s="174" t="s">
        <v>0</v>
      </c>
      <c r="B1" s="175"/>
      <c r="C1" s="175"/>
      <c r="D1" s="175"/>
      <c r="E1" s="175"/>
      <c r="F1" s="175"/>
      <c r="G1" s="175"/>
      <c r="H1" s="175"/>
    </row>
    <row r="2" spans="1:8" ht="16.5" customHeight="1">
      <c r="A2" s="176" t="s">
        <v>1</v>
      </c>
      <c r="B2" s="177"/>
      <c r="C2" s="177"/>
      <c r="D2" s="177"/>
      <c r="E2" s="177"/>
      <c r="F2" s="177"/>
      <c r="G2" s="177"/>
      <c r="H2" s="177"/>
    </row>
    <row r="3" spans="1:8" ht="48.75" customHeight="1">
      <c r="A3" s="178" t="s">
        <v>246</v>
      </c>
      <c r="B3" s="179"/>
      <c r="C3" s="179"/>
      <c r="D3" s="179"/>
      <c r="E3" s="179"/>
      <c r="F3" s="179"/>
      <c r="G3" s="179"/>
      <c r="H3" s="180"/>
    </row>
    <row r="4" spans="1:8">
      <c r="A4" s="58" t="s">
        <v>3</v>
      </c>
      <c r="B4" s="58" t="s">
        <v>4</v>
      </c>
      <c r="C4" s="58"/>
      <c r="D4" s="58" t="s">
        <v>37</v>
      </c>
      <c r="E4" s="58" t="s">
        <v>37</v>
      </c>
      <c r="F4" s="58" t="s">
        <v>6</v>
      </c>
      <c r="G4" s="58" t="s">
        <v>7</v>
      </c>
      <c r="H4" s="58" t="s">
        <v>8</v>
      </c>
    </row>
    <row r="5" spans="1:8" ht="45.75" customHeight="1">
      <c r="A5" s="9">
        <v>1</v>
      </c>
      <c r="B5" s="9" t="s">
        <v>113</v>
      </c>
      <c r="C5" s="9">
        <v>2</v>
      </c>
      <c r="D5" s="9">
        <v>1</v>
      </c>
      <c r="E5" s="9">
        <f>C5+D5</f>
        <v>3</v>
      </c>
      <c r="F5" s="9" t="s">
        <v>10</v>
      </c>
      <c r="G5" s="9">
        <v>261.12</v>
      </c>
      <c r="H5" s="9">
        <f>E5*G5</f>
        <v>783.36</v>
      </c>
    </row>
    <row r="6" spans="1:8" ht="115.5" customHeight="1">
      <c r="A6" s="4" t="s">
        <v>114</v>
      </c>
      <c r="B6" s="9" t="s">
        <v>12</v>
      </c>
      <c r="C6" s="9">
        <v>49.56</v>
      </c>
      <c r="D6" s="8">
        <v>92.77</v>
      </c>
      <c r="E6" s="9">
        <f t="shared" ref="E6:E9" si="0">C6+D6</f>
        <v>142.32999999999998</v>
      </c>
      <c r="F6" s="9" t="s">
        <v>13</v>
      </c>
      <c r="G6" s="9">
        <v>120.53</v>
      </c>
      <c r="H6" s="9">
        <f t="shared" ref="H6:H17" si="1">E6*G6</f>
        <v>17155.034899999999</v>
      </c>
    </row>
    <row r="7" spans="1:8" ht="115.5" customHeight="1">
      <c r="A7" s="4" t="s">
        <v>115</v>
      </c>
      <c r="B7" s="9" t="s">
        <v>38</v>
      </c>
      <c r="C7" s="9">
        <v>4.96</v>
      </c>
      <c r="D7" s="8">
        <v>19.82</v>
      </c>
      <c r="E7" s="9">
        <f t="shared" si="0"/>
        <v>24.78</v>
      </c>
      <c r="F7" s="9" t="s">
        <v>13</v>
      </c>
      <c r="G7" s="9">
        <v>223.35</v>
      </c>
      <c r="H7" s="9">
        <f t="shared" si="1"/>
        <v>5534.6130000000003</v>
      </c>
    </row>
    <row r="8" spans="1:8" ht="72.75" customHeight="1">
      <c r="A8" s="4" t="s">
        <v>116</v>
      </c>
      <c r="B8" s="9" t="s">
        <v>40</v>
      </c>
      <c r="C8" s="9">
        <v>8.33</v>
      </c>
      <c r="D8" s="8">
        <v>33.04</v>
      </c>
      <c r="E8" s="9">
        <f t="shared" si="0"/>
        <v>41.37</v>
      </c>
      <c r="F8" s="9" t="s">
        <v>13</v>
      </c>
      <c r="G8" s="9">
        <v>1149.1199999999999</v>
      </c>
      <c r="H8" s="9">
        <f t="shared" si="1"/>
        <v>47539.094399999994</v>
      </c>
    </row>
    <row r="9" spans="1:8" ht="110.25" customHeight="1">
      <c r="A9" s="4" t="s">
        <v>117</v>
      </c>
      <c r="B9" s="9" t="s">
        <v>118</v>
      </c>
      <c r="C9" s="9">
        <v>24.79</v>
      </c>
      <c r="D9" s="8">
        <v>39.64</v>
      </c>
      <c r="E9" s="9">
        <f t="shared" si="0"/>
        <v>64.430000000000007</v>
      </c>
      <c r="F9" s="9" t="s">
        <v>13</v>
      </c>
      <c r="G9" s="9">
        <v>5829</v>
      </c>
      <c r="H9" s="9">
        <f t="shared" si="1"/>
        <v>375562.47000000003</v>
      </c>
    </row>
    <row r="10" spans="1:8" ht="38.25">
      <c r="A10" s="4" t="s">
        <v>119</v>
      </c>
      <c r="B10" s="9" t="s">
        <v>86</v>
      </c>
      <c r="C10" s="9"/>
      <c r="E10" s="8">
        <v>9.92</v>
      </c>
      <c r="F10" s="9" t="s">
        <v>78</v>
      </c>
      <c r="G10" s="9">
        <v>5489.86</v>
      </c>
      <c r="H10" s="9">
        <f>E10*G10</f>
        <v>54459.411199999995</v>
      </c>
    </row>
    <row r="11" spans="1:8" ht="102">
      <c r="A11" s="4" t="s">
        <v>120</v>
      </c>
      <c r="B11" s="9" t="s">
        <v>121</v>
      </c>
      <c r="C11" s="9">
        <v>0.88</v>
      </c>
      <c r="D11" s="8">
        <v>2.1875</v>
      </c>
      <c r="E11" s="8">
        <f>C11+D11</f>
        <v>3.0674999999999999</v>
      </c>
      <c r="F11" s="9" t="s">
        <v>89</v>
      </c>
      <c r="G11" s="9">
        <v>65841.84</v>
      </c>
      <c r="H11" s="9">
        <f t="shared" si="1"/>
        <v>201969.84419999999</v>
      </c>
    </row>
    <row r="12" spans="1:8" ht="18.75">
      <c r="A12" s="4">
        <v>10</v>
      </c>
      <c r="B12" s="24" t="s">
        <v>28</v>
      </c>
      <c r="C12" s="24"/>
      <c r="D12" s="8"/>
      <c r="E12" s="8"/>
      <c r="F12" s="9"/>
      <c r="G12" s="9"/>
      <c r="H12" s="9"/>
    </row>
    <row r="13" spans="1:8" ht="15.75">
      <c r="A13" s="4" t="s">
        <v>122</v>
      </c>
      <c r="B13" s="9" t="s">
        <v>123</v>
      </c>
      <c r="C13" s="9">
        <v>14.92</v>
      </c>
      <c r="D13" s="8">
        <v>17.05</v>
      </c>
      <c r="E13" s="8">
        <f>C13+D13</f>
        <v>31.97</v>
      </c>
      <c r="F13" s="9" t="s">
        <v>16</v>
      </c>
      <c r="G13" s="9">
        <v>813.85</v>
      </c>
      <c r="H13" s="9">
        <f t="shared" si="1"/>
        <v>26018.784500000002</v>
      </c>
    </row>
    <row r="14" spans="1:8" ht="27.75" customHeight="1">
      <c r="A14" s="4" t="s">
        <v>124</v>
      </c>
      <c r="B14" s="9" t="s">
        <v>125</v>
      </c>
      <c r="C14" s="9">
        <v>4.96</v>
      </c>
      <c r="D14" s="8">
        <v>19.82</v>
      </c>
      <c r="E14" s="8">
        <f t="shared" ref="E14:E17" si="2">C14+D14</f>
        <v>24.78</v>
      </c>
      <c r="F14" s="9" t="s">
        <v>16</v>
      </c>
      <c r="G14" s="9">
        <v>482.08</v>
      </c>
      <c r="H14" s="9">
        <f t="shared" si="1"/>
        <v>11945.9424</v>
      </c>
    </row>
    <row r="15" spans="1:8" ht="15.75">
      <c r="A15" s="4" t="s">
        <v>126</v>
      </c>
      <c r="B15" s="9" t="s">
        <v>127</v>
      </c>
      <c r="C15" s="9">
        <v>29.84</v>
      </c>
      <c r="D15" s="8">
        <v>34.090000000000003</v>
      </c>
      <c r="E15" s="8">
        <f t="shared" si="2"/>
        <v>63.930000000000007</v>
      </c>
      <c r="F15" s="9" t="s">
        <v>16</v>
      </c>
      <c r="G15" s="9">
        <v>434.67</v>
      </c>
      <c r="H15" s="9">
        <f t="shared" si="1"/>
        <v>27788.453100000002</v>
      </c>
    </row>
    <row r="16" spans="1:8" ht="15.75">
      <c r="A16" s="4" t="s">
        <v>128</v>
      </c>
      <c r="B16" s="9" t="s">
        <v>129</v>
      </c>
      <c r="C16" s="9">
        <v>8.33</v>
      </c>
      <c r="D16" s="8">
        <v>33.04</v>
      </c>
      <c r="E16" s="8">
        <f t="shared" si="2"/>
        <v>41.37</v>
      </c>
      <c r="F16" s="9" t="s">
        <v>16</v>
      </c>
      <c r="G16" s="9">
        <v>752.51</v>
      </c>
      <c r="H16" s="9">
        <f t="shared" si="1"/>
        <v>31131.338699999997</v>
      </c>
    </row>
    <row r="17" spans="1:10" ht="27.75" customHeight="1">
      <c r="B17" s="9" t="s">
        <v>130</v>
      </c>
      <c r="C17" s="9">
        <v>49.56</v>
      </c>
      <c r="D17" s="8">
        <v>92.77</v>
      </c>
      <c r="E17" s="8">
        <f t="shared" si="2"/>
        <v>142.32999999999998</v>
      </c>
      <c r="F17" s="9" t="s">
        <v>16</v>
      </c>
      <c r="G17" s="9">
        <v>177.16</v>
      </c>
      <c r="H17" s="9">
        <f t="shared" si="1"/>
        <v>25215.182799999995</v>
      </c>
      <c r="J17" s="44"/>
    </row>
    <row r="18" spans="1:10">
      <c r="A18" s="16"/>
      <c r="B18" s="137" t="s">
        <v>131</v>
      </c>
      <c r="C18" s="138"/>
      <c r="D18" s="138"/>
      <c r="E18" s="138"/>
      <c r="F18" s="138"/>
      <c r="G18" s="139"/>
      <c r="H18" s="12">
        <f>SUM(H5:H17)</f>
        <v>825103.52919999987</v>
      </c>
    </row>
    <row r="20" spans="1:10" ht="50.25" customHeight="1">
      <c r="B20" s="136" t="s">
        <v>132</v>
      </c>
      <c r="C20" s="136"/>
      <c r="D20" s="136"/>
      <c r="E20" s="136"/>
      <c r="F20" s="136"/>
      <c r="G20" s="136"/>
      <c r="H20" s="136"/>
      <c r="J20" s="44"/>
    </row>
  </sheetData>
  <mergeCells count="5">
    <mergeCell ref="A1:H1"/>
    <mergeCell ref="A2:H2"/>
    <mergeCell ref="A3:H3"/>
    <mergeCell ref="B18:G18"/>
    <mergeCell ref="B20:H20"/>
  </mergeCells>
  <pageMargins left="0.16" right="0.16" top="0.43" bottom="0.28999999999999998" header="0.3" footer="0.17"/>
  <pageSetup orientation="portrait" verticalDpi="0" r:id="rId1"/>
</worksheet>
</file>

<file path=xl/worksheets/sheet33.xml><?xml version="1.0" encoding="utf-8"?>
<worksheet xmlns="http://schemas.openxmlformats.org/spreadsheetml/2006/main" xmlns:r="http://schemas.openxmlformats.org/officeDocument/2006/relationships">
  <dimension ref="A1:G23"/>
  <sheetViews>
    <sheetView topLeftCell="A22" workbookViewId="0">
      <selection activeCell="F7" sqref="F7"/>
    </sheetView>
  </sheetViews>
  <sheetFormatPr defaultRowHeight="15"/>
  <cols>
    <col min="1" max="1" width="8" style="38" customWidth="1"/>
    <col min="2" max="2" width="44.28515625" style="123" customWidth="1"/>
    <col min="3" max="3" width="9.140625" style="38"/>
    <col min="4" max="5" width="10" style="38" customWidth="1"/>
    <col min="6" max="6" width="14.5703125" style="38" customWidth="1"/>
    <col min="7" max="7" width="26.85546875" style="38" customWidth="1"/>
    <col min="8" max="16384" width="9.140625" style="38"/>
  </cols>
  <sheetData>
    <row r="1" spans="1:6" ht="18.75">
      <c r="A1" s="174" t="s">
        <v>0</v>
      </c>
      <c r="B1" s="175"/>
      <c r="C1" s="175"/>
      <c r="D1" s="175"/>
      <c r="E1" s="175"/>
      <c r="F1" s="175"/>
    </row>
    <row r="2" spans="1:6" ht="18.75">
      <c r="A2" s="181" t="s">
        <v>1</v>
      </c>
      <c r="B2" s="182"/>
      <c r="C2" s="182"/>
      <c r="D2" s="182"/>
      <c r="E2" s="182"/>
      <c r="F2" s="182"/>
    </row>
    <row r="3" spans="1:6" ht="34.5" customHeight="1">
      <c r="A3" s="183" t="s">
        <v>247</v>
      </c>
      <c r="B3" s="184"/>
      <c r="C3" s="184"/>
      <c r="D3" s="184"/>
      <c r="E3" s="184"/>
      <c r="F3" s="185"/>
    </row>
    <row r="4" spans="1:6">
      <c r="A4" s="58" t="s">
        <v>3</v>
      </c>
      <c r="B4" s="121" t="s">
        <v>4</v>
      </c>
      <c r="C4" s="58" t="s">
        <v>37</v>
      </c>
      <c r="D4" s="58" t="s">
        <v>6</v>
      </c>
      <c r="E4" s="58" t="s">
        <v>7</v>
      </c>
      <c r="F4" s="58" t="s">
        <v>8</v>
      </c>
    </row>
    <row r="5" spans="1:6" ht="45.75" customHeight="1">
      <c r="A5" s="9">
        <v>1</v>
      </c>
      <c r="B5" s="75" t="s">
        <v>113</v>
      </c>
      <c r="C5" s="9">
        <v>1</v>
      </c>
      <c r="D5" s="9" t="s">
        <v>10</v>
      </c>
      <c r="E5" s="9">
        <v>261.12</v>
      </c>
      <c r="F5" s="9">
        <f>C5*E5</f>
        <v>261.12</v>
      </c>
    </row>
    <row r="6" spans="1:6" ht="115.5" customHeight="1">
      <c r="A6" s="4" t="s">
        <v>114</v>
      </c>
      <c r="B6" s="75" t="s">
        <v>12</v>
      </c>
      <c r="C6" s="8">
        <v>42.05</v>
      </c>
      <c r="D6" s="9" t="s">
        <v>13</v>
      </c>
      <c r="E6" s="9">
        <v>120.53</v>
      </c>
      <c r="F6" s="12">
        <f t="shared" ref="F6:F8" si="0">E6*C6</f>
        <v>5068.2865000000002</v>
      </c>
    </row>
    <row r="7" spans="1:6" ht="115.5" customHeight="1">
      <c r="A7" s="4" t="s">
        <v>115</v>
      </c>
      <c r="B7" s="75" t="s">
        <v>38</v>
      </c>
      <c r="C7" s="8">
        <v>14.1</v>
      </c>
      <c r="D7" s="9" t="s">
        <v>13</v>
      </c>
      <c r="E7" s="9">
        <v>223.35</v>
      </c>
      <c r="F7" s="12">
        <f t="shared" si="0"/>
        <v>3149.2349999999997</v>
      </c>
    </row>
    <row r="8" spans="1:6" ht="72.75" customHeight="1">
      <c r="A8" s="4" t="s">
        <v>116</v>
      </c>
      <c r="B8" s="75" t="s">
        <v>40</v>
      </c>
      <c r="C8" s="8">
        <v>23.69</v>
      </c>
      <c r="D8" s="9" t="s">
        <v>13</v>
      </c>
      <c r="E8" s="9">
        <v>1149.1199999999999</v>
      </c>
      <c r="F8" s="12">
        <f t="shared" si="0"/>
        <v>27222.6528</v>
      </c>
    </row>
    <row r="9" spans="1:6" ht="104.25" customHeight="1">
      <c r="A9" s="4"/>
      <c r="B9" s="75" t="s">
        <v>42</v>
      </c>
      <c r="C9" s="8">
        <v>28.38</v>
      </c>
      <c r="D9" s="9" t="s">
        <v>57</v>
      </c>
      <c r="E9" s="9">
        <v>5358.83</v>
      </c>
      <c r="F9" s="12">
        <f>C9*E9</f>
        <v>152083.59539999999</v>
      </c>
    </row>
    <row r="10" spans="1:6" ht="84" customHeight="1">
      <c r="A10" s="4" t="s">
        <v>226</v>
      </c>
      <c r="B10" s="75" t="s">
        <v>227</v>
      </c>
      <c r="C10" s="8">
        <v>2.84</v>
      </c>
      <c r="D10" s="9" t="s">
        <v>57</v>
      </c>
      <c r="E10" s="9">
        <v>2502.14</v>
      </c>
      <c r="F10" s="12">
        <f>C10*E10</f>
        <v>7106.0775999999996</v>
      </c>
    </row>
    <row r="11" spans="1:6" ht="72.75" customHeight="1">
      <c r="A11" s="4" t="s">
        <v>228</v>
      </c>
      <c r="B11" s="75" t="s">
        <v>158</v>
      </c>
      <c r="C11" s="8">
        <v>10.039999999999999</v>
      </c>
      <c r="D11" s="9" t="s">
        <v>57</v>
      </c>
      <c r="E11" s="9">
        <v>245.79</v>
      </c>
      <c r="F11" s="12">
        <f>C11*E11</f>
        <v>2467.7315999999996</v>
      </c>
    </row>
    <row r="12" spans="1:6" ht="105" customHeight="1">
      <c r="A12" s="4" t="s">
        <v>229</v>
      </c>
      <c r="B12" s="75" t="s">
        <v>24</v>
      </c>
      <c r="C12" s="8">
        <v>1.1399999999999999</v>
      </c>
      <c r="D12" s="9" t="s">
        <v>57</v>
      </c>
      <c r="E12" s="9">
        <v>5489.86</v>
      </c>
      <c r="F12" s="12">
        <f>C12*E12</f>
        <v>6258.4403999999995</v>
      </c>
    </row>
    <row r="13" spans="1:6" ht="108" customHeight="1">
      <c r="A13" s="4" t="s">
        <v>230</v>
      </c>
      <c r="B13" s="75" t="s">
        <v>156</v>
      </c>
      <c r="C13" s="8">
        <v>0.23</v>
      </c>
      <c r="D13" s="9" t="s">
        <v>27</v>
      </c>
      <c r="E13" s="9">
        <v>65841.84</v>
      </c>
      <c r="F13" s="12">
        <f>C13*E13</f>
        <v>15143.6232</v>
      </c>
    </row>
    <row r="14" spans="1:6" ht="18.75">
      <c r="A14" s="4">
        <v>10</v>
      </c>
      <c r="B14" s="122" t="s">
        <v>28</v>
      </c>
      <c r="C14" s="8"/>
      <c r="D14" s="9"/>
      <c r="E14" s="9"/>
      <c r="F14" s="12"/>
    </row>
    <row r="15" spans="1:6" ht="15.75">
      <c r="A15" s="4" t="s">
        <v>124</v>
      </c>
      <c r="B15" s="75" t="s">
        <v>123</v>
      </c>
      <c r="C15" s="8">
        <v>14.1</v>
      </c>
      <c r="D15" s="9" t="s">
        <v>16</v>
      </c>
      <c r="E15" s="9">
        <v>813.85</v>
      </c>
      <c r="F15" s="12">
        <f t="shared" ref="F15:F19" si="1">C15*E15</f>
        <v>11475.285</v>
      </c>
    </row>
    <row r="16" spans="1:6" ht="27.75" customHeight="1">
      <c r="A16" s="4" t="s">
        <v>126</v>
      </c>
      <c r="B16" s="75" t="s">
        <v>125</v>
      </c>
      <c r="C16" s="8">
        <v>14.1</v>
      </c>
      <c r="D16" s="9" t="s">
        <v>16</v>
      </c>
      <c r="E16" s="9">
        <v>482.08</v>
      </c>
      <c r="F16" s="12">
        <f t="shared" si="1"/>
        <v>6797.3279999999995</v>
      </c>
    </row>
    <row r="17" spans="1:7" ht="15.75">
      <c r="A17" s="4" t="s">
        <v>128</v>
      </c>
      <c r="B17" s="75" t="s">
        <v>127</v>
      </c>
      <c r="C17" s="8">
        <v>25.34</v>
      </c>
      <c r="D17" s="9" t="s">
        <v>16</v>
      </c>
      <c r="E17" s="9">
        <v>434.67</v>
      </c>
      <c r="F17" s="12">
        <f t="shared" si="1"/>
        <v>11014.5378</v>
      </c>
    </row>
    <row r="18" spans="1:7" ht="15.75">
      <c r="A18" s="16" t="s">
        <v>231</v>
      </c>
      <c r="B18" s="75" t="s">
        <v>129</v>
      </c>
      <c r="C18" s="8">
        <v>26.53</v>
      </c>
      <c r="D18" s="9" t="s">
        <v>16</v>
      </c>
      <c r="E18" s="9">
        <v>752.51</v>
      </c>
      <c r="F18" s="12">
        <f t="shared" si="1"/>
        <v>19964.0903</v>
      </c>
    </row>
    <row r="19" spans="1:7" ht="27.75" customHeight="1">
      <c r="B19" s="75" t="s">
        <v>130</v>
      </c>
      <c r="C19" s="8">
        <v>42.05</v>
      </c>
      <c r="D19" s="9" t="s">
        <v>16</v>
      </c>
      <c r="E19" s="9">
        <v>177.16</v>
      </c>
      <c r="F19" s="12">
        <f t="shared" si="1"/>
        <v>7449.5779999999995</v>
      </c>
      <c r="G19" s="44"/>
    </row>
    <row r="20" spans="1:7">
      <c r="A20" s="16"/>
      <c r="B20" s="137" t="s">
        <v>131</v>
      </c>
      <c r="C20" s="138"/>
      <c r="D20" s="138"/>
      <c r="E20" s="139"/>
      <c r="F20" s="12">
        <f>SUM(F5:F19)</f>
        <v>275461.58159999998</v>
      </c>
    </row>
    <row r="23" spans="1:7" ht="50.25" customHeight="1">
      <c r="B23" s="136" t="s">
        <v>132</v>
      </c>
      <c r="C23" s="136"/>
      <c r="D23" s="136"/>
      <c r="E23" s="136"/>
      <c r="F23" s="136"/>
      <c r="G23" s="44"/>
    </row>
  </sheetData>
  <mergeCells count="5">
    <mergeCell ref="A1:F1"/>
    <mergeCell ref="A2:F2"/>
    <mergeCell ref="A3:F3"/>
    <mergeCell ref="B20:E20"/>
    <mergeCell ref="B23:F23"/>
  </mergeCells>
  <pageMargins left="0.7" right="0.7" top="0.75" bottom="0.75" header="0.3" footer="0.3"/>
  <pageSetup orientation="portrait" verticalDpi="0" r:id="rId1"/>
</worksheet>
</file>

<file path=xl/worksheets/sheet34.xml><?xml version="1.0" encoding="utf-8"?>
<worksheet xmlns="http://schemas.openxmlformats.org/spreadsheetml/2006/main" xmlns:r="http://schemas.openxmlformats.org/officeDocument/2006/relationships">
  <dimension ref="A1:I17"/>
  <sheetViews>
    <sheetView workbookViewId="0">
      <selection activeCell="B4" sqref="B4"/>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130" t="s">
        <v>0</v>
      </c>
      <c r="B1" s="131"/>
      <c r="C1" s="131"/>
      <c r="D1" s="131"/>
      <c r="E1" s="131"/>
      <c r="F1" s="131"/>
      <c r="G1" s="131"/>
      <c r="H1" s="131"/>
      <c r="I1" s="1"/>
    </row>
    <row r="2" spans="1:9" ht="18.75">
      <c r="A2" s="132" t="s">
        <v>1</v>
      </c>
      <c r="B2" s="133"/>
      <c r="C2" s="133"/>
      <c r="D2" s="133"/>
      <c r="E2" s="133"/>
      <c r="F2" s="133"/>
      <c r="G2" s="133"/>
      <c r="H2" s="133"/>
      <c r="I2" s="1"/>
    </row>
    <row r="3" spans="1:9" ht="32.25" customHeight="1">
      <c r="A3" s="134" t="s">
        <v>51</v>
      </c>
      <c r="B3" s="134"/>
      <c r="C3" s="134"/>
      <c r="D3" s="134"/>
      <c r="E3" s="134"/>
      <c r="F3" s="134"/>
      <c r="G3" s="134"/>
      <c r="H3" s="134"/>
      <c r="I3" s="2"/>
    </row>
    <row r="4" spans="1:9">
      <c r="A4" s="3" t="s">
        <v>3</v>
      </c>
      <c r="B4" s="3" t="s">
        <v>4</v>
      </c>
      <c r="C4" s="3">
        <v>1</v>
      </c>
      <c r="D4" s="3">
        <v>2</v>
      </c>
      <c r="E4" s="3" t="s">
        <v>37</v>
      </c>
      <c r="F4" s="3" t="s">
        <v>6</v>
      </c>
      <c r="G4" s="3" t="s">
        <v>7</v>
      </c>
      <c r="H4" s="3" t="s">
        <v>8</v>
      </c>
    </row>
    <row r="5" spans="1:9" ht="114.75">
      <c r="A5" s="4" t="s">
        <v>52</v>
      </c>
      <c r="B5" s="7" t="s">
        <v>12</v>
      </c>
      <c r="C5" s="8">
        <v>5.39</v>
      </c>
      <c r="D5" s="8">
        <v>2</v>
      </c>
      <c r="E5" s="8">
        <v>112.9</v>
      </c>
      <c r="F5" s="9" t="s">
        <v>13</v>
      </c>
      <c r="G5" s="9">
        <v>120.53</v>
      </c>
      <c r="H5" s="8">
        <f>G5*E5</f>
        <v>13607.837000000001</v>
      </c>
    </row>
    <row r="6" spans="1:9" ht="89.25">
      <c r="A6" s="4" t="s">
        <v>53</v>
      </c>
      <c r="B6" s="10" t="s">
        <v>15</v>
      </c>
      <c r="C6" s="8">
        <v>0.42</v>
      </c>
      <c r="D6" s="8">
        <v>2</v>
      </c>
      <c r="E6" s="8">
        <v>44.47</v>
      </c>
      <c r="F6" s="9" t="s">
        <v>16</v>
      </c>
      <c r="G6" s="9">
        <v>223.85</v>
      </c>
      <c r="H6" s="8">
        <f t="shared" ref="H6:H14" si="0">G6*E6</f>
        <v>9954.6094999999987</v>
      </c>
    </row>
    <row r="7" spans="1:9" ht="63.75">
      <c r="A7" s="4" t="s">
        <v>54</v>
      </c>
      <c r="B7" s="7" t="s">
        <v>40</v>
      </c>
      <c r="C7" s="8">
        <v>0.71</v>
      </c>
      <c r="D7" s="8">
        <v>2</v>
      </c>
      <c r="E7" s="8">
        <v>74.11</v>
      </c>
      <c r="F7" s="9" t="s">
        <v>16</v>
      </c>
      <c r="G7" s="9">
        <v>1149.1199999999999</v>
      </c>
      <c r="H7" s="8">
        <f t="shared" si="0"/>
        <v>85161.283199999991</v>
      </c>
    </row>
    <row r="8" spans="1:9" ht="82.5" customHeight="1">
      <c r="A8" s="25" t="s">
        <v>55</v>
      </c>
      <c r="B8" s="26" t="s">
        <v>56</v>
      </c>
      <c r="C8" s="27">
        <v>6.99</v>
      </c>
      <c r="D8" s="27" t="s">
        <v>57</v>
      </c>
      <c r="E8" s="27">
        <v>71.94</v>
      </c>
      <c r="F8" s="9" t="s">
        <v>16</v>
      </c>
      <c r="G8" s="9">
        <v>5829</v>
      </c>
      <c r="H8" s="8">
        <f t="shared" si="0"/>
        <v>419338.26</v>
      </c>
    </row>
    <row r="9" spans="1:9" ht="18.75">
      <c r="A9" s="4">
        <v>5</v>
      </c>
      <c r="B9" s="14" t="s">
        <v>28</v>
      </c>
      <c r="C9" s="8"/>
      <c r="D9" s="8"/>
      <c r="E9" s="8"/>
      <c r="F9" s="9"/>
      <c r="G9" s="9"/>
      <c r="H9" s="8">
        <f t="shared" si="0"/>
        <v>0</v>
      </c>
    </row>
    <row r="10" spans="1:9" ht="15.75">
      <c r="A10" s="4">
        <v>6</v>
      </c>
      <c r="B10" s="7" t="s">
        <v>58</v>
      </c>
      <c r="C10" s="8">
        <v>0.42</v>
      </c>
      <c r="D10" s="8">
        <v>2</v>
      </c>
      <c r="E10" s="8">
        <v>44.47</v>
      </c>
      <c r="F10" s="9" t="s">
        <v>16</v>
      </c>
      <c r="G10" s="9">
        <v>482.08</v>
      </c>
      <c r="H10" s="8">
        <f t="shared" si="0"/>
        <v>21438.097599999997</v>
      </c>
    </row>
    <row r="11" spans="1:9" ht="15.75">
      <c r="A11" s="4">
        <v>7</v>
      </c>
      <c r="B11" s="7" t="s">
        <v>59</v>
      </c>
      <c r="C11" s="8">
        <v>2.31</v>
      </c>
      <c r="D11" s="8">
        <v>2</v>
      </c>
      <c r="E11" s="8">
        <v>30.9</v>
      </c>
      <c r="F11" s="9" t="s">
        <v>16</v>
      </c>
      <c r="G11" s="9">
        <v>813.85</v>
      </c>
      <c r="H11" s="8">
        <f t="shared" si="0"/>
        <v>25147.965</v>
      </c>
    </row>
    <row r="12" spans="1:9" ht="15.75">
      <c r="A12" s="4">
        <v>8</v>
      </c>
      <c r="B12" s="7" t="s">
        <v>60</v>
      </c>
      <c r="C12" s="8">
        <v>2.75</v>
      </c>
      <c r="D12" s="8">
        <v>2</v>
      </c>
      <c r="E12" s="8">
        <v>74.11</v>
      </c>
      <c r="F12" s="9" t="s">
        <v>16</v>
      </c>
      <c r="G12" s="9">
        <v>752.51</v>
      </c>
      <c r="H12" s="8">
        <f t="shared" si="0"/>
        <v>55768.516100000001</v>
      </c>
    </row>
    <row r="13" spans="1:9" ht="15.75">
      <c r="A13" s="4">
        <v>9</v>
      </c>
      <c r="B13" s="7" t="s">
        <v>61</v>
      </c>
      <c r="C13" s="8">
        <v>2.62</v>
      </c>
      <c r="D13" s="8">
        <v>2</v>
      </c>
      <c r="E13" s="8">
        <v>61.8</v>
      </c>
      <c r="F13" s="9" t="s">
        <v>16</v>
      </c>
      <c r="G13" s="9">
        <v>434.67</v>
      </c>
      <c r="H13" s="8">
        <f t="shared" si="0"/>
        <v>26862.606</v>
      </c>
    </row>
    <row r="14" spans="1:9" ht="15.75">
      <c r="A14" s="4">
        <v>10</v>
      </c>
      <c r="B14" s="7" t="s">
        <v>33</v>
      </c>
      <c r="C14" s="8">
        <v>5.39</v>
      </c>
      <c r="D14" s="8">
        <v>2</v>
      </c>
      <c r="E14" s="8">
        <v>112.9</v>
      </c>
      <c r="F14" s="9" t="s">
        <v>16</v>
      </c>
      <c r="G14" s="9">
        <v>177.17</v>
      </c>
      <c r="H14" s="8">
        <f t="shared" si="0"/>
        <v>20002.492999999999</v>
      </c>
    </row>
    <row r="15" spans="1:9">
      <c r="A15" s="16"/>
      <c r="B15" s="160" t="s">
        <v>62</v>
      </c>
      <c r="C15" s="160"/>
      <c r="D15" s="160"/>
      <c r="E15" s="160"/>
      <c r="F15" s="160"/>
      <c r="G15" s="160"/>
      <c r="H15" s="17">
        <f>SUM(H5:H14)</f>
        <v>677281.66740000003</v>
      </c>
    </row>
    <row r="16" spans="1:9">
      <c r="A16" s="22"/>
      <c r="B16" s="19"/>
      <c r="C16" s="19"/>
      <c r="D16" s="19"/>
      <c r="E16" s="19"/>
      <c r="F16" s="19"/>
      <c r="G16" s="19"/>
      <c r="H16" s="21"/>
    </row>
    <row r="17" spans="2:8" ht="45" customHeight="1">
      <c r="B17" s="136" t="s">
        <v>63</v>
      </c>
      <c r="C17" s="136"/>
      <c r="D17" s="136"/>
      <c r="E17" s="136"/>
      <c r="F17" s="136"/>
      <c r="G17" s="136"/>
      <c r="H17" s="136"/>
    </row>
  </sheetData>
  <mergeCells count="5">
    <mergeCell ref="A1:H1"/>
    <mergeCell ref="A2:H2"/>
    <mergeCell ref="A3:H3"/>
    <mergeCell ref="B15:G15"/>
    <mergeCell ref="B17:H17"/>
  </mergeCells>
  <pageMargins left="0.7" right="0.7" top="0.75" bottom="0.75" header="0.3" footer="0.3"/>
</worksheet>
</file>

<file path=xl/worksheets/sheet35.xml><?xml version="1.0" encoding="utf-8"?>
<worksheet xmlns="http://schemas.openxmlformats.org/spreadsheetml/2006/main" xmlns:r="http://schemas.openxmlformats.org/officeDocument/2006/relationships">
  <dimension ref="A1:J23"/>
  <sheetViews>
    <sheetView workbookViewId="0">
      <selection activeCell="B7" sqref="B7"/>
    </sheetView>
  </sheetViews>
  <sheetFormatPr defaultRowHeight="15"/>
  <cols>
    <col min="1" max="1" width="8.7109375" customWidth="1"/>
    <col min="2" max="2" width="44.140625" customWidth="1"/>
    <col min="3" max="5" width="10.28515625" hidden="1" customWidth="1"/>
    <col min="6" max="6" width="10.28515625" customWidth="1"/>
    <col min="7" max="8" width="11.5703125" customWidth="1"/>
    <col min="9" max="9" width="12.140625" customWidth="1"/>
  </cols>
  <sheetData>
    <row r="1" spans="1:10" ht="18.75">
      <c r="A1" s="130" t="s">
        <v>0</v>
      </c>
      <c r="B1" s="131"/>
      <c r="C1" s="131"/>
      <c r="D1" s="131"/>
      <c r="E1" s="131"/>
      <c r="F1" s="131"/>
      <c r="G1" s="131"/>
      <c r="H1" s="131"/>
      <c r="I1" s="131"/>
      <c r="J1" s="1"/>
    </row>
    <row r="2" spans="1:10" ht="18.75">
      <c r="A2" s="132" t="s">
        <v>1</v>
      </c>
      <c r="B2" s="133"/>
      <c r="C2" s="133"/>
      <c r="D2" s="133"/>
      <c r="E2" s="133"/>
      <c r="F2" s="133"/>
      <c r="G2" s="133"/>
      <c r="H2" s="133"/>
      <c r="I2" s="133"/>
      <c r="J2" s="1"/>
    </row>
    <row r="3" spans="1:10" ht="21.75" customHeight="1">
      <c r="A3" s="134" t="s">
        <v>162</v>
      </c>
      <c r="B3" s="134"/>
      <c r="C3" s="134"/>
      <c r="D3" s="134"/>
      <c r="E3" s="134"/>
      <c r="F3" s="134"/>
      <c r="G3" s="134"/>
      <c r="H3" s="134"/>
      <c r="I3" s="134"/>
      <c r="J3" s="2"/>
    </row>
    <row r="4" spans="1:10">
      <c r="A4" s="3" t="s">
        <v>3</v>
      </c>
      <c r="B4" s="3" t="s">
        <v>4</v>
      </c>
      <c r="C4" s="3">
        <v>3</v>
      </c>
      <c r="D4" s="3">
        <v>1</v>
      </c>
      <c r="E4" s="3">
        <v>2</v>
      </c>
      <c r="F4" s="3" t="s">
        <v>5</v>
      </c>
      <c r="G4" s="3" t="s">
        <v>6</v>
      </c>
      <c r="H4" s="3" t="s">
        <v>7</v>
      </c>
      <c r="I4" s="3" t="s">
        <v>8</v>
      </c>
    </row>
    <row r="5" spans="1:10" ht="21">
      <c r="A5" s="4">
        <v>1</v>
      </c>
      <c r="B5" s="5" t="s">
        <v>9</v>
      </c>
      <c r="C5" s="4">
        <v>1</v>
      </c>
      <c r="D5" s="4" t="s">
        <v>10</v>
      </c>
      <c r="E5" s="4">
        <v>243.53</v>
      </c>
      <c r="F5" s="73">
        <v>5</v>
      </c>
      <c r="G5" s="74" t="s">
        <v>10</v>
      </c>
      <c r="H5" s="74">
        <v>243.77</v>
      </c>
      <c r="I5" s="6">
        <f>H5*F5</f>
        <v>1218.8500000000001</v>
      </c>
    </row>
    <row r="6" spans="1:10" ht="114.75">
      <c r="A6" s="4" t="s">
        <v>11</v>
      </c>
      <c r="B6" s="7" t="s">
        <v>12</v>
      </c>
      <c r="C6" s="8">
        <v>80.72</v>
      </c>
      <c r="D6" s="8">
        <v>11.23</v>
      </c>
      <c r="E6" s="8">
        <v>20.8</v>
      </c>
      <c r="F6" s="4">
        <v>148.68</v>
      </c>
      <c r="G6" s="9" t="s">
        <v>13</v>
      </c>
      <c r="H6" s="9">
        <v>120.53</v>
      </c>
      <c r="I6" s="6">
        <f t="shared" ref="I6:I17" si="0">H6*F6</f>
        <v>17920.400400000002</v>
      </c>
    </row>
    <row r="7" spans="1:10" s="78" customFormat="1" ht="89.25">
      <c r="A7" s="11" t="s">
        <v>14</v>
      </c>
      <c r="B7" s="76" t="s">
        <v>15</v>
      </c>
      <c r="C7" s="8">
        <v>7.51</v>
      </c>
      <c r="D7" s="8">
        <v>1.21</v>
      </c>
      <c r="E7" s="8">
        <v>1.95</v>
      </c>
      <c r="F7" s="11">
        <v>12.39</v>
      </c>
      <c r="G7" s="77" t="s">
        <v>57</v>
      </c>
      <c r="H7" s="77">
        <v>223.35</v>
      </c>
      <c r="I7" s="6">
        <f t="shared" si="0"/>
        <v>2767.3065000000001</v>
      </c>
    </row>
    <row r="8" spans="1:10" ht="63.75">
      <c r="A8" s="4" t="s">
        <v>39</v>
      </c>
      <c r="B8" s="7" t="s">
        <v>40</v>
      </c>
      <c r="C8" s="8">
        <v>12.51</v>
      </c>
      <c r="D8" s="8">
        <v>2.0099999999999998</v>
      </c>
      <c r="E8" s="8">
        <v>3.25</v>
      </c>
      <c r="F8" s="4">
        <v>20.65</v>
      </c>
      <c r="G8" s="9" t="s">
        <v>16</v>
      </c>
      <c r="H8" s="9">
        <v>1149.1199999999999</v>
      </c>
      <c r="I8" s="6">
        <f t="shared" si="0"/>
        <v>23729.327999999998</v>
      </c>
    </row>
    <row r="9" spans="1:10" ht="102">
      <c r="A9" s="4" t="s">
        <v>41</v>
      </c>
      <c r="B9" s="7" t="s">
        <v>42</v>
      </c>
      <c r="C9" s="8">
        <v>10.650085000000001</v>
      </c>
      <c r="D9" s="8">
        <v>7.1368910000000003</v>
      </c>
      <c r="E9" s="8">
        <v>2.8526470000000002</v>
      </c>
      <c r="F9" s="4">
        <v>16.52</v>
      </c>
      <c r="G9" s="9" t="s">
        <v>16</v>
      </c>
      <c r="H9" s="9">
        <v>5358.83</v>
      </c>
      <c r="I9" s="6">
        <f t="shared" si="0"/>
        <v>88527.871599999999</v>
      </c>
    </row>
    <row r="10" spans="1:10" ht="89.25">
      <c r="A10" s="11" t="s">
        <v>163</v>
      </c>
      <c r="B10" s="7" t="s">
        <v>156</v>
      </c>
      <c r="C10" s="8">
        <v>0.32</v>
      </c>
      <c r="D10" s="8">
        <v>0.35</v>
      </c>
      <c r="E10" s="8">
        <v>0.23</v>
      </c>
      <c r="F10" s="4">
        <v>4.7249999999999996</v>
      </c>
      <c r="G10" s="9" t="s">
        <v>27</v>
      </c>
      <c r="H10" s="9">
        <v>65841.84</v>
      </c>
      <c r="I10" s="6">
        <f t="shared" si="0"/>
        <v>311102.69399999996</v>
      </c>
    </row>
    <row r="11" spans="1:10" ht="87.75" customHeight="1">
      <c r="A11" s="4" t="s">
        <v>45</v>
      </c>
      <c r="B11" s="7" t="s">
        <v>24</v>
      </c>
      <c r="C11" s="8"/>
      <c r="D11" s="8"/>
      <c r="E11" s="8"/>
      <c r="F11" s="4">
        <v>54.52</v>
      </c>
      <c r="G11" s="9" t="s">
        <v>16</v>
      </c>
      <c r="H11" s="9">
        <v>5489.86</v>
      </c>
      <c r="I11" s="6">
        <f t="shared" si="0"/>
        <v>299307.16720000003</v>
      </c>
    </row>
    <row r="12" spans="1:10" ht="18.75">
      <c r="A12" s="4">
        <v>8</v>
      </c>
      <c r="B12" s="14" t="s">
        <v>28</v>
      </c>
      <c r="C12" s="8"/>
      <c r="D12" s="8"/>
      <c r="E12" s="8"/>
      <c r="F12" s="4"/>
      <c r="G12" s="9"/>
      <c r="H12" s="9"/>
      <c r="I12" s="6">
        <f t="shared" si="0"/>
        <v>0</v>
      </c>
    </row>
    <row r="13" spans="1:10" ht="15.75">
      <c r="A13" s="4">
        <v>9</v>
      </c>
      <c r="B13" s="7" t="s">
        <v>58</v>
      </c>
      <c r="C13" s="8">
        <v>7.51</v>
      </c>
      <c r="D13" s="8">
        <v>1.21</v>
      </c>
      <c r="E13" s="8">
        <v>1.95</v>
      </c>
      <c r="F13" s="4">
        <v>12.39</v>
      </c>
      <c r="G13" s="9" t="s">
        <v>16</v>
      </c>
      <c r="H13" s="9">
        <v>402.08</v>
      </c>
      <c r="I13" s="6">
        <f t="shared" si="0"/>
        <v>4981.7712000000001</v>
      </c>
    </row>
    <row r="14" spans="1:10" ht="15.75">
      <c r="A14" s="4">
        <v>10</v>
      </c>
      <c r="B14" s="7" t="s">
        <v>164</v>
      </c>
      <c r="C14" s="8">
        <v>7.51</v>
      </c>
      <c r="D14" s="8">
        <v>1.21</v>
      </c>
      <c r="E14" s="8">
        <v>1.95</v>
      </c>
      <c r="F14" s="4">
        <v>30.84</v>
      </c>
      <c r="G14" s="9" t="s">
        <v>16</v>
      </c>
      <c r="H14" s="9">
        <v>813.32</v>
      </c>
      <c r="I14" s="6">
        <f t="shared" si="0"/>
        <v>25082.788800000002</v>
      </c>
    </row>
    <row r="15" spans="1:10" ht="22.5" customHeight="1">
      <c r="A15" s="4">
        <v>11</v>
      </c>
      <c r="B15" s="7" t="s">
        <v>165</v>
      </c>
      <c r="C15" s="8"/>
      <c r="D15" s="8"/>
      <c r="E15" s="8"/>
      <c r="F15" s="4">
        <v>20.65</v>
      </c>
      <c r="G15" s="9" t="s">
        <v>16</v>
      </c>
      <c r="H15" s="9">
        <v>752.51</v>
      </c>
      <c r="I15" s="6">
        <f t="shared" si="0"/>
        <v>15539.331499999998</v>
      </c>
    </row>
    <row r="16" spans="1:10" ht="18.75" customHeight="1">
      <c r="A16" s="4">
        <v>12</v>
      </c>
      <c r="B16" s="7" t="s">
        <v>61</v>
      </c>
      <c r="C16" s="8">
        <v>12.36</v>
      </c>
      <c r="D16" s="8">
        <v>9.26</v>
      </c>
      <c r="E16" s="8">
        <v>4.74</v>
      </c>
      <c r="F16" s="4">
        <v>61.69</v>
      </c>
      <c r="G16" s="9" t="s">
        <v>16</v>
      </c>
      <c r="H16" s="9">
        <v>434.67</v>
      </c>
      <c r="I16" s="6">
        <f t="shared" si="0"/>
        <v>26814.792300000001</v>
      </c>
    </row>
    <row r="17" spans="1:9" ht="15.75">
      <c r="A17" s="4">
        <v>13</v>
      </c>
      <c r="B17" s="7" t="s">
        <v>33</v>
      </c>
      <c r="C17" s="8">
        <v>80.72</v>
      </c>
      <c r="D17" s="8">
        <v>14.81</v>
      </c>
      <c r="E17" s="8">
        <v>20.8</v>
      </c>
      <c r="F17" s="4">
        <v>148.68</v>
      </c>
      <c r="G17" s="9" t="s">
        <v>16</v>
      </c>
      <c r="H17" s="9">
        <v>177.16</v>
      </c>
      <c r="I17" s="6">
        <f t="shared" si="0"/>
        <v>26340.148799999999</v>
      </c>
    </row>
    <row r="18" spans="1:9">
      <c r="A18" s="16"/>
      <c r="B18" s="137" t="s">
        <v>34</v>
      </c>
      <c r="C18" s="138"/>
      <c r="D18" s="138"/>
      <c r="E18" s="138"/>
      <c r="F18" s="138"/>
      <c r="G18" s="138"/>
      <c r="H18" s="139"/>
      <c r="I18" s="17">
        <f>SUM(I5:I17)</f>
        <v>843332.45029999979</v>
      </c>
    </row>
    <row r="19" spans="1:9">
      <c r="A19" s="22"/>
      <c r="B19" s="19"/>
      <c r="C19" s="19"/>
      <c r="D19" s="19"/>
      <c r="E19" s="19"/>
      <c r="F19" s="19"/>
      <c r="G19" s="19"/>
      <c r="H19" s="19"/>
      <c r="I19" s="21"/>
    </row>
    <row r="20" spans="1:9" ht="15" customHeight="1">
      <c r="B20" s="136" t="s">
        <v>35</v>
      </c>
      <c r="C20" s="136"/>
      <c r="D20" s="136"/>
      <c r="E20" s="136"/>
      <c r="F20" s="136"/>
      <c r="G20" s="136"/>
      <c r="H20" s="136"/>
      <c r="I20" s="136"/>
    </row>
    <row r="21" spans="1:9">
      <c r="B21" s="136"/>
      <c r="C21" s="136"/>
      <c r="D21" s="136"/>
      <c r="E21" s="136"/>
      <c r="F21" s="136"/>
      <c r="G21" s="136"/>
      <c r="H21" s="136"/>
      <c r="I21" s="136"/>
    </row>
    <row r="22" spans="1:9">
      <c r="B22" s="136"/>
      <c r="C22" s="136"/>
      <c r="D22" s="136"/>
      <c r="E22" s="136"/>
      <c r="F22" s="136"/>
      <c r="G22" s="136"/>
      <c r="H22" s="136"/>
      <c r="I22" s="136"/>
    </row>
    <row r="23" spans="1:9">
      <c r="B23" s="136"/>
      <c r="C23" s="136"/>
      <c r="D23" s="136"/>
      <c r="E23" s="136"/>
      <c r="F23" s="136"/>
      <c r="G23" s="136"/>
      <c r="H23" s="136"/>
      <c r="I23" s="136"/>
    </row>
  </sheetData>
  <mergeCells count="5">
    <mergeCell ref="A1:I1"/>
    <mergeCell ref="A2:I2"/>
    <mergeCell ref="A3:I3"/>
    <mergeCell ref="B18:H18"/>
    <mergeCell ref="B20:I2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J19"/>
  <sheetViews>
    <sheetView topLeftCell="A13" workbookViewId="0">
      <selection sqref="A1:XFD1048576"/>
    </sheetView>
  </sheetViews>
  <sheetFormatPr defaultRowHeight="15"/>
  <cols>
    <col min="1" max="1" width="8.7109375" customWidth="1"/>
    <col min="2" max="2" width="41.28515625" customWidth="1"/>
    <col min="3" max="5" width="9.7109375" style="38" hidden="1" customWidth="1"/>
    <col min="6" max="6" width="9.42578125" style="39" customWidth="1"/>
    <col min="7" max="7" width="10.140625" customWidth="1"/>
    <col min="8" max="9" width="11.5703125" customWidth="1"/>
  </cols>
  <sheetData>
    <row r="1" spans="1:10" ht="18.75">
      <c r="A1" s="130" t="s">
        <v>0</v>
      </c>
      <c r="B1" s="131"/>
      <c r="C1" s="131"/>
      <c r="D1" s="131"/>
      <c r="E1" s="131"/>
      <c r="F1" s="131"/>
      <c r="G1" s="131"/>
      <c r="H1" s="131"/>
      <c r="I1" s="131"/>
      <c r="J1" s="1"/>
    </row>
    <row r="2" spans="1:10" ht="18.75">
      <c r="A2" s="132" t="s">
        <v>1</v>
      </c>
      <c r="B2" s="133"/>
      <c r="C2" s="133"/>
      <c r="D2" s="133"/>
      <c r="E2" s="133"/>
      <c r="F2" s="133"/>
      <c r="G2" s="133"/>
      <c r="H2" s="133"/>
      <c r="I2" s="133"/>
      <c r="J2" s="1"/>
    </row>
    <row r="3" spans="1:10" ht="42" customHeight="1">
      <c r="A3" s="140" t="s">
        <v>108</v>
      </c>
      <c r="B3" s="141"/>
      <c r="C3" s="141"/>
      <c r="D3" s="141"/>
      <c r="E3" s="141"/>
      <c r="F3" s="141"/>
      <c r="G3" s="141"/>
      <c r="H3" s="141"/>
      <c r="I3" s="142"/>
      <c r="J3" s="2"/>
    </row>
    <row r="4" spans="1:10">
      <c r="A4" s="3" t="s">
        <v>3</v>
      </c>
      <c r="B4" s="28" t="s">
        <v>4</v>
      </c>
      <c r="C4" s="29">
        <v>1</v>
      </c>
      <c r="D4" s="29">
        <v>1</v>
      </c>
      <c r="E4" s="29">
        <v>2</v>
      </c>
      <c r="F4" s="56" t="s">
        <v>37</v>
      </c>
      <c r="G4" s="3" t="s">
        <v>6</v>
      </c>
      <c r="H4" s="3" t="s">
        <v>7</v>
      </c>
      <c r="I4" s="3" t="s">
        <v>8</v>
      </c>
    </row>
    <row r="5" spans="1:10" s="35" customFormat="1" ht="24">
      <c r="A5" s="31">
        <v>1</v>
      </c>
      <c r="B5" s="32" t="s">
        <v>65</v>
      </c>
      <c r="C5" s="33">
        <v>5</v>
      </c>
      <c r="D5" s="33">
        <v>5</v>
      </c>
      <c r="E5" s="33">
        <v>2</v>
      </c>
      <c r="F5" s="34">
        <v>0</v>
      </c>
      <c r="G5" s="57" t="s">
        <v>66</v>
      </c>
      <c r="H5" s="57">
        <v>0</v>
      </c>
      <c r="I5" s="8">
        <f>F5*H5</f>
        <v>0</v>
      </c>
    </row>
    <row r="6" spans="1:10" ht="114.75">
      <c r="A6" s="4" t="s">
        <v>11</v>
      </c>
      <c r="B6" s="7" t="s">
        <v>12</v>
      </c>
      <c r="C6" s="9">
        <v>19.86</v>
      </c>
      <c r="D6" s="9">
        <v>18.899999999999999</v>
      </c>
      <c r="E6" s="9">
        <v>39.549999999999997</v>
      </c>
      <c r="F6" s="34">
        <v>143.52000000000001</v>
      </c>
      <c r="G6" s="9" t="s">
        <v>13</v>
      </c>
      <c r="H6" s="9">
        <v>120.53</v>
      </c>
      <c r="I6" s="8">
        <f t="shared" ref="I6:I15" si="0">F6*H6</f>
        <v>17298.465600000003</v>
      </c>
    </row>
    <row r="7" spans="1:10" ht="89.25">
      <c r="A7" s="4" t="s">
        <v>14</v>
      </c>
      <c r="B7" s="10" t="s">
        <v>15</v>
      </c>
      <c r="C7" s="9">
        <v>8.44</v>
      </c>
      <c r="D7" s="9">
        <v>7.09</v>
      </c>
      <c r="E7" s="9">
        <v>14.83</v>
      </c>
      <c r="F7" s="34">
        <v>35.880000000000003</v>
      </c>
      <c r="G7" s="9" t="s">
        <v>16</v>
      </c>
      <c r="H7" s="9">
        <v>223.35</v>
      </c>
      <c r="I7" s="8">
        <f t="shared" si="0"/>
        <v>8013.7980000000007</v>
      </c>
    </row>
    <row r="8" spans="1:10" ht="63.75">
      <c r="A8" s="4" t="s">
        <v>39</v>
      </c>
      <c r="B8" s="7" t="s">
        <v>40</v>
      </c>
      <c r="C8" s="9">
        <v>14.07</v>
      </c>
      <c r="D8" s="9">
        <v>11.81</v>
      </c>
      <c r="E8" s="9">
        <v>24.72</v>
      </c>
      <c r="F8" s="34">
        <v>60.76</v>
      </c>
      <c r="G8" s="9" t="s">
        <v>16</v>
      </c>
      <c r="H8" s="9">
        <v>1149.1199999999999</v>
      </c>
      <c r="I8" s="8">
        <f t="shared" si="0"/>
        <v>69820.531199999998</v>
      </c>
    </row>
    <row r="9" spans="1:10" ht="114.75">
      <c r="A9" s="11" t="s">
        <v>67</v>
      </c>
      <c r="B9" s="7" t="s">
        <v>44</v>
      </c>
      <c r="C9" s="9">
        <v>14.23</v>
      </c>
      <c r="D9" s="9">
        <v>14.18</v>
      </c>
      <c r="E9" s="9">
        <v>29.66</v>
      </c>
      <c r="F9" s="34">
        <v>71.760000000000005</v>
      </c>
      <c r="G9" s="9" t="s">
        <v>13</v>
      </c>
      <c r="H9" s="9">
        <v>5829</v>
      </c>
      <c r="I9" s="8">
        <f t="shared" si="0"/>
        <v>418289.04000000004</v>
      </c>
    </row>
    <row r="10" spans="1:10" ht="18.75">
      <c r="A10" s="36">
        <v>6</v>
      </c>
      <c r="B10" s="14" t="s">
        <v>28</v>
      </c>
      <c r="C10" s="24"/>
      <c r="D10" s="24"/>
      <c r="E10" s="24"/>
      <c r="F10" s="34">
        <f t="shared" ref="F10" si="1">C10+D10+E10</f>
        <v>0</v>
      </c>
      <c r="G10" s="9"/>
      <c r="H10" s="9"/>
      <c r="I10" s="8">
        <f t="shared" si="0"/>
        <v>0</v>
      </c>
    </row>
    <row r="11" spans="1:10">
      <c r="A11" s="36">
        <v>7</v>
      </c>
      <c r="B11" s="7" t="s">
        <v>109</v>
      </c>
      <c r="C11" s="9">
        <v>6.12</v>
      </c>
      <c r="D11" s="9">
        <v>6.1</v>
      </c>
      <c r="E11" s="9">
        <v>12.75</v>
      </c>
      <c r="F11" s="34">
        <v>30.86</v>
      </c>
      <c r="G11" s="9" t="s">
        <v>13</v>
      </c>
      <c r="H11" s="9">
        <v>778.47</v>
      </c>
      <c r="I11" s="8">
        <f t="shared" si="0"/>
        <v>24023.584200000001</v>
      </c>
    </row>
    <row r="12" spans="1:10">
      <c r="A12" s="36">
        <v>8</v>
      </c>
      <c r="B12" s="7" t="s">
        <v>110</v>
      </c>
      <c r="C12" s="9">
        <v>8.44</v>
      </c>
      <c r="D12" s="9">
        <v>7.09</v>
      </c>
      <c r="E12" s="9">
        <v>14.83</v>
      </c>
      <c r="F12" s="34">
        <v>35.880000000000003</v>
      </c>
      <c r="G12" s="9" t="s">
        <v>13</v>
      </c>
      <c r="H12" s="9">
        <v>415.78</v>
      </c>
      <c r="I12" s="8">
        <f t="shared" si="0"/>
        <v>14918.186400000001</v>
      </c>
    </row>
    <row r="13" spans="1:10">
      <c r="A13" s="36">
        <v>9</v>
      </c>
      <c r="B13" s="7" t="s">
        <v>61</v>
      </c>
      <c r="C13" s="9">
        <v>12.24</v>
      </c>
      <c r="D13" s="9">
        <v>12.19</v>
      </c>
      <c r="E13" s="9">
        <v>25.51</v>
      </c>
      <c r="F13" s="34">
        <v>61.71</v>
      </c>
      <c r="G13" s="9" t="s">
        <v>13</v>
      </c>
      <c r="H13" s="9">
        <v>415.78</v>
      </c>
      <c r="I13" s="8">
        <f t="shared" si="0"/>
        <v>25657.783799999997</v>
      </c>
    </row>
    <row r="14" spans="1:10">
      <c r="A14" s="36">
        <v>10</v>
      </c>
      <c r="B14" s="7" t="s">
        <v>111</v>
      </c>
      <c r="C14" s="9">
        <v>14.07</v>
      </c>
      <c r="D14" s="9">
        <v>11.81</v>
      </c>
      <c r="E14" s="9">
        <v>24.72</v>
      </c>
      <c r="F14" s="34">
        <v>60.76</v>
      </c>
      <c r="G14" s="9" t="s">
        <v>13</v>
      </c>
      <c r="H14" s="9">
        <v>719.8</v>
      </c>
      <c r="I14" s="8">
        <f t="shared" si="0"/>
        <v>43735.047999999995</v>
      </c>
    </row>
    <row r="15" spans="1:10">
      <c r="A15" s="36">
        <v>11</v>
      </c>
      <c r="B15" s="7" t="s">
        <v>70</v>
      </c>
      <c r="C15" s="9">
        <v>19.86</v>
      </c>
      <c r="D15" s="9">
        <v>18.899999999999999</v>
      </c>
      <c r="E15" s="9">
        <v>39.549999999999997</v>
      </c>
      <c r="F15" s="34">
        <v>143.52000000000001</v>
      </c>
      <c r="G15" s="9" t="s">
        <v>13</v>
      </c>
      <c r="H15" s="9">
        <v>169.46</v>
      </c>
      <c r="I15" s="8">
        <f t="shared" si="0"/>
        <v>24320.899200000003</v>
      </c>
    </row>
    <row r="16" spans="1:10">
      <c r="A16" s="16"/>
      <c r="B16" s="135"/>
      <c r="C16" s="135"/>
      <c r="D16" s="135"/>
      <c r="E16" s="135"/>
      <c r="F16" s="135"/>
      <c r="G16" s="135"/>
      <c r="H16" s="135"/>
      <c r="I16" s="17">
        <f>SUM(I5:I15)</f>
        <v>646077.33640000003</v>
      </c>
    </row>
    <row r="17" spans="1:9">
      <c r="A17" s="22"/>
      <c r="B17" s="19"/>
      <c r="C17" s="19"/>
      <c r="D17" s="19"/>
      <c r="E17" s="19"/>
      <c r="F17" s="37"/>
      <c r="G17" s="19"/>
      <c r="H17" s="19"/>
      <c r="I17" s="21"/>
    </row>
    <row r="18" spans="1:9">
      <c r="A18" s="22"/>
      <c r="B18" s="19"/>
      <c r="C18" s="19"/>
      <c r="D18" s="19"/>
      <c r="E18" s="19"/>
      <c r="F18" s="37"/>
      <c r="G18" s="19"/>
      <c r="H18" s="19"/>
      <c r="I18" s="21"/>
    </row>
    <row r="19" spans="1:9" ht="41.25" customHeight="1">
      <c r="B19" s="136" t="s">
        <v>112</v>
      </c>
      <c r="C19" s="136"/>
      <c r="D19" s="136"/>
      <c r="E19" s="136"/>
      <c r="F19" s="136"/>
      <c r="G19" s="136"/>
      <c r="H19" s="136"/>
      <c r="I19" s="136"/>
    </row>
  </sheetData>
  <mergeCells count="5">
    <mergeCell ref="A1:I1"/>
    <mergeCell ref="A2:I2"/>
    <mergeCell ref="A3:I3"/>
    <mergeCell ref="B16:H16"/>
    <mergeCell ref="B19:I19"/>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K20"/>
  <sheetViews>
    <sheetView topLeftCell="A13" workbookViewId="0">
      <selection activeCell="H21" sqref="H21"/>
    </sheetView>
  </sheetViews>
  <sheetFormatPr defaultRowHeight="15"/>
  <cols>
    <col min="1" max="1" width="8.7109375" customWidth="1"/>
    <col min="2" max="2" width="44.140625" customWidth="1"/>
    <col min="3" max="6" width="10.28515625" hidden="1" customWidth="1"/>
    <col min="7" max="7" width="10.28515625" customWidth="1"/>
    <col min="8" max="8" width="9.140625" customWidth="1"/>
    <col min="9" max="9" width="11.5703125" customWidth="1"/>
    <col min="10" max="10" width="14.28515625" customWidth="1"/>
  </cols>
  <sheetData>
    <row r="1" spans="1:11" ht="18.75">
      <c r="A1" s="130" t="s">
        <v>0</v>
      </c>
      <c r="B1" s="131"/>
      <c r="C1" s="131"/>
      <c r="D1" s="131"/>
      <c r="E1" s="131"/>
      <c r="F1" s="131"/>
      <c r="G1" s="131"/>
      <c r="H1" s="131"/>
      <c r="I1" s="131"/>
      <c r="J1" s="131"/>
      <c r="K1" s="1"/>
    </row>
    <row r="2" spans="1:11" ht="18.75">
      <c r="A2" s="132" t="s">
        <v>1</v>
      </c>
      <c r="B2" s="133"/>
      <c r="C2" s="133"/>
      <c r="D2" s="133"/>
      <c r="E2" s="133"/>
      <c r="F2" s="133"/>
      <c r="G2" s="133"/>
      <c r="H2" s="133"/>
      <c r="I2" s="133"/>
      <c r="J2" s="133"/>
      <c r="K2" s="1"/>
    </row>
    <row r="3" spans="1:11" ht="24.75" customHeight="1">
      <c r="A3" s="143" t="s">
        <v>241</v>
      </c>
      <c r="B3" s="143"/>
      <c r="C3" s="143"/>
      <c r="D3" s="143"/>
      <c r="E3" s="143"/>
      <c r="F3" s="143"/>
      <c r="G3" s="143"/>
      <c r="H3" s="143"/>
      <c r="I3" s="143"/>
      <c r="J3" s="143"/>
      <c r="K3" s="2"/>
    </row>
    <row r="4" spans="1:11">
      <c r="A4" s="3" t="s">
        <v>3</v>
      </c>
      <c r="B4" s="3" t="s">
        <v>4</v>
      </c>
      <c r="C4" s="3">
        <v>1</v>
      </c>
      <c r="D4" s="3">
        <v>2</v>
      </c>
      <c r="E4" s="3">
        <v>1</v>
      </c>
      <c r="F4" s="3">
        <v>2</v>
      </c>
      <c r="G4" s="3" t="s">
        <v>5</v>
      </c>
      <c r="H4" s="3" t="s">
        <v>6</v>
      </c>
      <c r="I4" s="3" t="s">
        <v>7</v>
      </c>
      <c r="J4" s="3" t="s">
        <v>8</v>
      </c>
    </row>
    <row r="5" spans="1:11" ht="51">
      <c r="A5" s="4" t="s">
        <v>244</v>
      </c>
      <c r="B5" s="7" t="s">
        <v>243</v>
      </c>
      <c r="C5" s="8">
        <v>30.25</v>
      </c>
      <c r="D5" s="8"/>
      <c r="E5" s="8">
        <v>24.76</v>
      </c>
      <c r="F5" s="8">
        <v>2.5</v>
      </c>
      <c r="G5" s="8">
        <v>73.63</v>
      </c>
      <c r="H5" s="9" t="s">
        <v>13</v>
      </c>
      <c r="I5" s="9">
        <v>92.84</v>
      </c>
      <c r="J5" s="8">
        <f>I5*G5</f>
        <v>6835.8091999999997</v>
      </c>
    </row>
    <row r="6" spans="1:11" s="38" customFormat="1" ht="89.25">
      <c r="A6" s="46" t="s">
        <v>79</v>
      </c>
      <c r="B6" s="45" t="s">
        <v>80</v>
      </c>
      <c r="C6" s="41">
        <f>270.71+1.85</f>
        <v>272.56</v>
      </c>
      <c r="D6" s="47">
        <v>5.23</v>
      </c>
      <c r="E6" s="48" t="s">
        <v>78</v>
      </c>
      <c r="F6" s="48">
        <v>223.35</v>
      </c>
      <c r="G6" s="127">
        <v>14.16</v>
      </c>
      <c r="H6" s="9" t="s">
        <v>13</v>
      </c>
      <c r="I6" s="16">
        <v>223.35</v>
      </c>
      <c r="J6" s="8">
        <f t="shared" ref="J6:J14" si="0">I6*G6</f>
        <v>3162.636</v>
      </c>
    </row>
    <row r="7" spans="1:11" ht="63.75">
      <c r="A7" s="4" t="s">
        <v>54</v>
      </c>
      <c r="B7" s="7" t="s">
        <v>40</v>
      </c>
      <c r="C7" s="8">
        <v>4.76</v>
      </c>
      <c r="D7" s="8"/>
      <c r="E7" s="8">
        <v>4.12</v>
      </c>
      <c r="F7" s="8">
        <v>2.5</v>
      </c>
      <c r="G7" s="8">
        <v>23.22</v>
      </c>
      <c r="H7" s="9" t="s">
        <v>16</v>
      </c>
      <c r="I7" s="9">
        <v>1149.1199999999999</v>
      </c>
      <c r="J7" s="8">
        <f t="shared" si="0"/>
        <v>26682.566399999996</v>
      </c>
    </row>
    <row r="8" spans="1:11" ht="102">
      <c r="A8" s="4" t="s">
        <v>103</v>
      </c>
      <c r="B8" s="7" t="s">
        <v>44</v>
      </c>
      <c r="C8" s="126">
        <v>3.9900799999999998</v>
      </c>
      <c r="D8" s="126">
        <v>2.1240000000000001</v>
      </c>
      <c r="E8" s="8">
        <v>3.42</v>
      </c>
      <c r="F8" s="8">
        <v>2.5</v>
      </c>
      <c r="G8" s="8">
        <v>28.32</v>
      </c>
      <c r="H8" s="9" t="s">
        <v>16</v>
      </c>
      <c r="I8" s="9">
        <v>5829</v>
      </c>
      <c r="J8" s="8">
        <f t="shared" si="0"/>
        <v>165077.28</v>
      </c>
    </row>
    <row r="9" spans="1:11" ht="18.75">
      <c r="A9" s="36">
        <v>5</v>
      </c>
      <c r="B9" s="14" t="s">
        <v>28</v>
      </c>
      <c r="C9" s="8"/>
      <c r="D9" s="8"/>
      <c r="E9" s="8"/>
      <c r="F9" s="8"/>
      <c r="G9" s="8"/>
      <c r="H9" s="9"/>
      <c r="I9" s="9"/>
      <c r="J9" s="8">
        <f t="shared" si="0"/>
        <v>0</v>
      </c>
    </row>
    <row r="10" spans="1:11">
      <c r="A10" s="36">
        <v>6</v>
      </c>
      <c r="B10" s="7" t="s">
        <v>242</v>
      </c>
      <c r="C10" s="8">
        <v>2.84</v>
      </c>
      <c r="D10" s="8"/>
      <c r="E10" s="8">
        <v>2.4700000000000002</v>
      </c>
      <c r="F10" s="8">
        <v>2.5</v>
      </c>
      <c r="G10" s="8">
        <v>12.17</v>
      </c>
      <c r="H10" s="9" t="s">
        <v>13</v>
      </c>
      <c r="I10" s="9">
        <v>778.47</v>
      </c>
      <c r="J10" s="8">
        <f t="shared" si="0"/>
        <v>9473.9799000000003</v>
      </c>
    </row>
    <row r="11" spans="1:11">
      <c r="A11" s="36">
        <v>7</v>
      </c>
      <c r="B11" s="7" t="s">
        <v>176</v>
      </c>
      <c r="C11" s="8">
        <v>12.44</v>
      </c>
      <c r="D11" s="8">
        <v>10.604671</v>
      </c>
      <c r="E11" s="8">
        <v>3.5550000000000002</v>
      </c>
      <c r="F11" s="8">
        <v>2.5</v>
      </c>
      <c r="G11" s="8">
        <v>14.16</v>
      </c>
      <c r="H11" s="9" t="s">
        <v>13</v>
      </c>
      <c r="I11" s="9">
        <v>403.07</v>
      </c>
      <c r="J11" s="8">
        <f t="shared" si="0"/>
        <v>5707.4712</v>
      </c>
    </row>
    <row r="12" spans="1:11">
      <c r="A12" s="36">
        <v>8</v>
      </c>
      <c r="B12" s="7" t="s">
        <v>61</v>
      </c>
      <c r="C12" s="8">
        <v>14.56</v>
      </c>
      <c r="D12" s="8">
        <v>16.11</v>
      </c>
      <c r="E12" s="8">
        <v>3.58</v>
      </c>
      <c r="F12" s="8">
        <v>2.5</v>
      </c>
      <c r="G12" s="8">
        <v>24.35</v>
      </c>
      <c r="H12" s="9" t="s">
        <v>13</v>
      </c>
      <c r="I12" s="9">
        <v>415.78</v>
      </c>
      <c r="J12" s="8">
        <f t="shared" si="0"/>
        <v>10124.243</v>
      </c>
    </row>
    <row r="13" spans="1:11">
      <c r="A13" s="36">
        <v>9</v>
      </c>
      <c r="B13" s="7" t="s">
        <v>111</v>
      </c>
      <c r="C13" s="8">
        <v>14.960800000000001</v>
      </c>
      <c r="D13" s="8">
        <v>6.3726000000000003</v>
      </c>
      <c r="E13" s="8">
        <v>12.61</v>
      </c>
      <c r="F13" s="8">
        <v>2.5</v>
      </c>
      <c r="G13" s="8">
        <v>23.22</v>
      </c>
      <c r="H13" s="9" t="s">
        <v>13</v>
      </c>
      <c r="I13" s="9">
        <v>719.8</v>
      </c>
      <c r="J13" s="8">
        <f t="shared" si="0"/>
        <v>16713.755999999998</v>
      </c>
    </row>
    <row r="14" spans="1:11">
      <c r="A14" s="36">
        <v>10</v>
      </c>
      <c r="B14" s="7" t="s">
        <v>70</v>
      </c>
      <c r="C14" s="8">
        <v>30.25</v>
      </c>
      <c r="D14" s="8"/>
      <c r="E14" s="8">
        <v>24.76</v>
      </c>
      <c r="F14" s="8">
        <v>2.5</v>
      </c>
      <c r="G14" s="8">
        <v>73.69</v>
      </c>
      <c r="H14" s="9" t="s">
        <v>13</v>
      </c>
      <c r="I14" s="9">
        <v>169.47</v>
      </c>
      <c r="J14" s="8">
        <f t="shared" si="0"/>
        <v>12488.2443</v>
      </c>
    </row>
    <row r="15" spans="1:11">
      <c r="A15" s="16"/>
      <c r="B15" s="137" t="s">
        <v>239</v>
      </c>
      <c r="C15" s="138"/>
      <c r="D15" s="138"/>
      <c r="E15" s="138"/>
      <c r="F15" s="138"/>
      <c r="G15" s="138"/>
      <c r="H15" s="138"/>
      <c r="I15" s="139"/>
      <c r="J15" s="17">
        <f>SUM(J5:J14)</f>
        <v>256265.98599999998</v>
      </c>
    </row>
    <row r="16" spans="1:11">
      <c r="A16" s="22"/>
      <c r="B16" s="19"/>
      <c r="C16" s="19"/>
      <c r="D16" s="19"/>
      <c r="E16" s="19"/>
      <c r="F16" s="19"/>
      <c r="G16" s="19"/>
      <c r="H16" s="19"/>
      <c r="I16" s="19"/>
      <c r="J16" s="21"/>
    </row>
    <row r="17" spans="2:10" ht="15" customHeight="1">
      <c r="B17" s="136" t="s">
        <v>240</v>
      </c>
      <c r="C17" s="136"/>
      <c r="D17" s="136"/>
      <c r="E17" s="136"/>
      <c r="F17" s="136"/>
      <c r="G17" s="136"/>
      <c r="H17" s="136"/>
      <c r="I17" s="136"/>
      <c r="J17" s="136"/>
    </row>
    <row r="18" spans="2:10">
      <c r="B18" s="136"/>
      <c r="C18" s="136"/>
      <c r="D18" s="136"/>
      <c r="E18" s="136"/>
      <c r="F18" s="136"/>
      <c r="G18" s="136"/>
      <c r="H18" s="136"/>
      <c r="I18" s="136"/>
      <c r="J18" s="136"/>
    </row>
    <row r="19" spans="2:10">
      <c r="B19" s="136"/>
      <c r="C19" s="136"/>
      <c r="D19" s="136"/>
      <c r="E19" s="136"/>
      <c r="F19" s="136"/>
      <c r="G19" s="136"/>
      <c r="H19" s="136"/>
      <c r="I19" s="136"/>
      <c r="J19" s="136"/>
    </row>
    <row r="20" spans="2:10">
      <c r="B20" s="136"/>
      <c r="C20" s="136"/>
      <c r="D20" s="136"/>
      <c r="E20" s="136"/>
      <c r="F20" s="136"/>
      <c r="G20" s="136"/>
      <c r="H20" s="136"/>
      <c r="I20" s="136"/>
      <c r="J20" s="136"/>
    </row>
  </sheetData>
  <mergeCells count="5">
    <mergeCell ref="B17:J20"/>
    <mergeCell ref="A1:J1"/>
    <mergeCell ref="A2:J2"/>
    <mergeCell ref="A3:J3"/>
    <mergeCell ref="B15:I15"/>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J19"/>
  <sheetViews>
    <sheetView topLeftCell="A10" workbookViewId="0">
      <selection activeCell="I16" sqref="I16"/>
    </sheetView>
  </sheetViews>
  <sheetFormatPr defaultRowHeight="15"/>
  <cols>
    <col min="1" max="1" width="8.7109375" customWidth="1"/>
    <col min="2" max="2" width="41.28515625" customWidth="1"/>
    <col min="3" max="5" width="9.7109375" style="38" hidden="1" customWidth="1"/>
    <col min="6" max="6" width="9.42578125" style="39" customWidth="1"/>
    <col min="7" max="7" width="10.140625" customWidth="1"/>
    <col min="8" max="9" width="11.5703125" customWidth="1"/>
  </cols>
  <sheetData>
    <row r="1" spans="1:10" ht="18.75">
      <c r="A1" s="130" t="s">
        <v>0</v>
      </c>
      <c r="B1" s="131"/>
      <c r="C1" s="131"/>
      <c r="D1" s="131"/>
      <c r="E1" s="131"/>
      <c r="F1" s="131"/>
      <c r="G1" s="131"/>
      <c r="H1" s="131"/>
      <c r="I1" s="131"/>
      <c r="J1" s="1"/>
    </row>
    <row r="2" spans="1:10" ht="18.75">
      <c r="A2" s="132" t="s">
        <v>1</v>
      </c>
      <c r="B2" s="133"/>
      <c r="C2" s="133"/>
      <c r="D2" s="133"/>
      <c r="E2" s="133"/>
      <c r="F2" s="133"/>
      <c r="G2" s="133"/>
      <c r="H2" s="133"/>
      <c r="I2" s="133"/>
      <c r="J2" s="1"/>
    </row>
    <row r="3" spans="1:10" ht="42" customHeight="1">
      <c r="A3" s="140" t="s">
        <v>175</v>
      </c>
      <c r="B3" s="141"/>
      <c r="C3" s="141"/>
      <c r="D3" s="141"/>
      <c r="E3" s="141"/>
      <c r="F3" s="141"/>
      <c r="G3" s="141"/>
      <c r="H3" s="141"/>
      <c r="I3" s="142"/>
      <c r="J3" s="2"/>
    </row>
    <row r="4" spans="1:10">
      <c r="A4" s="3" t="s">
        <v>3</v>
      </c>
      <c r="B4" s="28" t="s">
        <v>4</v>
      </c>
      <c r="C4" s="29">
        <v>1</v>
      </c>
      <c r="D4" s="29">
        <v>1</v>
      </c>
      <c r="E4" s="29">
        <v>2</v>
      </c>
      <c r="F4" s="56" t="s">
        <v>37</v>
      </c>
      <c r="G4" s="3" t="s">
        <v>6</v>
      </c>
      <c r="H4" s="3" t="s">
        <v>7</v>
      </c>
      <c r="I4" s="3" t="s">
        <v>8</v>
      </c>
    </row>
    <row r="5" spans="1:10" s="35" customFormat="1" ht="24">
      <c r="A5" s="31">
        <v>1</v>
      </c>
      <c r="B5" s="32" t="s">
        <v>65</v>
      </c>
      <c r="C5" s="33">
        <v>5</v>
      </c>
      <c r="D5" s="33">
        <v>5</v>
      </c>
      <c r="E5" s="33">
        <v>2</v>
      </c>
      <c r="F5" s="34">
        <v>0</v>
      </c>
      <c r="G5" s="57" t="s">
        <v>66</v>
      </c>
      <c r="H5" s="57">
        <v>0</v>
      </c>
      <c r="I5" s="8">
        <f>F5*H5</f>
        <v>0</v>
      </c>
    </row>
    <row r="6" spans="1:10" ht="114.75">
      <c r="A6" s="4" t="s">
        <v>11</v>
      </c>
      <c r="B6" s="7" t="s">
        <v>12</v>
      </c>
      <c r="C6" s="9">
        <v>19.86</v>
      </c>
      <c r="D6" s="9">
        <v>18.899999999999999</v>
      </c>
      <c r="E6" s="9">
        <v>39.549999999999997</v>
      </c>
      <c r="F6" s="34">
        <v>73.98</v>
      </c>
      <c r="G6" s="9" t="s">
        <v>13</v>
      </c>
      <c r="H6" s="9">
        <v>120.53</v>
      </c>
      <c r="I6" s="8">
        <f t="shared" ref="I6:I15" si="0">F6*H6</f>
        <v>8916.8094000000001</v>
      </c>
    </row>
    <row r="7" spans="1:10" ht="89.25">
      <c r="A7" s="4" t="s">
        <v>14</v>
      </c>
      <c r="B7" s="10" t="s">
        <v>15</v>
      </c>
      <c r="C7" s="9">
        <v>8.44</v>
      </c>
      <c r="D7" s="9">
        <v>7.09</v>
      </c>
      <c r="E7" s="9">
        <v>14.83</v>
      </c>
      <c r="F7" s="34">
        <v>18.920000000000002</v>
      </c>
      <c r="G7" s="9" t="s">
        <v>16</v>
      </c>
      <c r="H7" s="9">
        <v>223.35</v>
      </c>
      <c r="I7" s="8">
        <f t="shared" si="0"/>
        <v>4225.7820000000002</v>
      </c>
    </row>
    <row r="8" spans="1:10" ht="63.75">
      <c r="A8" s="4" t="s">
        <v>39</v>
      </c>
      <c r="B8" s="7" t="s">
        <v>40</v>
      </c>
      <c r="C8" s="9">
        <v>14.07</v>
      </c>
      <c r="D8" s="9">
        <v>11.81</v>
      </c>
      <c r="E8" s="9">
        <v>24.72</v>
      </c>
      <c r="F8" s="34">
        <v>30.84</v>
      </c>
      <c r="G8" s="9" t="s">
        <v>16</v>
      </c>
      <c r="H8" s="9">
        <v>1149.1199999999999</v>
      </c>
      <c r="I8" s="8">
        <f t="shared" si="0"/>
        <v>35438.860799999995</v>
      </c>
    </row>
    <row r="9" spans="1:10" ht="114.75">
      <c r="A9" s="11" t="s">
        <v>67</v>
      </c>
      <c r="B9" s="7" t="s">
        <v>44</v>
      </c>
      <c r="C9" s="9">
        <v>14.23</v>
      </c>
      <c r="D9" s="9">
        <v>14.18</v>
      </c>
      <c r="E9" s="9">
        <v>29.66</v>
      </c>
      <c r="F9" s="34">
        <v>37.479999999999997</v>
      </c>
      <c r="G9" s="9" t="s">
        <v>13</v>
      </c>
      <c r="H9" s="9">
        <v>5829</v>
      </c>
      <c r="I9" s="8">
        <f t="shared" si="0"/>
        <v>218470.91999999998</v>
      </c>
    </row>
    <row r="10" spans="1:10" ht="18.75">
      <c r="A10" s="36">
        <v>6</v>
      </c>
      <c r="B10" s="14" t="s">
        <v>28</v>
      </c>
      <c r="C10" s="24"/>
      <c r="D10" s="24"/>
      <c r="E10" s="24"/>
      <c r="F10" s="34">
        <f t="shared" ref="F10" si="1">C10+D10+E10</f>
        <v>0</v>
      </c>
      <c r="G10" s="9"/>
      <c r="H10" s="9"/>
      <c r="I10" s="8">
        <f t="shared" si="0"/>
        <v>0</v>
      </c>
    </row>
    <row r="11" spans="1:10">
      <c r="A11" s="36">
        <v>7</v>
      </c>
      <c r="B11" s="7" t="s">
        <v>109</v>
      </c>
      <c r="C11" s="9">
        <v>6.12</v>
      </c>
      <c r="D11" s="9">
        <v>6.1</v>
      </c>
      <c r="E11" s="9">
        <v>12.75</v>
      </c>
      <c r="F11" s="34">
        <v>16.12</v>
      </c>
      <c r="G11" s="9" t="s">
        <v>13</v>
      </c>
      <c r="H11" s="9">
        <v>778.47</v>
      </c>
      <c r="I11" s="8">
        <f t="shared" si="0"/>
        <v>12548.936400000001</v>
      </c>
    </row>
    <row r="12" spans="1:10">
      <c r="A12" s="36">
        <v>8</v>
      </c>
      <c r="B12" s="7" t="s">
        <v>176</v>
      </c>
      <c r="C12" s="9">
        <v>8.44</v>
      </c>
      <c r="D12" s="9">
        <v>7.09</v>
      </c>
      <c r="E12" s="9">
        <v>14.83</v>
      </c>
      <c r="F12" s="34">
        <v>18.920000000000002</v>
      </c>
      <c r="G12" s="9" t="s">
        <v>13</v>
      </c>
      <c r="H12" s="9">
        <v>415.78</v>
      </c>
      <c r="I12" s="8">
        <f t="shared" si="0"/>
        <v>7866.5576000000001</v>
      </c>
    </row>
    <row r="13" spans="1:10">
      <c r="A13" s="36">
        <v>9</v>
      </c>
      <c r="B13" s="7" t="s">
        <v>61</v>
      </c>
      <c r="C13" s="9">
        <v>12.24</v>
      </c>
      <c r="D13" s="9">
        <v>12.19</v>
      </c>
      <c r="E13" s="9">
        <v>25.51</v>
      </c>
      <c r="F13" s="34">
        <v>32.229999999999997</v>
      </c>
      <c r="G13" s="9" t="s">
        <v>13</v>
      </c>
      <c r="H13" s="9">
        <v>415.78</v>
      </c>
      <c r="I13" s="8">
        <f t="shared" si="0"/>
        <v>13400.589399999997</v>
      </c>
    </row>
    <row r="14" spans="1:10">
      <c r="A14" s="36">
        <v>10</v>
      </c>
      <c r="B14" s="7" t="s">
        <v>111</v>
      </c>
      <c r="C14" s="9">
        <v>14.07</v>
      </c>
      <c r="D14" s="9">
        <v>11.81</v>
      </c>
      <c r="E14" s="9">
        <v>24.72</v>
      </c>
      <c r="F14" s="34">
        <v>30.84</v>
      </c>
      <c r="G14" s="9" t="s">
        <v>13</v>
      </c>
      <c r="H14" s="9">
        <v>719.8</v>
      </c>
      <c r="I14" s="8">
        <f t="shared" si="0"/>
        <v>22198.631999999998</v>
      </c>
    </row>
    <row r="15" spans="1:10">
      <c r="A15" s="36">
        <v>11</v>
      </c>
      <c r="B15" s="7" t="s">
        <v>70</v>
      </c>
      <c r="C15" s="9">
        <v>19.86</v>
      </c>
      <c r="D15" s="9">
        <v>18.899999999999999</v>
      </c>
      <c r="E15" s="9">
        <v>39.549999999999997</v>
      </c>
      <c r="F15" s="34">
        <v>73.98</v>
      </c>
      <c r="G15" s="9" t="s">
        <v>13</v>
      </c>
      <c r="H15" s="9">
        <v>169.46</v>
      </c>
      <c r="I15" s="8">
        <f t="shared" si="0"/>
        <v>12536.650800000001</v>
      </c>
    </row>
    <row r="16" spans="1:10">
      <c r="A16" s="16"/>
      <c r="B16" s="135"/>
      <c r="C16" s="135"/>
      <c r="D16" s="135"/>
      <c r="E16" s="135"/>
      <c r="F16" s="135"/>
      <c r="G16" s="135"/>
      <c r="H16" s="135"/>
      <c r="I16" s="17">
        <f>SUM(I5:I15)</f>
        <v>335603.73839999997</v>
      </c>
    </row>
    <row r="17" spans="1:9">
      <c r="A17" s="22"/>
      <c r="B17" s="19"/>
      <c r="C17" s="19"/>
      <c r="D17" s="19"/>
      <c r="E17" s="19"/>
      <c r="F17" s="37"/>
      <c r="G17" s="19"/>
      <c r="H17" s="19"/>
      <c r="I17" s="21"/>
    </row>
    <row r="18" spans="1:9">
      <c r="A18" s="22"/>
      <c r="B18" s="19"/>
      <c r="C18" s="19"/>
      <c r="D18" s="19"/>
      <c r="E18" s="19"/>
      <c r="F18" s="37"/>
      <c r="G18" s="19"/>
      <c r="H18" s="19"/>
      <c r="I18" s="21"/>
    </row>
    <row r="19" spans="1:9">
      <c r="B19" s="136" t="s">
        <v>112</v>
      </c>
      <c r="C19" s="136"/>
      <c r="D19" s="136"/>
      <c r="E19" s="136"/>
      <c r="F19" s="136"/>
      <c r="G19" s="136"/>
      <c r="H19" s="136"/>
      <c r="I19" s="136"/>
    </row>
  </sheetData>
  <mergeCells count="5">
    <mergeCell ref="A1:I1"/>
    <mergeCell ref="A2:I2"/>
    <mergeCell ref="A3:I3"/>
    <mergeCell ref="B16:H16"/>
    <mergeCell ref="B19:I19"/>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H20"/>
  <sheetViews>
    <sheetView topLeftCell="A13" workbookViewId="0">
      <selection activeCell="G18" sqref="G18"/>
    </sheetView>
  </sheetViews>
  <sheetFormatPr defaultRowHeight="15"/>
  <cols>
    <col min="1" max="1" width="10.5703125" style="54" bestFit="1" customWidth="1"/>
    <col min="2" max="2" width="40.140625" style="38" customWidth="1"/>
    <col min="3" max="3" width="10.85546875" style="38" hidden="1" customWidth="1"/>
    <col min="4" max="4" width="14.5703125" style="38" customWidth="1"/>
    <col min="5" max="5" width="7.5703125" style="38" customWidth="1"/>
    <col min="6" max="6" width="12.42578125" style="38" customWidth="1"/>
    <col min="7" max="7" width="12.85546875" style="38" customWidth="1"/>
    <col min="8" max="16384" width="9.140625" style="38"/>
  </cols>
  <sheetData>
    <row r="1" spans="1:7" ht="18.75">
      <c r="A1" s="144" t="s">
        <v>0</v>
      </c>
      <c r="B1" s="144"/>
      <c r="C1" s="144"/>
      <c r="D1" s="144"/>
      <c r="E1" s="144"/>
      <c r="F1" s="144"/>
      <c r="G1" s="144"/>
    </row>
    <row r="2" spans="1:7" ht="18.75">
      <c r="A2" s="144" t="s">
        <v>1</v>
      </c>
      <c r="B2" s="144"/>
      <c r="C2" s="144"/>
      <c r="D2" s="144"/>
      <c r="E2" s="144"/>
      <c r="F2" s="144"/>
      <c r="G2" s="144"/>
    </row>
    <row r="3" spans="1:7" ht="42" customHeight="1">
      <c r="A3" s="145" t="s">
        <v>71</v>
      </c>
      <c r="B3" s="145"/>
      <c r="C3" s="145"/>
      <c r="D3" s="145"/>
      <c r="E3" s="145"/>
      <c r="F3" s="145"/>
      <c r="G3" s="145"/>
    </row>
    <row r="4" spans="1:7">
      <c r="A4" s="46" t="s">
        <v>72</v>
      </c>
      <c r="B4" s="40" t="s">
        <v>73</v>
      </c>
      <c r="C4" s="40" t="s">
        <v>74</v>
      </c>
      <c r="D4" s="40" t="s">
        <v>75</v>
      </c>
      <c r="E4" s="40" t="s">
        <v>6</v>
      </c>
      <c r="F4" s="40" t="s">
        <v>7</v>
      </c>
      <c r="G4" s="40" t="s">
        <v>8</v>
      </c>
    </row>
    <row r="5" spans="1:7" ht="140.25">
      <c r="A5" s="46" t="s">
        <v>76</v>
      </c>
      <c r="B5" s="45" t="s">
        <v>77</v>
      </c>
      <c r="C5" s="41">
        <f>3714.28+29.1</f>
        <v>3743.38</v>
      </c>
      <c r="D5" s="47">
        <v>18.63</v>
      </c>
      <c r="E5" s="48" t="s">
        <v>78</v>
      </c>
      <c r="F5" s="48">
        <v>120.53</v>
      </c>
      <c r="G5" s="47">
        <f>ROUND(D5*F5,0)</f>
        <v>2245</v>
      </c>
    </row>
    <row r="6" spans="1:7" ht="89.25">
      <c r="A6" s="46" t="s">
        <v>79</v>
      </c>
      <c r="B6" s="45" t="s">
        <v>80</v>
      </c>
      <c r="C6" s="41">
        <f>270.71+1.85</f>
        <v>272.56</v>
      </c>
      <c r="D6" s="47">
        <v>5.23</v>
      </c>
      <c r="E6" s="48" t="s">
        <v>78</v>
      </c>
      <c r="F6" s="48">
        <v>223.35</v>
      </c>
      <c r="G6" s="47">
        <f t="shared" ref="G6:G17" si="0">ROUND(D6*F6,0)</f>
        <v>1168</v>
      </c>
    </row>
    <row r="7" spans="1:7" ht="89.25">
      <c r="A7" s="46" t="s">
        <v>102</v>
      </c>
      <c r="B7" s="45" t="s">
        <v>82</v>
      </c>
      <c r="C7" s="41">
        <f>451.19+2.31</f>
        <v>453.5</v>
      </c>
      <c r="D7" s="47">
        <v>8.59</v>
      </c>
      <c r="E7" s="48" t="s">
        <v>78</v>
      </c>
      <c r="F7" s="40">
        <v>1149.1199999999999</v>
      </c>
      <c r="G7" s="47">
        <f t="shared" si="0"/>
        <v>9871</v>
      </c>
    </row>
    <row r="8" spans="1:7" ht="114.75">
      <c r="A8" s="46" t="s">
        <v>103</v>
      </c>
      <c r="B8" s="45" t="s">
        <v>84</v>
      </c>
      <c r="C8" s="41"/>
      <c r="D8" s="49">
        <v>9.91</v>
      </c>
      <c r="E8" s="40" t="s">
        <v>78</v>
      </c>
      <c r="F8" s="49">
        <v>5829</v>
      </c>
      <c r="G8" s="47">
        <f t="shared" si="0"/>
        <v>57765</v>
      </c>
    </row>
    <row r="9" spans="1:7" ht="114.75">
      <c r="A9" s="46" t="s">
        <v>104</v>
      </c>
      <c r="B9" s="45" t="s">
        <v>85</v>
      </c>
      <c r="C9" s="41"/>
      <c r="D9" s="49">
        <v>1.64</v>
      </c>
      <c r="E9" s="40" t="s">
        <v>78</v>
      </c>
      <c r="F9" s="49">
        <v>5829</v>
      </c>
      <c r="G9" s="47">
        <f t="shared" si="0"/>
        <v>9560</v>
      </c>
    </row>
    <row r="10" spans="1:7" ht="38.25">
      <c r="A10" s="46" t="s">
        <v>23</v>
      </c>
      <c r="B10" s="45" t="s">
        <v>86</v>
      </c>
      <c r="C10" s="41">
        <v>5.0999999999999996</v>
      </c>
      <c r="D10" s="49">
        <v>0.75</v>
      </c>
      <c r="E10" s="40" t="s">
        <v>78</v>
      </c>
      <c r="F10" s="40">
        <v>5489.86</v>
      </c>
      <c r="G10" s="47">
        <f t="shared" si="0"/>
        <v>4117</v>
      </c>
    </row>
    <row r="11" spans="1:7" ht="102">
      <c r="A11" s="46" t="s">
        <v>87</v>
      </c>
      <c r="B11" s="45" t="s">
        <v>88</v>
      </c>
      <c r="C11" s="41">
        <v>0.69499999999999995</v>
      </c>
      <c r="D11" s="40">
        <v>0.21099999999999999</v>
      </c>
      <c r="E11" s="40" t="s">
        <v>89</v>
      </c>
      <c r="F11" s="49">
        <v>65841.84</v>
      </c>
      <c r="G11" s="47">
        <f t="shared" si="0"/>
        <v>13893</v>
      </c>
    </row>
    <row r="12" spans="1:7" ht="15.75">
      <c r="A12" s="46">
        <v>7</v>
      </c>
      <c r="B12" s="45" t="s">
        <v>90</v>
      </c>
      <c r="C12" s="41"/>
      <c r="D12" s="50"/>
      <c r="E12" s="50"/>
      <c r="F12" s="40"/>
      <c r="G12" s="47">
        <f t="shared" si="0"/>
        <v>0</v>
      </c>
    </row>
    <row r="13" spans="1:7" ht="15.75">
      <c r="A13" s="52" t="s">
        <v>91</v>
      </c>
      <c r="B13" s="45" t="s">
        <v>92</v>
      </c>
      <c r="C13" s="41">
        <f>732.11+7.69</f>
        <v>739.80000000000007</v>
      </c>
      <c r="D13" s="49">
        <v>5.23</v>
      </c>
      <c r="E13" s="40" t="s">
        <v>78</v>
      </c>
      <c r="F13" s="40">
        <v>403.07</v>
      </c>
      <c r="G13" s="47">
        <f>ROUND(D13*F13,0)</f>
        <v>2108</v>
      </c>
    </row>
    <row r="14" spans="1:7" ht="15.75">
      <c r="A14" s="52" t="s">
        <v>93</v>
      </c>
      <c r="B14" s="45" t="s">
        <v>92</v>
      </c>
      <c r="C14" s="41">
        <f>732.11+7.69</f>
        <v>739.80000000000007</v>
      </c>
      <c r="D14" s="49">
        <v>5.28</v>
      </c>
      <c r="E14" s="40" t="s">
        <v>78</v>
      </c>
      <c r="F14" s="40">
        <v>778.47</v>
      </c>
      <c r="G14" s="47">
        <f t="shared" si="0"/>
        <v>4110</v>
      </c>
    </row>
    <row r="15" spans="1:7" ht="15.75">
      <c r="A15" s="46" t="s">
        <v>95</v>
      </c>
      <c r="B15" s="45" t="s">
        <v>94</v>
      </c>
      <c r="C15" s="41">
        <f>451.19+2.31</f>
        <v>453.5</v>
      </c>
      <c r="D15" s="49">
        <v>8.59</v>
      </c>
      <c r="E15" s="40" t="s">
        <v>78</v>
      </c>
      <c r="F15" s="40">
        <v>719.8</v>
      </c>
      <c r="G15" s="47">
        <f t="shared" si="0"/>
        <v>6183</v>
      </c>
    </row>
    <row r="16" spans="1:7" ht="15.75">
      <c r="A16" s="46" t="s">
        <v>97</v>
      </c>
      <c r="B16" s="45" t="s">
        <v>96</v>
      </c>
      <c r="C16" s="41">
        <f>1464.22+15.38</f>
        <v>1479.6000000000001</v>
      </c>
      <c r="D16" s="49">
        <v>10.57</v>
      </c>
      <c r="E16" s="40" t="s">
        <v>78</v>
      </c>
      <c r="F16" s="40">
        <v>415.78</v>
      </c>
      <c r="G16" s="47">
        <f t="shared" si="0"/>
        <v>4395</v>
      </c>
    </row>
    <row r="17" spans="1:8" ht="15.75">
      <c r="A17" s="46" t="s">
        <v>101</v>
      </c>
      <c r="B17" s="46" t="s">
        <v>98</v>
      </c>
      <c r="C17" s="41">
        <f>3714.28+29.1</f>
        <v>3743.38</v>
      </c>
      <c r="D17" s="49">
        <v>18.63</v>
      </c>
      <c r="E17" s="40" t="s">
        <v>78</v>
      </c>
      <c r="F17" s="40">
        <v>169.47</v>
      </c>
      <c r="G17" s="47">
        <f t="shared" si="0"/>
        <v>3157</v>
      </c>
    </row>
    <row r="18" spans="1:8" ht="15.75">
      <c r="A18" s="46"/>
      <c r="B18" s="41"/>
      <c r="C18" s="41"/>
      <c r="D18" s="40"/>
      <c r="E18" s="40"/>
      <c r="F18" s="40" t="s">
        <v>99</v>
      </c>
      <c r="G18" s="51">
        <f>SUM(G5:G17)</f>
        <v>118572</v>
      </c>
    </row>
    <row r="19" spans="1:8" ht="21" customHeight="1">
      <c r="A19" s="53"/>
      <c r="B19" s="43"/>
      <c r="C19" s="43"/>
      <c r="D19" s="43"/>
      <c r="E19" s="43"/>
      <c r="F19" s="43"/>
      <c r="G19" s="43"/>
    </row>
    <row r="20" spans="1:8" ht="50.25" customHeight="1">
      <c r="A20" s="53"/>
      <c r="B20" s="136" t="s">
        <v>100</v>
      </c>
      <c r="C20" s="136"/>
      <c r="D20" s="136"/>
      <c r="E20" s="136"/>
      <c r="F20" s="136"/>
      <c r="G20" s="136"/>
      <c r="H20" s="44"/>
    </row>
  </sheetData>
  <mergeCells count="4">
    <mergeCell ref="A1:G1"/>
    <mergeCell ref="A2:G2"/>
    <mergeCell ref="A3:G3"/>
    <mergeCell ref="B20:G20"/>
  </mergeCells>
  <pageMargins left="0.22" right="0.16" top="0.34" bottom="0.75" header="0.32" footer="0.3"/>
  <pageSetup orientation="portrait" verticalDpi="0" r:id="rId1"/>
</worksheet>
</file>

<file path=xl/worksheets/sheet8.xml><?xml version="1.0" encoding="utf-8"?>
<worksheet xmlns="http://schemas.openxmlformats.org/spreadsheetml/2006/main" xmlns:r="http://schemas.openxmlformats.org/officeDocument/2006/relationships">
  <dimension ref="A1:H17"/>
  <sheetViews>
    <sheetView topLeftCell="A10" workbookViewId="0">
      <selection activeCell="A15" sqref="A15:XFD15"/>
    </sheetView>
  </sheetViews>
  <sheetFormatPr defaultRowHeight="15"/>
  <cols>
    <col min="1" max="1" width="10.5703125" style="62" bestFit="1" customWidth="1"/>
    <col min="2" max="2" width="45.28515625" style="38" customWidth="1"/>
    <col min="3" max="3" width="10.85546875" style="38" hidden="1" customWidth="1"/>
    <col min="4" max="4" width="11.5703125" style="38" customWidth="1"/>
    <col min="5" max="5" width="7.5703125" style="38" customWidth="1"/>
    <col min="6" max="6" width="11.42578125" style="38" customWidth="1"/>
    <col min="7" max="7" width="14" style="38" customWidth="1"/>
    <col min="8" max="16384" width="9.140625" style="38"/>
  </cols>
  <sheetData>
    <row r="1" spans="1:7" ht="18.75">
      <c r="A1" s="144" t="s">
        <v>0</v>
      </c>
      <c r="B1" s="144"/>
      <c r="C1" s="144"/>
      <c r="D1" s="144"/>
      <c r="E1" s="144"/>
      <c r="F1" s="144"/>
      <c r="G1" s="144"/>
    </row>
    <row r="2" spans="1:7" ht="18.75">
      <c r="A2" s="144" t="s">
        <v>1</v>
      </c>
      <c r="B2" s="144"/>
      <c r="C2" s="144"/>
      <c r="D2" s="144"/>
      <c r="E2" s="144"/>
      <c r="F2" s="144"/>
      <c r="G2" s="144"/>
    </row>
    <row r="3" spans="1:7" ht="42" customHeight="1">
      <c r="A3" s="146" t="s">
        <v>137</v>
      </c>
      <c r="B3" s="147"/>
      <c r="C3" s="147"/>
      <c r="D3" s="147"/>
      <c r="E3" s="147"/>
      <c r="F3" s="147"/>
      <c r="G3" s="148"/>
    </row>
    <row r="4" spans="1:7">
      <c r="A4" s="59" t="s">
        <v>72</v>
      </c>
      <c r="B4" s="40" t="s">
        <v>73</v>
      </c>
      <c r="C4" s="40" t="s">
        <v>74</v>
      </c>
      <c r="D4" s="40" t="s">
        <v>75</v>
      </c>
      <c r="E4" s="40" t="s">
        <v>6</v>
      </c>
      <c r="F4" s="40" t="s">
        <v>7</v>
      </c>
      <c r="G4" s="40" t="s">
        <v>8</v>
      </c>
    </row>
    <row r="5" spans="1:7" ht="148.5">
      <c r="A5" s="59" t="s">
        <v>138</v>
      </c>
      <c r="B5" s="59" t="s">
        <v>77</v>
      </c>
      <c r="C5" s="41">
        <f>3714.28+29.1</f>
        <v>3743.38</v>
      </c>
      <c r="D5" s="63">
        <v>128.91999999999999</v>
      </c>
      <c r="E5" s="64" t="s">
        <v>78</v>
      </c>
      <c r="F5" s="64">
        <v>120.53</v>
      </c>
      <c r="G5" s="63">
        <f>ROUND(D5*F5,0)</f>
        <v>15539</v>
      </c>
    </row>
    <row r="6" spans="1:7" ht="94.5">
      <c r="A6" s="59" t="s">
        <v>79</v>
      </c>
      <c r="B6" s="59" t="s">
        <v>80</v>
      </c>
      <c r="C6" s="41">
        <f>270.71+1.85</f>
        <v>272.56</v>
      </c>
      <c r="D6" s="63">
        <v>42.97</v>
      </c>
      <c r="E6" s="64" t="s">
        <v>78</v>
      </c>
      <c r="F6" s="64">
        <v>223.35</v>
      </c>
      <c r="G6" s="63">
        <f>ROUND(D6*F6,0)</f>
        <v>9597</v>
      </c>
    </row>
    <row r="7" spans="1:7" ht="81">
      <c r="A7" s="59" t="s">
        <v>139</v>
      </c>
      <c r="B7" s="59" t="s">
        <v>82</v>
      </c>
      <c r="C7" s="41">
        <f>451.19+2.31</f>
        <v>453.5</v>
      </c>
      <c r="D7" s="63">
        <v>70.48</v>
      </c>
      <c r="E7" s="64" t="s">
        <v>78</v>
      </c>
      <c r="F7" s="59">
        <v>1149.1199999999999</v>
      </c>
      <c r="G7" s="65">
        <f>ROUND(D7*F7,0)</f>
        <v>80990</v>
      </c>
    </row>
    <row r="8" spans="1:7" ht="121.5">
      <c r="A8" s="59" t="s">
        <v>103</v>
      </c>
      <c r="B8" s="59" t="s">
        <v>84</v>
      </c>
      <c r="C8" s="41"/>
      <c r="D8" s="65">
        <v>85.95</v>
      </c>
      <c r="E8" s="59" t="s">
        <v>78</v>
      </c>
      <c r="F8" s="65">
        <v>5829</v>
      </c>
      <c r="G8" s="65">
        <f>D8*F8</f>
        <v>501002.55</v>
      </c>
    </row>
    <row r="9" spans="1:7" ht="15.75">
      <c r="A9" s="59">
        <v>5</v>
      </c>
      <c r="B9" s="59" t="s">
        <v>90</v>
      </c>
      <c r="C9" s="41"/>
      <c r="D9" s="66"/>
      <c r="E9" s="66"/>
      <c r="F9" s="59"/>
      <c r="G9" s="63"/>
    </row>
    <row r="10" spans="1:7" ht="15.75">
      <c r="A10" s="60" t="s">
        <v>91</v>
      </c>
      <c r="B10" s="59" t="s">
        <v>140</v>
      </c>
      <c r="C10" s="41">
        <f>732.11+7.69</f>
        <v>739.80000000000007</v>
      </c>
      <c r="D10" s="65">
        <v>36.950000000000003</v>
      </c>
      <c r="E10" s="59" t="s">
        <v>78</v>
      </c>
      <c r="F10" s="59">
        <v>778.47</v>
      </c>
      <c r="G10" s="63">
        <f>D10*F10</f>
        <v>28764.466500000002</v>
      </c>
    </row>
    <row r="11" spans="1:7" ht="15.75">
      <c r="A11" s="59" t="s">
        <v>93</v>
      </c>
      <c r="B11" s="59" t="s">
        <v>141</v>
      </c>
      <c r="C11" s="41">
        <f>270.71+1.85</f>
        <v>272.56</v>
      </c>
      <c r="D11" s="65">
        <v>42.97</v>
      </c>
      <c r="E11" s="59" t="s">
        <v>78</v>
      </c>
      <c r="F11" s="59">
        <v>385.55</v>
      </c>
      <c r="G11" s="63">
        <f t="shared" ref="G11:G14" si="0">D11*F11</f>
        <v>16567.083500000001</v>
      </c>
    </row>
    <row r="12" spans="1:7" ht="15.75">
      <c r="A12" s="59" t="s">
        <v>95</v>
      </c>
      <c r="B12" s="59" t="s">
        <v>94</v>
      </c>
      <c r="C12" s="41">
        <f>451.19+2.31</f>
        <v>453.5</v>
      </c>
      <c r="D12" s="65">
        <v>70.48</v>
      </c>
      <c r="E12" s="59" t="s">
        <v>78</v>
      </c>
      <c r="F12" s="59">
        <v>719.8</v>
      </c>
      <c r="G12" s="63">
        <f t="shared" si="0"/>
        <v>50731.504000000001</v>
      </c>
    </row>
    <row r="13" spans="1:7" ht="15.75">
      <c r="A13" s="59" t="s">
        <v>97</v>
      </c>
      <c r="B13" s="59" t="s">
        <v>96</v>
      </c>
      <c r="C13" s="41">
        <f>1464.22+15.38</f>
        <v>1479.6000000000001</v>
      </c>
      <c r="D13" s="65">
        <v>73.91</v>
      </c>
      <c r="E13" s="59" t="s">
        <v>78</v>
      </c>
      <c r="F13" s="59">
        <v>415.78</v>
      </c>
      <c r="G13" s="63">
        <f t="shared" si="0"/>
        <v>30730.299799999997</v>
      </c>
    </row>
    <row r="14" spans="1:7" ht="15.75">
      <c r="A14" s="59" t="s">
        <v>101</v>
      </c>
      <c r="B14" s="59" t="s">
        <v>98</v>
      </c>
      <c r="C14" s="41">
        <f>3714.28+29.1</f>
        <v>3743.38</v>
      </c>
      <c r="D14" s="65">
        <v>128.91999999999999</v>
      </c>
      <c r="E14" s="59" t="s">
        <v>78</v>
      </c>
      <c r="F14" s="59">
        <v>169.47</v>
      </c>
      <c r="G14" s="63">
        <f t="shared" si="0"/>
        <v>21848.072399999997</v>
      </c>
    </row>
    <row r="15" spans="1:7" s="54" customFormat="1" ht="12.75">
      <c r="A15" s="46"/>
      <c r="B15" s="46"/>
      <c r="C15" s="46"/>
      <c r="D15" s="46"/>
      <c r="E15" s="46"/>
      <c r="F15" s="46" t="s">
        <v>99</v>
      </c>
      <c r="G15" s="128">
        <f>SUM(G5:G14)</f>
        <v>755769.97619999992</v>
      </c>
    </row>
    <row r="16" spans="1:7" ht="21" customHeight="1">
      <c r="A16" s="61"/>
      <c r="B16" s="43"/>
      <c r="C16" s="43"/>
      <c r="D16" s="43"/>
      <c r="E16" s="43"/>
      <c r="F16" s="43"/>
      <c r="G16" s="43"/>
    </row>
    <row r="17" spans="1:8" ht="50.25" customHeight="1">
      <c r="A17" s="61"/>
      <c r="B17" s="136" t="s">
        <v>100</v>
      </c>
      <c r="C17" s="136"/>
      <c r="D17" s="136"/>
      <c r="E17" s="136"/>
      <c r="F17" s="136"/>
      <c r="G17" s="136"/>
      <c r="H17" s="44"/>
    </row>
  </sheetData>
  <mergeCells count="4">
    <mergeCell ref="A1:G1"/>
    <mergeCell ref="A2:G2"/>
    <mergeCell ref="A3:G3"/>
    <mergeCell ref="B17:G17"/>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H17"/>
  <sheetViews>
    <sheetView topLeftCell="A7" workbookViewId="0">
      <selection activeCell="G15" sqref="G15"/>
    </sheetView>
  </sheetViews>
  <sheetFormatPr defaultRowHeight="15"/>
  <cols>
    <col min="1" max="1" width="10.5703125" style="62" bestFit="1" customWidth="1"/>
    <col min="2" max="2" width="46.42578125" style="38" customWidth="1"/>
    <col min="3" max="3" width="10.85546875" style="38" hidden="1" customWidth="1"/>
    <col min="4" max="4" width="11.5703125" style="38" customWidth="1"/>
    <col min="5" max="5" width="7.5703125" style="38" customWidth="1"/>
    <col min="6" max="6" width="10.7109375" style="38" customWidth="1"/>
    <col min="7" max="7" width="14.5703125" style="38" customWidth="1"/>
    <col min="8" max="16384" width="9.140625" style="38"/>
  </cols>
  <sheetData>
    <row r="1" spans="1:7" ht="18.75">
      <c r="A1" s="144" t="s">
        <v>0</v>
      </c>
      <c r="B1" s="144"/>
      <c r="C1" s="144"/>
      <c r="D1" s="144"/>
      <c r="E1" s="144"/>
      <c r="F1" s="144"/>
      <c r="G1" s="144"/>
    </row>
    <row r="2" spans="1:7" ht="18.75">
      <c r="A2" s="144" t="s">
        <v>1</v>
      </c>
      <c r="B2" s="144"/>
      <c r="C2" s="144"/>
      <c r="D2" s="144"/>
      <c r="E2" s="144"/>
      <c r="F2" s="144"/>
      <c r="G2" s="144"/>
    </row>
    <row r="3" spans="1:7" ht="42" customHeight="1">
      <c r="A3" s="149" t="s">
        <v>133</v>
      </c>
      <c r="B3" s="150"/>
      <c r="C3" s="150"/>
      <c r="D3" s="150"/>
      <c r="E3" s="150"/>
      <c r="F3" s="150"/>
      <c r="G3" s="151"/>
    </row>
    <row r="4" spans="1:7">
      <c r="A4" s="59" t="s">
        <v>72</v>
      </c>
      <c r="B4" s="40" t="s">
        <v>73</v>
      </c>
      <c r="C4" s="40" t="s">
        <v>74</v>
      </c>
      <c r="D4" s="40" t="s">
        <v>75</v>
      </c>
      <c r="E4" s="40" t="s">
        <v>6</v>
      </c>
      <c r="F4" s="40" t="s">
        <v>7</v>
      </c>
      <c r="G4" s="40" t="s">
        <v>8</v>
      </c>
    </row>
    <row r="5" spans="1:7" ht="148.5">
      <c r="A5" s="59" t="s">
        <v>76</v>
      </c>
      <c r="B5" s="59" t="s">
        <v>77</v>
      </c>
      <c r="C5" s="41">
        <f>3714.28+29.1</f>
        <v>3743.38</v>
      </c>
      <c r="D5" s="47">
        <v>10.87</v>
      </c>
      <c r="E5" s="48" t="s">
        <v>78</v>
      </c>
      <c r="F5" s="48">
        <v>120.53</v>
      </c>
      <c r="G5" s="47">
        <f>ROUND(D5*F5,0)</f>
        <v>1310</v>
      </c>
    </row>
    <row r="6" spans="1:7" ht="54">
      <c r="A6" s="59" t="s">
        <v>134</v>
      </c>
      <c r="B6" s="59" t="s">
        <v>81</v>
      </c>
      <c r="C6" s="41">
        <f>270.71+1.85</f>
        <v>272.56</v>
      </c>
      <c r="D6" s="47">
        <v>3.62</v>
      </c>
      <c r="E6" s="48" t="s">
        <v>78</v>
      </c>
      <c r="F6" s="48">
        <v>351.48</v>
      </c>
      <c r="G6" s="47">
        <f>ROUND(D6*F6,0)</f>
        <v>1272</v>
      </c>
    </row>
    <row r="7" spans="1:7" ht="81">
      <c r="A7" s="59" t="s">
        <v>135</v>
      </c>
      <c r="B7" s="59" t="s">
        <v>82</v>
      </c>
      <c r="C7" s="41">
        <f>451.19+2.31</f>
        <v>453.5</v>
      </c>
      <c r="D7" s="47">
        <v>5.94</v>
      </c>
      <c r="E7" s="48" t="s">
        <v>78</v>
      </c>
      <c r="F7" s="40">
        <v>1149.1199999999999</v>
      </c>
      <c r="G7" s="49">
        <f>ROUND(D7*F7,0)</f>
        <v>6826</v>
      </c>
    </row>
    <row r="8" spans="1:7" ht="108">
      <c r="A8" s="59" t="s">
        <v>103</v>
      </c>
      <c r="B8" s="59" t="s">
        <v>84</v>
      </c>
      <c r="C8" s="41"/>
      <c r="D8" s="49">
        <v>19.93</v>
      </c>
      <c r="E8" s="40" t="s">
        <v>78</v>
      </c>
      <c r="F8" s="49">
        <v>5829</v>
      </c>
      <c r="G8" s="49">
        <f>D8*F8</f>
        <v>116171.97</v>
      </c>
    </row>
    <row r="9" spans="1:7" ht="15.75">
      <c r="A9" s="59">
        <v>5</v>
      </c>
      <c r="B9" s="59" t="s">
        <v>90</v>
      </c>
      <c r="C9" s="41"/>
      <c r="D9" s="50"/>
      <c r="E9" s="50"/>
      <c r="F9" s="40"/>
      <c r="G9" s="47"/>
    </row>
    <row r="10" spans="1:7" ht="15.75">
      <c r="A10" s="60" t="s">
        <v>91</v>
      </c>
      <c r="B10" s="59" t="s">
        <v>92</v>
      </c>
      <c r="C10" s="41">
        <f>732.11+7.69</f>
        <v>739.80000000000007</v>
      </c>
      <c r="D10" s="49">
        <v>8.56</v>
      </c>
      <c r="E10" s="40" t="s">
        <v>78</v>
      </c>
      <c r="F10" s="40">
        <v>778.47</v>
      </c>
      <c r="G10" s="47">
        <f>D10*F10</f>
        <v>6663.7032000000008</v>
      </c>
    </row>
    <row r="11" spans="1:7" ht="15.75">
      <c r="A11" s="60" t="s">
        <v>93</v>
      </c>
      <c r="B11" s="59" t="s">
        <v>96</v>
      </c>
      <c r="C11" s="41"/>
      <c r="D11" s="49">
        <v>17.13</v>
      </c>
      <c r="E11" s="40" t="s">
        <v>78</v>
      </c>
      <c r="F11" s="40">
        <v>415.78</v>
      </c>
      <c r="G11" s="47">
        <f>D11*F11</f>
        <v>7122.3113999999987</v>
      </c>
    </row>
    <row r="12" spans="1:7" ht="15.75">
      <c r="A12" s="59" t="s">
        <v>95</v>
      </c>
      <c r="B12" s="59" t="s">
        <v>94</v>
      </c>
      <c r="C12" s="41">
        <f>451.19+2.31</f>
        <v>453.5</v>
      </c>
      <c r="D12" s="49">
        <v>5.94</v>
      </c>
      <c r="E12" s="40" t="s">
        <v>78</v>
      </c>
      <c r="F12" s="40">
        <v>719.8</v>
      </c>
      <c r="G12" s="47">
        <f t="shared" ref="G12:G14" si="0">D12*F12</f>
        <v>4275.6120000000001</v>
      </c>
    </row>
    <row r="13" spans="1:7" ht="15.75">
      <c r="A13" s="59" t="s">
        <v>97</v>
      </c>
      <c r="B13" s="59" t="s">
        <v>136</v>
      </c>
      <c r="C13" s="41">
        <f>1464.22+15.38</f>
        <v>1479.6000000000001</v>
      </c>
      <c r="D13" s="49">
        <v>3.62</v>
      </c>
      <c r="E13" s="40" t="s">
        <v>78</v>
      </c>
      <c r="F13" s="40">
        <v>415.78</v>
      </c>
      <c r="G13" s="47">
        <f t="shared" si="0"/>
        <v>1505.1235999999999</v>
      </c>
    </row>
    <row r="14" spans="1:7" ht="15.75">
      <c r="A14" s="59" t="s">
        <v>101</v>
      </c>
      <c r="B14" s="59" t="s">
        <v>98</v>
      </c>
      <c r="C14" s="41">
        <f>3714.28+29.1</f>
        <v>3743.38</v>
      </c>
      <c r="D14" s="49">
        <v>10.87</v>
      </c>
      <c r="E14" s="40" t="s">
        <v>78</v>
      </c>
      <c r="F14" s="40">
        <v>169.47</v>
      </c>
      <c r="G14" s="47">
        <f t="shared" si="0"/>
        <v>1842.1388999999999</v>
      </c>
    </row>
    <row r="15" spans="1:7" ht="15.75">
      <c r="A15" s="59"/>
      <c r="B15" s="41"/>
      <c r="C15" s="41"/>
      <c r="D15" s="40"/>
      <c r="E15" s="40"/>
      <c r="F15" s="40" t="s">
        <v>99</v>
      </c>
      <c r="G15" s="51">
        <f>SUM(G5:G14)</f>
        <v>146988.85909999997</v>
      </c>
    </row>
    <row r="16" spans="1:7" ht="21" customHeight="1">
      <c r="A16" s="61"/>
      <c r="B16" s="43"/>
      <c r="C16" s="43"/>
      <c r="D16" s="43"/>
      <c r="E16" s="43"/>
      <c r="F16" s="43"/>
      <c r="G16" s="43"/>
    </row>
    <row r="17" spans="1:8" ht="50.25" customHeight="1">
      <c r="A17" s="61"/>
      <c r="B17" s="136" t="s">
        <v>100</v>
      </c>
      <c r="C17" s="136"/>
      <c r="D17" s="136"/>
      <c r="E17" s="136"/>
      <c r="F17" s="136"/>
      <c r="G17" s="136"/>
      <c r="H17" s="44"/>
    </row>
  </sheetData>
  <mergeCells count="4">
    <mergeCell ref="A1:G1"/>
    <mergeCell ref="A2:G2"/>
    <mergeCell ref="A3:G3"/>
    <mergeCell ref="B17:G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2019-10-31T13:22:50Z</cp:lastPrinted>
  <dcterms:created xsi:type="dcterms:W3CDTF">2019-10-31T12:24:37Z</dcterms:created>
  <dcterms:modified xsi:type="dcterms:W3CDTF">2019-10-31T13:25:42Z</dcterms:modified>
</cp:coreProperties>
</file>