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firstSheet="2" activeTab="12"/>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s>
  <externalReferences>
    <externalReference r:id="rId19"/>
  </externalReferences>
  <calcPr calcId="124519"/>
</workbook>
</file>

<file path=xl/calcChain.xml><?xml version="1.0" encoding="utf-8"?>
<calcChain xmlns="http://schemas.openxmlformats.org/spreadsheetml/2006/main">
  <c r="H5" i="13"/>
  <c r="H6"/>
  <c r="H7"/>
  <c r="H8"/>
  <c r="H9"/>
  <c r="H10"/>
  <c r="H11"/>
  <c r="H12"/>
  <c r="H13"/>
  <c r="H14"/>
  <c r="F6" i="3"/>
  <c r="F7"/>
  <c r="F8"/>
  <c r="F9"/>
  <c r="F10"/>
  <c r="F11"/>
  <c r="F12"/>
  <c r="F13"/>
  <c r="F14"/>
  <c r="F15"/>
  <c r="F16"/>
  <c r="F5"/>
  <c r="F17" i="16"/>
  <c r="F16"/>
  <c r="F15"/>
  <c r="F14"/>
  <c r="F13"/>
  <c r="F12"/>
  <c r="F11"/>
  <c r="F10"/>
  <c r="F9"/>
  <c r="F8"/>
  <c r="F7"/>
  <c r="F6"/>
  <c r="F18" s="1"/>
  <c r="F5"/>
  <c r="F15" i="15"/>
  <c r="F14"/>
  <c r="F13"/>
  <c r="F12"/>
  <c r="F11"/>
  <c r="F10"/>
  <c r="F9"/>
  <c r="F8"/>
  <c r="F7"/>
  <c r="F16" s="1"/>
  <c r="F6"/>
  <c r="F5"/>
  <c r="F15" i="14"/>
  <c r="F14"/>
  <c r="F13"/>
  <c r="F12"/>
  <c r="F11"/>
  <c r="F10"/>
  <c r="F9"/>
  <c r="F8"/>
  <c r="F7"/>
  <c r="F6"/>
  <c r="F5"/>
  <c r="H4" i="13"/>
  <c r="D4"/>
  <c r="F10" i="18"/>
  <c r="F9"/>
  <c r="F8"/>
  <c r="F6"/>
  <c r="F5"/>
  <c r="F15" i="17"/>
  <c r="F14"/>
  <c r="F13"/>
  <c r="F12"/>
  <c r="F11"/>
  <c r="F10"/>
  <c r="F9"/>
  <c r="F8"/>
  <c r="F7"/>
  <c r="F16" s="1"/>
  <c r="F6"/>
  <c r="F5"/>
  <c r="F12" i="12"/>
  <c r="F11"/>
  <c r="F10"/>
  <c r="F9"/>
  <c r="F7"/>
  <c r="F6"/>
  <c r="F5"/>
  <c r="F19" i="11"/>
  <c r="F18"/>
  <c r="F17"/>
  <c r="F16"/>
  <c r="F15"/>
  <c r="F14"/>
  <c r="F13"/>
  <c r="F12"/>
  <c r="F11"/>
  <c r="F10"/>
  <c r="F9"/>
  <c r="F8"/>
  <c r="F7"/>
  <c r="F6"/>
  <c r="F5"/>
  <c r="F12" i="10"/>
  <c r="F11"/>
  <c r="F10"/>
  <c r="F9"/>
  <c r="F7"/>
  <c r="F6"/>
  <c r="F5"/>
  <c r="F21" i="7"/>
  <c r="F20"/>
  <c r="F19"/>
  <c r="F18"/>
  <c r="F17"/>
  <c r="F15"/>
  <c r="F13"/>
  <c r="F12"/>
  <c r="F11"/>
  <c r="F10"/>
  <c r="F9"/>
  <c r="F8"/>
  <c r="F7"/>
  <c r="F6"/>
  <c r="F20" i="8"/>
  <c r="F19"/>
  <c r="F18"/>
  <c r="F17"/>
  <c r="F16"/>
  <c r="F14"/>
  <c r="F12"/>
  <c r="F11"/>
  <c r="F10"/>
  <c r="F9"/>
  <c r="F8"/>
  <c r="F7"/>
  <c r="F6"/>
  <c r="F5"/>
  <c r="F16" i="6"/>
  <c r="F15"/>
  <c r="F14"/>
  <c r="F13"/>
  <c r="F12"/>
  <c r="F9"/>
  <c r="F8"/>
  <c r="F7"/>
  <c r="F6"/>
  <c r="F5"/>
  <c r="F16" i="5"/>
  <c r="F15"/>
  <c r="F14"/>
  <c r="F13"/>
  <c r="F12"/>
  <c r="F9"/>
  <c r="F8"/>
  <c r="F7"/>
  <c r="F6"/>
  <c r="F5"/>
  <c r="F16" i="4"/>
  <c r="F15"/>
  <c r="F14"/>
  <c r="F13"/>
  <c r="F12"/>
  <c r="F10"/>
  <c r="F9"/>
  <c r="F8"/>
  <c r="F7"/>
  <c r="F6"/>
  <c r="F5"/>
  <c r="F16" i="2"/>
  <c r="F15"/>
  <c r="F14"/>
  <c r="F13"/>
  <c r="F12"/>
  <c r="F10"/>
  <c r="F9"/>
  <c r="F8"/>
  <c r="F7"/>
  <c r="F6"/>
  <c r="F5"/>
  <c r="F16" i="9"/>
  <c r="C15"/>
  <c r="F15" s="1"/>
  <c r="F14"/>
  <c r="C14"/>
  <c r="C13"/>
  <c r="F13" s="1"/>
  <c r="F12"/>
  <c r="C12"/>
  <c r="F11"/>
  <c r="F10"/>
  <c r="F9"/>
  <c r="F8"/>
  <c r="F7"/>
  <c r="F6"/>
  <c r="F5"/>
  <c r="F4"/>
  <c r="H17" i="1"/>
  <c r="H16"/>
  <c r="H15"/>
  <c r="D15"/>
  <c r="H14"/>
  <c r="D14"/>
  <c r="H13"/>
  <c r="D13"/>
  <c r="C13"/>
  <c r="H12"/>
  <c r="H11"/>
  <c r="H10"/>
  <c r="H9"/>
  <c r="H8"/>
  <c r="H7"/>
  <c r="H6"/>
  <c r="H18" s="1"/>
  <c r="H5"/>
  <c r="H4"/>
  <c r="D4"/>
  <c r="H15" i="13" l="1"/>
  <c r="F17" i="3"/>
  <c r="F16" i="14"/>
  <c r="F20" i="11"/>
  <c r="F22" i="7"/>
  <c r="F21" i="8"/>
  <c r="F17" i="6"/>
  <c r="F17" i="5"/>
  <c r="F17" i="4"/>
  <c r="F17" i="2"/>
  <c r="F17" i="9"/>
</calcChain>
</file>

<file path=xl/sharedStrings.xml><?xml version="1.0" encoding="utf-8"?>
<sst xmlns="http://schemas.openxmlformats.org/spreadsheetml/2006/main" count="781" uniqueCount="194">
  <si>
    <t>RANCHI MUNICIPAL CORPORATION, RANCHI</t>
  </si>
  <si>
    <t>SL.NO.</t>
  </si>
  <si>
    <t>ITEMS OF WORK</t>
  </si>
  <si>
    <t>AMOUNT</t>
  </si>
  <si>
    <t>Qty.</t>
  </si>
  <si>
    <t>UNIT</t>
  </si>
  <si>
    <t>RATE</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</si>
  <si>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</si>
  <si>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</si>
  <si>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</si>
  <si>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2
5.1.10</t>
  </si>
  <si>
    <t xml:space="preserve">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
</t>
  </si>
  <si>
    <t>3
8.6.8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</si>
  <si>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</si>
  <si>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4
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</si>
  <si>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</si>
  <si>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t>5
5.3.5.1</t>
  </si>
  <si>
    <t>Providing RCC-M200 with nominal mix of (1:1.5:3) in foundation and plinth with approved quality of stone --do--all   complete as per drawing and Technical specification. .</t>
  </si>
  <si>
    <t>M3</t>
  </si>
  <si>
    <t>6
5.3.30.1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</si>
  <si>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</si>
  <si>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7.
5.5.4
+
5.5.5</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</si>
  <si>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</si>
  <si>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</si>
  <si>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Carriage of Materials </t>
  </si>
  <si>
    <t>i</t>
  </si>
  <si>
    <t>sand 49  KM</t>
  </si>
  <si>
    <t>ii</t>
  </si>
  <si>
    <t>Coarse sand 13 KM</t>
  </si>
  <si>
    <t>iii</t>
  </si>
  <si>
    <t>Stone boulder 36  KM</t>
  </si>
  <si>
    <t>iv</t>
  </si>
  <si>
    <t>Stone chips 22 KM</t>
  </si>
  <si>
    <t>Per M3</t>
  </si>
  <si>
    <t>v</t>
  </si>
  <si>
    <t>Earth 01 KM</t>
  </si>
  <si>
    <t>TOTAL</t>
  </si>
  <si>
    <t xml:space="preserve">                                                                                                      Executive Engineer                                                                                Ranchi Municipal Corporation                                                                                      Ranchi</t>
  </si>
  <si>
    <t xml:space="preserve">  Name of Work :  -Construction of RCC Drain at near kartik oraon chowk  house  of  Pardeep jee to Main road mukhia nala undar ward no -26</t>
  </si>
  <si>
    <t>Sl. No.</t>
  </si>
  <si>
    <t>Items of work</t>
  </si>
  <si>
    <t>Qnty.</t>
  </si>
  <si>
    <t>Unit</t>
  </si>
  <si>
    <t>Rate</t>
  </si>
  <si>
    <t>Amount</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</si>
  <si>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</si>
  <si>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</si>
  <si>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</si>
  <si>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</si>
  <si>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</si>
  <si>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3       8.6.8</t>
  </si>
  <si>
    <t>Supplying and laying (properly as per design and drawing) rip-rap with good  quality of boulders duly packed including the cost of materials, royalty all taxes etc. but excluding the cost of carriage all complete as per specification and direction of E/I.</t>
  </si>
  <si>
    <t>4. 5.3.2.1</t>
  </si>
  <si>
    <t>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</si>
  <si>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5 5.3.30.1</t>
  </si>
  <si>
    <t>Providing  Precast R.C.C M 200 in nominal mix (1:1.5:3) in slab ……..do…..all complete as per specification and direction of E/I.</t>
  </si>
  <si>
    <t>6. 5.5.4 (b)</t>
  </si>
  <si>
    <t>Providing Tor steel reinforcement of 8 mm,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</si>
  <si>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</si>
  <si>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8               5.3.17. 1</t>
  </si>
  <si>
    <t>Centering and shuttering including strutting, propping etc. and removal of from for Foundations,footings, bases of columns, etc. for mass concrete.</t>
  </si>
  <si>
    <t>M²</t>
  </si>
  <si>
    <t>Carriage of Materials</t>
  </si>
  <si>
    <t>(i)</t>
  </si>
  <si>
    <t>Sand  (Lead Upto 47 km)</t>
  </si>
  <si>
    <r>
      <t>M</t>
    </r>
    <r>
      <rPr>
        <b/>
        <vertAlign val="superscript"/>
        <sz val="10"/>
        <rFont val="Century"/>
        <family val="1"/>
      </rPr>
      <t>3</t>
    </r>
  </si>
  <si>
    <t>(ii)</t>
  </si>
  <si>
    <t>Sand Local (Lead 16 KM)</t>
  </si>
  <si>
    <t>(iii)</t>
  </si>
  <si>
    <t>Stone Boulder (Lead 34  KM)</t>
  </si>
  <si>
    <t>(iv)</t>
  </si>
  <si>
    <t>Stone Chips (Lead 20 KM)</t>
  </si>
  <si>
    <t>(v)</t>
  </si>
  <si>
    <t>Earth (Lead 01 KM)</t>
  </si>
  <si>
    <t xml:space="preserve">Total </t>
  </si>
  <si>
    <t>Executive Engineer                                                                                Ranchi Municipal Corporation                                                                                      Ranchi</t>
  </si>
  <si>
    <t xml:space="preserve">BILL OF QUANTITY </t>
  </si>
  <si>
    <t>Name of Work :- Construction of PCC Road from house of arun bhutkumar to house of murli bhutkumar at dhatura kocha under ward no.- 12 of R.M.C, Ranchi.</t>
  </si>
  <si>
    <t>Providing labour for cleaning of site as per specification and direction E/I.</t>
  </si>
  <si>
    <t>Each</t>
  </si>
  <si>
    <t xml:space="preserve">   2
5.1.1 +5.1.2   BCD</t>
  </si>
  <si>
    <t>Earth Work Excavation for structure as per technical specification clause 305.1 including setting out ,construction of shoring and brading in foundation trenches complete as per drawing and Technical specification.</t>
  </si>
  <si>
    <t>3
5.1.1</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</si>
  <si>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</si>
  <si>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4
8.6.8</t>
  </si>
  <si>
    <t>Supplying and laying (properly as per design and drawing ) rip-rap with good quality of boulders duty packed including the cost of materials royalty all taxes etc. but excluding the cost of carriage all complete as per specification and direction of E/I.</t>
  </si>
  <si>
    <t>5
5.3.17.1</t>
  </si>
  <si>
    <t xml:space="preserve">Centring and shuttering including strutting ,propping etc and removal of form from Foundations,footings,base of column etc </t>
  </si>
  <si>
    <t>M2</t>
  </si>
  <si>
    <t xml:space="preserve">6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</si>
  <si>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</si>
  <si>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Carriage of materials</t>
  </si>
  <si>
    <t>Sand (Lead 42 KM)</t>
  </si>
  <si>
    <t>Sand local (Lead 18 KM)</t>
  </si>
  <si>
    <t>Stone Chips  (Lead 15 KM)</t>
  </si>
  <si>
    <t>Boulder-Lead-29 km</t>
  </si>
  <si>
    <t xml:space="preserve">5
5.3.2.1
</t>
  </si>
  <si>
    <t>6
5.3.17.1</t>
  </si>
  <si>
    <t xml:space="preserve"> Sand with lead of 42 km</t>
  </si>
  <si>
    <t>Local Sand with lead of 18 km</t>
  </si>
  <si>
    <t>Stone Boulder with lead of 29 km</t>
  </si>
  <si>
    <t>Stone chips with lead of 15 km</t>
  </si>
  <si>
    <t>Earth (lead 01 KM)</t>
  </si>
  <si>
    <t xml:space="preserve">                                                                                                  Excutive Engineer 
                                                                                                         Ranchi Municipal Corporation
                                                                                                         Ranchi</t>
  </si>
  <si>
    <t>Name of Work :- Detail Estimate for Construction of PCC Road from Ajeet Sahu house to Vindeshwar Sahu house at lower Chutiya main road under ward no.- 14 of R.M.C, Ranchi.</t>
  </si>
  <si>
    <t>BILL OF QUANTITY</t>
  </si>
  <si>
    <t>Name of Work :- Construction of P.C.C road  in Azad Hind Nagar Harmu From Imam Bara to Kabristan Under Ward No.26</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</si>
  <si>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</si>
  <si>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2.       5.1.1</t>
  </si>
  <si>
    <t>3.      8.6.8</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</si>
  <si>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</si>
  <si>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5  5.3.17.1</t>
  </si>
  <si>
    <t xml:space="preserve">Centering and Shuttering including struting,propping etc and removal of from for                               </t>
  </si>
  <si>
    <t>Foundation, footing s bases of Coloumns etc for mass Concrete</t>
  </si>
  <si>
    <r>
      <t>M</t>
    </r>
    <r>
      <rPr>
        <vertAlign val="superscript"/>
        <sz val="10"/>
        <rFont val="Century"/>
        <family val="1"/>
      </rPr>
      <t>3</t>
    </r>
  </si>
  <si>
    <t>Sand (Lead 16 KM)</t>
  </si>
  <si>
    <t>Total</t>
  </si>
  <si>
    <t>Name of Work :- Construction of P.C.C road  in Pooran Vihar Argora From Sudhir Prasad House to Kerketta Jee House via Soni Jee House Under Ward No.26</t>
  </si>
  <si>
    <t>4. 5.3.3.1</t>
  </si>
  <si>
    <r>
      <t>(1:1.5:3(1 Cement:1</t>
    </r>
    <r>
      <rPr>
        <sz val="8"/>
        <color theme="1"/>
        <rFont val="Century"/>
        <family val="1"/>
      </rPr>
      <t>1/2 Coarse Sand ( zone III): 3 graded stone agregate  20mm nominal size)</t>
    </r>
  </si>
  <si>
    <t>NAME OF WORK:-Construction of drain at jhiling Kocha Harmu MuktiDham from Community toilet t Existing Pucca Nala Under Ward No 26.</t>
  </si>
  <si>
    <t>4. 5.3.2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</si>
  <si>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</si>
  <si>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5               5.2.34</t>
  </si>
  <si>
    <t>Providing rough dressed course stone masonry in cement mortar (1:4) in foundation and plinth with hammer dressed stone ……………………………. all complete as per specification and direction of E/I</t>
  </si>
  <si>
    <t>8           5.7.11          +          5.7.12</t>
  </si>
  <si>
    <t>Providing 25mm thick cement plaster (1:4) with clean course sand F.M 1.5 includin screening curing with all leads and lifts of water, scaffoling taxes and royality all complete as per specification and direction of E/I with 1.5 mm cement punning</t>
  </si>
  <si>
    <t>m2</t>
  </si>
  <si>
    <t>7. 5.3.30.1</t>
  </si>
  <si>
    <t>8. 5.5.5 (b)</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</si>
  <si>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</si>
  <si>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9  5.3.17.1</t>
  </si>
  <si>
    <t>Sand  (Lead Upto 42 km)</t>
  </si>
  <si>
    <t>Sand (Lead 18 KM)</t>
  </si>
  <si>
    <t>Stone Boulder (Lead 29  KM)</t>
  </si>
  <si>
    <t>Stone Chips (Lead 15 KM)</t>
  </si>
  <si>
    <t xml:space="preserve">  NAME OF WORK:-Construction of drain at Central Ashoka Ashok Kunj Near Pradhan Jee House</t>
  </si>
  <si>
    <t xml:space="preserve">                       under Ward No.26.</t>
  </si>
  <si>
    <t>2.            5.1.1 + 5.1.2</t>
  </si>
  <si>
    <t>3.  5.1.10</t>
  </si>
  <si>
    <t>4.      8.6.8</t>
  </si>
  <si>
    <t>5. 5.3.2</t>
  </si>
  <si>
    <t>6                5.2.34</t>
  </si>
  <si>
    <t>7               5.7.11          +          5.7.12</t>
  </si>
  <si>
    <t>8. 5.3.30.1</t>
  </si>
  <si>
    <t>9. 5.5.5 (b)</t>
  </si>
  <si>
    <t xml:space="preserve">   1
5.1.1 +5.1.2   BCD</t>
  </si>
  <si>
    <t xml:space="preserve">2
5.3.2.1
</t>
  </si>
  <si>
    <t>3
16.91
DSR</t>
  </si>
  <si>
    <t>Poviding and laying factory made coloured chamferd edge cement concrete paver blocks….…….. Do………… all complete as per specification and direction of E/I.</t>
  </si>
  <si>
    <t xml:space="preserve"> Sand with lead of 47 km</t>
  </si>
  <si>
    <t>Stone chips with lead of 20 km</t>
  </si>
  <si>
    <t xml:space="preserve"> </t>
  </si>
  <si>
    <r>
      <t>Name of Work :</t>
    </r>
    <r>
      <rPr>
        <b/>
        <sz val="11"/>
        <color theme="1"/>
        <rFont val="Kruti Dev 010"/>
      </rPr>
      <t xml:space="preserve">eykj dkspk ekslhckM+h esa lqsj'k I;knk ds ?kj ls xqqUnjk mjkao ds ?kj rd ukyh dk fuekz.k dk;ZA </t>
    </r>
  </si>
  <si>
    <t xml:space="preserve">Providing man dsys for site Clearance, usskilled labour. </t>
  </si>
  <si>
    <t>2            1.1 
+
 5.1.2</t>
  </si>
  <si>
    <t>3
5.1.10</t>
  </si>
  <si>
    <t>5
. 5.3.2</t>
  </si>
  <si>
    <t>6               5.2.34</t>
  </si>
  <si>
    <t xml:space="preserve">7
5.7.11
+
5.7.12
</t>
  </si>
  <si>
    <t>Providing 25 mm thick cement plaster (1:4) with clean Course sand of F.M 1.5 and 1.5mm cement punning including Screening curing with all leads and lifts of water, scoffing taxes as per royalty all complete as per specification and direction of E/I</t>
  </si>
  <si>
    <t>Per M2</t>
  </si>
  <si>
    <t>8
5.3.11</t>
  </si>
  <si>
    <t>9
5.5.5</t>
  </si>
  <si>
    <t>Local Sand with lead of 16 km</t>
  </si>
  <si>
    <t>Stone Boulder with lead of 34 km</t>
  </si>
  <si>
    <t>Name of Work :- Detail Estimate with abstract of cost for the laying of paver block at Tiril Suresh oraon house to gunwa lohra house under ward no.- 38 of R.M.C, Ranchi.</t>
  </si>
  <si>
    <r>
      <t xml:space="preserve">Name of Work :- </t>
    </r>
    <r>
      <rPr>
        <b/>
        <sz val="14"/>
        <color theme="1"/>
        <rFont val="Kruti Dev 010"/>
      </rPr>
      <t xml:space="preserve">y{eh uxj esa NksVq ds ?kj ls misUnz jtd ds ?kj rd ,oa jktq ydM+k ds /kj ls uUn fd'kksj xqwIrk ds ?kj rd iFk dk fuekZ.k dk;ZA  </t>
    </r>
  </si>
  <si>
    <t xml:space="preserve">   1
5.1.1 
+
5.1.2   </t>
  </si>
  <si>
    <t xml:space="preserve">5
5.3.17.1
</t>
  </si>
  <si>
    <t>Sand  (Lead Upto 49km)</t>
  </si>
  <si>
    <r>
      <t>M</t>
    </r>
    <r>
      <rPr>
        <b/>
        <vertAlign val="superscript"/>
        <sz val="10"/>
        <color theme="1"/>
        <rFont val="Century"/>
        <family val="1"/>
      </rPr>
      <t>3</t>
    </r>
  </si>
  <si>
    <t>Sand (Lead 14KM)</t>
  </si>
  <si>
    <t>Stone Chips (Lead 22 KM)</t>
  </si>
  <si>
    <t xml:space="preserve">iv </t>
  </si>
  <si>
    <t>Stone Boulder (Lead 36 KM)</t>
  </si>
  <si>
    <r>
      <t xml:space="preserve">Name of Work :- </t>
    </r>
    <r>
      <rPr>
        <b/>
        <sz val="14"/>
        <color theme="1"/>
        <rFont val="Kruti Dev 010"/>
      </rPr>
      <t xml:space="preserve">y{eh uxj ea feJk th ds ?kj ls fl)ukFk ;kno th ds ?kj rd ih0 lh0 lh0 iFk dk fuekZ.k dk;ZA  </t>
    </r>
  </si>
  <si>
    <t>1
5.3.2</t>
  </si>
  <si>
    <t xml:space="preserve">2
5.3.17.1
</t>
  </si>
  <si>
    <r>
      <t>Name of Scheme :-</t>
    </r>
    <r>
      <rPr>
        <b/>
        <sz val="12"/>
        <rFont val="Kruti Dev 010"/>
      </rPr>
      <t xml:space="preserve">ck;hikl jkssM lsDVj &amp; 02 esa lqUnjx&lt;+ ds fofHkUUk xfy;ksa es ih0 lh0 lh0 iFk dk fuekZ.k dk;ZA </t>
    </r>
  </si>
  <si>
    <t>1
5.1.1
+
5.1.2</t>
  </si>
  <si>
    <t xml:space="preserve">5.
5.3.17.1
</t>
  </si>
  <si>
    <t xml:space="preserve"> Sand with lead of 18 km</t>
  </si>
  <si>
    <t>Local Sand with lead of 42  km</t>
  </si>
  <si>
    <t>Stone Boulder with lead of 129 km</t>
  </si>
  <si>
    <r>
      <t>Name of Work :-</t>
    </r>
    <r>
      <rPr>
        <b/>
        <sz val="14"/>
        <color theme="1"/>
        <rFont val="Kruti Dev 010"/>
      </rPr>
      <t xml:space="preserve">fcjlk pkSd xksfoUn uxj esa iFk dk fuekZ.k dk;ZA </t>
    </r>
  </si>
  <si>
    <r>
      <t>Name of Work :-</t>
    </r>
    <r>
      <rPr>
        <b/>
        <sz val="14"/>
        <color theme="1"/>
        <rFont val="Kruti Dev 010"/>
      </rPr>
      <t xml:space="preserve">dVgj dksspk esa iz/kku th ds ?kj ds fudV iFk dk fuekZ.k dk;ZA </t>
    </r>
  </si>
  <si>
    <r>
      <t xml:space="preserve">Name of Work :- </t>
    </r>
    <r>
      <rPr>
        <b/>
        <sz val="14"/>
        <color theme="1"/>
        <rFont val="Kruti Dev 010"/>
      </rPr>
      <t xml:space="preserve">lrjath cLrh esa jktq frdhZ ds ?kj ls fot; dUMqyuk ds ?kj rd ukyh dk fuekZ.k dk;ZA </t>
    </r>
  </si>
  <si>
    <t>4.
5.3.10</t>
  </si>
  <si>
    <t>6.
5.5.5</t>
  </si>
  <si>
    <t>7
5.3.30</t>
  </si>
  <si>
    <r>
      <t>Name of Scheme :-</t>
    </r>
    <r>
      <rPr>
        <b/>
        <sz val="12"/>
        <rFont val="Kruti Dev 010"/>
      </rPr>
      <t xml:space="preserve">avkn'kZ uxj dkssdj esa xqtjkr Vsyj ls xqyk nsoh  ds ?kj rd vkj0 lh0 lh0 ukyh dk fuekZ.k dk;ZA </t>
    </r>
  </si>
  <si>
    <t>Name of Work :- Detail Estimate with abstract of cost for the laying of paver block at mosibari.</t>
  </si>
  <si>
    <t>Name of Work :- Detail Estimate for Construction of PCC Road from gangi kachhap house to sukhwa kachhap house at dhumsa toli under ward no.- 13 of R.M.C, Ranchi.</t>
  </si>
</sst>
</file>

<file path=xl/styles.xml><?xml version="1.0" encoding="utf-8"?>
<styleSheet xmlns="http://schemas.openxmlformats.org/spreadsheetml/2006/main">
  <numFmts count="1">
    <numFmt numFmtId="164" formatCode="0.0"/>
  </numFmts>
  <fonts count="43">
    <font>
      <sz val="11"/>
      <color theme="1"/>
      <name val="Calibri"/>
      <family val="2"/>
      <scheme val="minor"/>
    </font>
    <font>
      <b/>
      <sz val="11"/>
      <color theme="1"/>
      <name val="Calibri"/>
      <family val="2"/>
      <scheme val="minor"/>
    </font>
    <font>
      <b/>
      <sz val="16"/>
      <color theme="1"/>
      <name val="Calibri"/>
      <family val="2"/>
      <scheme val="minor"/>
    </font>
    <font>
      <b/>
      <sz val="12"/>
      <name val="Times New Roman"/>
      <family val="1"/>
    </font>
    <font>
      <b/>
      <sz val="12"/>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11"/>
      <color rgb="FF000000"/>
      <name val="Calibri"/>
      <family val="2"/>
      <scheme val="minor"/>
    </font>
    <font>
      <b/>
      <sz val="14"/>
      <name val="Times New Roman"/>
      <family val="1"/>
    </font>
    <font>
      <b/>
      <sz val="11"/>
      <name val="Calibri"/>
      <family val="2"/>
      <scheme val="minor"/>
    </font>
    <font>
      <sz val="11"/>
      <name val="Calibri"/>
      <family val="2"/>
      <scheme val="minor"/>
    </font>
    <font>
      <sz val="18"/>
      <color theme="1"/>
      <name val="Century"/>
      <family val="1"/>
    </font>
    <font>
      <b/>
      <sz val="12"/>
      <color theme="1"/>
      <name val="Century"/>
      <family val="1"/>
    </font>
    <font>
      <b/>
      <sz val="10"/>
      <color theme="1"/>
      <name val="Century"/>
      <family val="1"/>
    </font>
    <font>
      <sz val="9"/>
      <color theme="1"/>
      <name val="Century"/>
      <family val="1"/>
    </font>
    <font>
      <b/>
      <sz val="9"/>
      <color theme="1"/>
      <name val="Century"/>
      <family val="1"/>
    </font>
    <font>
      <b/>
      <sz val="11"/>
      <color theme="1"/>
      <name val="Century"/>
      <family val="1"/>
    </font>
    <font>
      <sz val="10"/>
      <color theme="1"/>
      <name val="Century"/>
      <family val="1"/>
    </font>
    <font>
      <sz val="12"/>
      <color theme="1"/>
      <name val="Century"/>
      <family val="1"/>
    </font>
    <font>
      <b/>
      <sz val="10"/>
      <name val="Century"/>
      <family val="1"/>
    </font>
    <font>
      <b/>
      <vertAlign val="superscript"/>
      <sz val="10"/>
      <name val="Century"/>
      <family val="1"/>
    </font>
    <font>
      <sz val="9"/>
      <color theme="1"/>
      <name val="Calibri"/>
      <family val="2"/>
      <scheme val="minor"/>
    </font>
    <font>
      <sz val="18"/>
      <color theme="1"/>
      <name val="Calibri"/>
      <family val="2"/>
      <scheme val="minor"/>
    </font>
    <font>
      <b/>
      <sz val="14"/>
      <color theme="1"/>
      <name val="Calibri"/>
      <family val="2"/>
      <scheme val="minor"/>
    </font>
    <font>
      <sz val="10"/>
      <color theme="1"/>
      <name val="Calibri"/>
      <family val="2"/>
      <scheme val="minor"/>
    </font>
    <font>
      <sz val="11"/>
      <color theme="1"/>
      <name val="Century"/>
      <family val="1"/>
    </font>
    <font>
      <sz val="10"/>
      <name val="Century"/>
      <family val="1"/>
    </font>
    <font>
      <vertAlign val="superscript"/>
      <sz val="10"/>
      <name val="Century"/>
      <family val="1"/>
    </font>
    <font>
      <sz val="16"/>
      <color theme="1"/>
      <name val="Century"/>
      <family val="1"/>
    </font>
    <font>
      <sz val="8"/>
      <color theme="1"/>
      <name val="Century"/>
      <family val="1"/>
    </font>
    <font>
      <sz val="20"/>
      <color theme="1"/>
      <name val="Calibri"/>
      <family val="2"/>
      <scheme val="minor"/>
    </font>
    <font>
      <sz val="14"/>
      <color theme="1"/>
      <name val="Century"/>
      <family val="1"/>
    </font>
    <font>
      <sz val="8"/>
      <name val="Century"/>
      <family val="1"/>
    </font>
    <font>
      <b/>
      <sz val="11"/>
      <color theme="1"/>
      <name val="Kruti Dev 010"/>
    </font>
    <font>
      <b/>
      <sz val="8"/>
      <color theme="1"/>
      <name val="Century"/>
      <family val="1"/>
    </font>
    <font>
      <b/>
      <sz val="10"/>
      <color theme="1"/>
      <name val="Calibri"/>
      <family val="2"/>
      <scheme val="minor"/>
    </font>
    <font>
      <b/>
      <sz val="12"/>
      <color theme="1"/>
      <name val="Calibri"/>
      <family val="2"/>
      <scheme val="minor"/>
    </font>
    <font>
      <b/>
      <sz val="14"/>
      <color theme="1"/>
      <name val="Kruti Dev 010"/>
    </font>
    <font>
      <b/>
      <vertAlign val="superscript"/>
      <sz val="10"/>
      <color theme="1"/>
      <name val="Century"/>
      <family val="1"/>
    </font>
    <font>
      <b/>
      <sz val="9"/>
      <color theme="1"/>
      <name val="Calibri"/>
      <family val="2"/>
      <scheme val="minor"/>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61">
    <xf numFmtId="0" fontId="0" fillId="0" borderId="0" xfId="0"/>
    <xf numFmtId="0" fontId="2" fillId="0" borderId="0" xfId="0" applyFont="1" applyBorder="1" applyAlignment="1">
      <alignment vertical="top"/>
    </xf>
    <xf numFmtId="0" fontId="1" fillId="0" borderId="0" xfId="0" applyFont="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justify" vertical="top" wrapText="1"/>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center" wrapText="1"/>
    </xf>
    <xf numFmtId="0" fontId="10" fillId="0" borderId="2" xfId="0" applyFont="1" applyBorder="1" applyAlignment="1">
      <alignment horizontal="center"/>
    </xf>
    <xf numFmtId="0" fontId="10" fillId="0" borderId="4" xfId="0" applyFont="1" applyBorder="1" applyAlignment="1">
      <alignment horizontal="center" wrapText="1"/>
    </xf>
    <xf numFmtId="0" fontId="10" fillId="0" borderId="4" xfId="0" applyFont="1" applyBorder="1" applyAlignment="1">
      <alignment horizontal="center" vertical="center" wrapText="1"/>
    </xf>
    <xf numFmtId="0" fontId="11" fillId="0" borderId="1" xfId="0" applyFont="1" applyBorder="1" applyAlignment="1">
      <alignment horizontal="justify" vertical="top" wrapText="1"/>
    </xf>
    <xf numFmtId="2" fontId="7" fillId="0" borderId="1" xfId="0" applyNumberFormat="1" applyFont="1" applyBorder="1" applyAlignment="1">
      <alignment horizontal="center" vertical="center" wrapText="1"/>
    </xf>
    <xf numFmtId="0" fontId="12" fillId="0" borderId="0" xfId="0" applyFont="1" applyBorder="1" applyAlignment="1">
      <alignment vertical="center"/>
    </xf>
    <xf numFmtId="0" fontId="12" fillId="0" borderId="0" xfId="0" applyFont="1" applyBorder="1" applyAlignment="1">
      <alignment horizontal="center" vertical="center" wrapText="1"/>
    </xf>
    <xf numFmtId="0" fontId="12" fillId="0" borderId="0" xfId="0" applyFont="1" applyBorder="1" applyAlignment="1">
      <alignment vertical="center" wrapText="1"/>
    </xf>
    <xf numFmtId="0" fontId="0" fillId="0" borderId="0" xfId="0" applyAlignment="1">
      <alignment horizont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top" wrapText="1"/>
    </xf>
    <xf numFmtId="0" fontId="18" fillId="0" borderId="1" xfId="0" applyFont="1" applyBorder="1" applyAlignment="1">
      <alignment horizontal="center" vertical="center"/>
    </xf>
    <xf numFmtId="0" fontId="16" fillId="0" borderId="1" xfId="0" applyFont="1" applyBorder="1" applyAlignment="1">
      <alignment horizontal="center" vertical="center"/>
    </xf>
    <xf numFmtId="2" fontId="19" fillId="0" borderId="1" xfId="0" applyNumberFormat="1" applyFont="1" applyBorder="1" applyAlignment="1">
      <alignment horizontal="center" vertical="center"/>
    </xf>
    <xf numFmtId="0" fontId="20" fillId="0" borderId="1" xfId="0" applyFont="1" applyBorder="1" applyAlignment="1">
      <alignment horizontal="center" vertical="center" wrapText="1"/>
    </xf>
    <xf numFmtId="0" fontId="20" fillId="0" borderId="1" xfId="0" applyFont="1" applyBorder="1" applyAlignment="1">
      <alignment horizontal="left" vertical="top" wrapText="1"/>
    </xf>
    <xf numFmtId="0" fontId="20" fillId="0" borderId="1" xfId="0" applyFont="1" applyBorder="1" applyAlignment="1">
      <alignment horizontal="center" vertical="top" wrapText="1"/>
    </xf>
    <xf numFmtId="2" fontId="16" fillId="0" borderId="1"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vertical="top" wrapText="1"/>
    </xf>
    <xf numFmtId="2"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9" fillId="0" borderId="1" xfId="0" applyFont="1" applyBorder="1" applyAlignment="1">
      <alignment horizontal="center" vertical="top" wrapText="1"/>
    </xf>
    <xf numFmtId="0" fontId="20" fillId="0" borderId="1" xfId="0" applyFont="1" applyFill="1" applyBorder="1" applyAlignment="1">
      <alignment horizontal="center" vertical="top" wrapText="1"/>
    </xf>
    <xf numFmtId="0" fontId="22" fillId="0" borderId="1" xfId="0" applyFont="1" applyBorder="1" applyAlignment="1">
      <alignment horizontal="center" vertical="center"/>
    </xf>
    <xf numFmtId="0" fontId="1" fillId="0" borderId="1" xfId="0" applyFont="1" applyBorder="1" applyAlignment="1">
      <alignment horizontal="center" vertical="center"/>
    </xf>
    <xf numFmtId="2" fontId="19" fillId="0" borderId="1" xfId="0" applyNumberFormat="1" applyFont="1" applyBorder="1" applyAlignment="1">
      <alignment horizontal="center" vertical="center" wrapText="1"/>
    </xf>
    <xf numFmtId="0" fontId="24" fillId="0" borderId="1" xfId="0" applyFont="1" applyBorder="1"/>
    <xf numFmtId="0" fontId="24" fillId="0" borderId="1" xfId="0" applyFont="1" applyBorder="1" applyAlignment="1">
      <alignment horizontal="center"/>
    </xf>
    <xf numFmtId="2" fontId="1" fillId="0" borderId="1" xfId="0" applyNumberFormat="1" applyFont="1" applyBorder="1" applyAlignment="1">
      <alignment horizontal="center"/>
    </xf>
    <xf numFmtId="0" fontId="0" fillId="0" borderId="0" xfId="0" applyAlignment="1"/>
    <xf numFmtId="0" fontId="25" fillId="0" borderId="0" xfId="0" applyFont="1"/>
    <xf numFmtId="0" fontId="1" fillId="0" borderId="0" xfId="0" applyFont="1" applyAlignment="1">
      <alignment horizontal="center" vertical="center"/>
    </xf>
    <xf numFmtId="0" fontId="19" fillId="0" borderId="1" xfId="0" applyFont="1" applyBorder="1" applyAlignment="1">
      <alignment horizontal="center" vertical="center" wrapText="1"/>
    </xf>
    <xf numFmtId="1" fontId="1" fillId="0" borderId="3"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2"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2" fontId="1" fillId="0" borderId="3" xfId="0" applyNumberFormat="1" applyFont="1" applyBorder="1" applyAlignment="1">
      <alignment horizontal="center" vertical="center" wrapText="1"/>
    </xf>
    <xf numFmtId="0" fontId="1" fillId="0" borderId="1" xfId="0" applyFont="1" applyBorder="1" applyAlignment="1">
      <alignment horizontal="center" vertical="center" wrapText="1"/>
    </xf>
    <xf numFmtId="1" fontId="1" fillId="0" borderId="0" xfId="0" applyNumberFormat="1" applyFont="1" applyAlignment="1">
      <alignment horizontal="center" vertical="center"/>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0" fontId="20" fillId="0" borderId="0" xfId="0" applyFont="1"/>
    <xf numFmtId="0" fontId="27" fillId="0" borderId="0" xfId="0" applyFont="1"/>
    <xf numFmtId="0" fontId="28" fillId="0" borderId="0" xfId="0" applyFont="1" applyAlignment="1"/>
    <xf numFmtId="0" fontId="20" fillId="0" borderId="1" xfId="0" applyFont="1" applyBorder="1" applyAlignment="1">
      <alignment horizontal="center" vertical="center"/>
    </xf>
    <xf numFmtId="0" fontId="20" fillId="0" borderId="1" xfId="0" applyFont="1" applyBorder="1" applyAlignment="1">
      <alignment vertical="top" wrapText="1"/>
    </xf>
    <xf numFmtId="2" fontId="16" fillId="0" borderId="1" xfId="0" applyNumberFormat="1" applyFont="1" applyBorder="1" applyAlignment="1">
      <alignment horizontal="center" vertical="center"/>
    </xf>
    <xf numFmtId="2" fontId="20" fillId="0" borderId="1" xfId="0" applyNumberFormat="1" applyFont="1" applyBorder="1" applyAlignment="1">
      <alignment horizontal="center" vertical="center"/>
    </xf>
    <xf numFmtId="0" fontId="15" fillId="0" borderId="1" xfId="0" applyFont="1" applyBorder="1" applyAlignment="1">
      <alignment vertical="top"/>
    </xf>
    <xf numFmtId="0" fontId="29" fillId="0" borderId="1" xfId="0" applyFont="1" applyBorder="1" applyAlignment="1">
      <alignment horizontal="center" vertical="center"/>
    </xf>
    <xf numFmtId="0" fontId="20" fillId="0" borderId="1" xfId="0" applyFont="1" applyBorder="1"/>
    <xf numFmtId="2" fontId="16" fillId="0" borderId="1" xfId="0" applyNumberFormat="1" applyFont="1" applyBorder="1" applyAlignment="1">
      <alignment horizontal="center" vertical="top"/>
    </xf>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2" fontId="29" fillId="0" borderId="1" xfId="0" applyNumberFormat="1" applyFont="1" applyBorder="1" applyAlignment="1">
      <alignment horizontal="center" vertical="center"/>
    </xf>
    <xf numFmtId="2" fontId="18" fillId="0" borderId="1" xfId="0" applyNumberFormat="1" applyFont="1" applyBorder="1" applyAlignment="1">
      <alignment horizontal="center" vertical="center"/>
    </xf>
    <xf numFmtId="0" fontId="35" fillId="0" borderId="1" xfId="0" applyFont="1" applyBorder="1" applyAlignment="1">
      <alignment horizontal="center" vertical="center" wrapText="1"/>
    </xf>
    <xf numFmtId="0" fontId="35" fillId="0" borderId="1" xfId="0" applyFont="1" applyBorder="1" applyAlignment="1">
      <alignment horizontal="left" vertical="top" wrapText="1"/>
    </xf>
    <xf numFmtId="0" fontId="20" fillId="0" borderId="3" xfId="0" applyFont="1" applyBorder="1" applyAlignment="1">
      <alignment vertical="center" wrapText="1"/>
    </xf>
    <xf numFmtId="0" fontId="20" fillId="0" borderId="3" xfId="0" applyFont="1" applyBorder="1" applyAlignment="1">
      <alignment vertical="top" wrapText="1"/>
    </xf>
    <xf numFmtId="0" fontId="20" fillId="0" borderId="3" xfId="0" applyFont="1" applyBorder="1" applyAlignment="1">
      <alignment horizontal="center" vertical="center" wrapText="1"/>
    </xf>
    <xf numFmtId="0" fontId="16" fillId="0" borderId="3" xfId="0" applyFont="1" applyBorder="1" applyAlignment="1">
      <alignment horizontal="center" vertical="center" wrapText="1"/>
    </xf>
    <xf numFmtId="164" fontId="16" fillId="0" borderId="1" xfId="0" applyNumberFormat="1" applyFont="1" applyBorder="1" applyAlignment="1">
      <alignment horizontal="center" vertical="center" wrapText="1"/>
    </xf>
    <xf numFmtId="0" fontId="20" fillId="0" borderId="1" xfId="0" applyFont="1" applyBorder="1" applyAlignment="1">
      <alignment horizontal="center" wrapText="1"/>
    </xf>
    <xf numFmtId="0" fontId="16" fillId="0" borderId="1" xfId="0" applyFont="1" applyBorder="1" applyAlignment="1">
      <alignment horizontal="center" wrapText="1"/>
    </xf>
    <xf numFmtId="0" fontId="28" fillId="0" borderId="1" xfId="0" applyFont="1" applyBorder="1" applyAlignment="1">
      <alignment horizontal="left" vertical="top"/>
    </xf>
    <xf numFmtId="164" fontId="1" fillId="0" borderId="1" xfId="0" applyNumberFormat="1" applyFont="1" applyBorder="1" applyAlignment="1">
      <alignment horizontal="center" vertical="center"/>
    </xf>
    <xf numFmtId="49" fontId="32" fillId="0" borderId="0" xfId="0" applyNumberFormat="1" applyFont="1"/>
    <xf numFmtId="49" fontId="14" fillId="0" borderId="10" xfId="0" applyNumberFormat="1" applyFont="1" applyBorder="1" applyAlignment="1">
      <alignment vertical="center"/>
    </xf>
    <xf numFmtId="49" fontId="14" fillId="0" borderId="11" xfId="0" applyNumberFormat="1" applyFont="1" applyBorder="1" applyAlignment="1">
      <alignment vertical="center"/>
    </xf>
    <xf numFmtId="49" fontId="14" fillId="0" borderId="12" xfId="0" applyNumberFormat="1" applyFont="1" applyBorder="1" applyAlignment="1">
      <alignment vertical="center"/>
    </xf>
    <xf numFmtId="0" fontId="37" fillId="0" borderId="1" xfId="0" applyFont="1" applyBorder="1" applyAlignment="1">
      <alignment horizontal="center" vertical="center"/>
    </xf>
    <xf numFmtId="0" fontId="10" fillId="0" borderId="1" xfId="0" applyFont="1" applyBorder="1" applyAlignment="1">
      <alignment horizontal="center" wrapText="1"/>
    </xf>
    <xf numFmtId="0" fontId="10" fillId="0" borderId="1" xfId="0" applyFont="1" applyBorder="1" applyAlignment="1">
      <alignment horizontal="center" vertical="center"/>
    </xf>
    <xf numFmtId="1" fontId="38" fillId="0" borderId="1" xfId="0" applyNumberFormat="1" applyFont="1" applyBorder="1" applyAlignment="1">
      <alignment horizontal="center" vertical="center"/>
    </xf>
    <xf numFmtId="2" fontId="1" fillId="0" borderId="1" xfId="0" applyNumberFormat="1" applyFont="1" applyBorder="1" applyAlignment="1">
      <alignment horizontal="center" vertical="center" wrapText="1"/>
    </xf>
    <xf numFmtId="0" fontId="24" fillId="0" borderId="0" xfId="0" applyFont="1"/>
    <xf numFmtId="0" fontId="24" fillId="0" borderId="0" xfId="0" applyFont="1" applyAlignment="1">
      <alignment horizontal="center"/>
    </xf>
    <xf numFmtId="2" fontId="24" fillId="0" borderId="0" xfId="0" applyNumberFormat="1" applyFont="1"/>
    <xf numFmtId="0" fontId="3" fillId="0" borderId="0" xfId="0" applyFont="1" applyBorder="1" applyAlignment="1">
      <alignment vertical="top" wrapText="1"/>
    </xf>
    <xf numFmtId="1" fontId="12" fillId="0" borderId="1" xfId="0" applyNumberFormat="1" applyFont="1" applyBorder="1" applyAlignment="1">
      <alignment horizontal="center" vertical="center" wrapText="1"/>
    </xf>
    <xf numFmtId="0" fontId="19" fillId="0" borderId="1" xfId="0" applyFont="1" applyBorder="1" applyAlignment="1">
      <alignment horizontal="left" vertical="center" wrapText="1"/>
    </xf>
    <xf numFmtId="0" fontId="20" fillId="0" borderId="6" xfId="0" applyFont="1" applyBorder="1" applyAlignment="1">
      <alignment horizontal="center" wrapText="1"/>
    </xf>
    <xf numFmtId="0" fontId="20" fillId="0" borderId="7" xfId="0" applyFont="1" applyBorder="1" applyAlignment="1">
      <alignment horizontal="center" wrapText="1"/>
    </xf>
    <xf numFmtId="0" fontId="16" fillId="0" borderId="7" xfId="0" applyFont="1" applyBorder="1" applyAlignment="1">
      <alignment horizontal="center" vertical="center" wrapText="1"/>
    </xf>
    <xf numFmtId="2" fontId="42" fillId="0" borderId="1" xfId="0" applyNumberFormat="1" applyFont="1" applyBorder="1" applyAlignment="1">
      <alignment horizontal="center" vertical="center" wrapText="1"/>
    </xf>
    <xf numFmtId="0" fontId="42" fillId="0" borderId="1" xfId="0" applyFont="1" applyBorder="1" applyAlignment="1">
      <alignment horizontal="center" vertical="center"/>
    </xf>
    <xf numFmtId="2" fontId="42" fillId="0" borderId="1" xfId="0" applyNumberFormat="1"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right" vertical="center" wrapText="1"/>
    </xf>
    <xf numFmtId="2" fontId="7" fillId="0" borderId="0" xfId="0" applyNumberFormat="1" applyFont="1" applyBorder="1" applyAlignment="1">
      <alignment horizontal="center" vertical="center" wrapText="1"/>
    </xf>
    <xf numFmtId="0" fontId="2" fillId="0" borderId="1" xfId="0" applyFont="1" applyBorder="1" applyAlignment="1">
      <alignment horizontal="center"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 xfId="0" applyFont="1" applyBorder="1" applyAlignment="1">
      <alignment horizontal="right" vertical="center" wrapText="1"/>
    </xf>
    <xf numFmtId="0" fontId="13" fillId="0" borderId="0" xfId="0" applyFont="1" applyBorder="1" applyAlignment="1">
      <alignment horizontal="center" vertical="center" wrapText="1"/>
    </xf>
    <xf numFmtId="0" fontId="3" fillId="0" borderId="0" xfId="0" applyFont="1" applyBorder="1" applyAlignment="1">
      <alignment horizontal="center" vertical="top" wrapText="1"/>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21" fillId="0" borderId="0" xfId="0" applyFont="1" applyAlignment="1">
      <alignment horizontal="center" wrapText="1"/>
    </xf>
    <xf numFmtId="0" fontId="21" fillId="0" borderId="9" xfId="0" applyFont="1" applyBorder="1" applyAlignment="1">
      <alignment horizontal="center" wrapText="1"/>
    </xf>
    <xf numFmtId="0" fontId="19" fillId="0" borderId="6" xfId="0" applyFont="1" applyBorder="1" applyAlignment="1">
      <alignment horizontal="left" vertical="top" wrapText="1"/>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6" fillId="0" borderId="6" xfId="0" applyFont="1" applyBorder="1" applyAlignment="1">
      <alignment horizontal="right" vertical="top"/>
    </xf>
    <xf numFmtId="0" fontId="16" fillId="0" borderId="7" xfId="0" applyFont="1" applyBorder="1" applyAlignment="1">
      <alignment horizontal="right" vertical="top"/>
    </xf>
    <xf numFmtId="0" fontId="16" fillId="0" borderId="8" xfId="0" applyFont="1" applyBorder="1" applyAlignment="1">
      <alignment horizontal="right" vertical="top"/>
    </xf>
    <xf numFmtId="0" fontId="31" fillId="0" borderId="0" xfId="0" applyFont="1" applyAlignment="1">
      <alignment horizontal="center"/>
    </xf>
    <xf numFmtId="0" fontId="21" fillId="0" borderId="9" xfId="0" applyFont="1" applyBorder="1" applyAlignment="1">
      <alignment horizontal="center" vertic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33" fillId="0" borderId="0" xfId="0" applyFont="1"/>
    <xf numFmtId="0" fontId="34" fillId="0" borderId="1" xfId="0" applyFont="1" applyBorder="1" applyAlignment="1">
      <alignment horizontal="center" vertical="center"/>
    </xf>
    <xf numFmtId="0" fontId="28" fillId="0" borderId="1" xfId="0" applyFont="1" applyBorder="1" applyAlignment="1">
      <alignment horizontal="center" vertical="center"/>
    </xf>
    <xf numFmtId="0" fontId="19" fillId="0" borderId="1" xfId="0" applyFont="1" applyBorder="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6" xfId="0" applyFont="1" applyBorder="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24" fillId="0" borderId="6" xfId="0" applyFont="1" applyBorder="1" applyAlignment="1">
      <alignment horizontal="right"/>
    </xf>
    <xf numFmtId="0" fontId="24" fillId="0" borderId="8" xfId="0" applyFont="1" applyBorder="1" applyAlignment="1">
      <alignment horizontal="right"/>
    </xf>
    <xf numFmtId="1" fontId="1" fillId="0" borderId="0" xfId="0" applyNumberFormat="1" applyFont="1" applyAlignment="1">
      <alignment horizontal="center" vertical="center" wrapText="1"/>
    </xf>
    <xf numFmtId="49" fontId="19" fillId="0" borderId="0" xfId="0" applyNumberFormat="1" applyFont="1" applyBorder="1" applyAlignment="1">
      <alignment horizontal="left" vertical="center" wrapText="1"/>
    </xf>
    <xf numFmtId="49" fontId="19" fillId="0" borderId="13" xfId="0" applyNumberFormat="1" applyFont="1" applyBorder="1" applyAlignment="1">
      <alignment horizontal="left" vertical="center" wrapText="1"/>
    </xf>
    <xf numFmtId="49" fontId="19" fillId="0" borderId="9" xfId="0" applyNumberFormat="1" applyFont="1" applyBorder="1" applyAlignment="1">
      <alignment horizontal="left" vertical="center" wrapText="1"/>
    </xf>
    <xf numFmtId="49" fontId="19" fillId="0" borderId="14" xfId="0" applyNumberFormat="1" applyFont="1" applyBorder="1" applyAlignment="1">
      <alignment horizontal="left" vertical="center" wrapText="1"/>
    </xf>
    <xf numFmtId="2" fontId="1" fillId="0" borderId="1" xfId="0" applyNumberFormat="1" applyFont="1" applyBorder="1" applyAlignment="1">
      <alignment horizontal="center" vertical="center" wrapText="1"/>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9" fillId="0" borderId="8" xfId="0" applyFont="1" applyBorder="1" applyAlignment="1">
      <alignment horizontal="left" vertical="center" wrapText="1"/>
    </xf>
    <xf numFmtId="0" fontId="26" fillId="0" borderId="6"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AYOR%20FUND/DRAIN/RCC%20DRAIN%20%20KARTIK%20ORAON%20CHOWK%20W.N.%202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refreshError="1">
        <row r="9">
          <cell r="E9">
            <v>2.23</v>
          </cell>
          <cell r="F9">
            <v>6.31</v>
          </cell>
          <cell r="G9">
            <v>12.6</v>
          </cell>
          <cell r="H9">
            <v>3.72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0"/>
  </sheetPr>
  <dimension ref="A1:N21"/>
  <sheetViews>
    <sheetView topLeftCell="A4" workbookViewId="0">
      <selection activeCell="H18" sqref="H18"/>
    </sheetView>
  </sheetViews>
  <sheetFormatPr defaultRowHeight="34.5" customHeight="1"/>
  <cols>
    <col min="1" max="1" width="7.7109375" customWidth="1"/>
    <col min="2" max="2" width="46.140625" customWidth="1"/>
    <col min="3" max="3" width="9.85546875" hidden="1" customWidth="1"/>
    <col min="4" max="4" width="11.7109375" style="23" hidden="1" customWidth="1"/>
    <col min="5" max="5" width="8.28515625" customWidth="1"/>
    <col min="6" max="6" width="7.42578125" customWidth="1"/>
    <col min="7" max="7" width="9.7109375" customWidth="1"/>
    <col min="8" max="8" width="14.85546875" customWidth="1"/>
  </cols>
  <sheetData>
    <row r="1" spans="1:11" ht="34.5" customHeight="1">
      <c r="A1" s="113" t="s">
        <v>0</v>
      </c>
      <c r="B1" s="113"/>
      <c r="C1" s="113"/>
      <c r="D1" s="113"/>
      <c r="E1" s="113"/>
      <c r="F1" s="113"/>
      <c r="G1" s="113"/>
      <c r="H1" s="113"/>
      <c r="I1" s="1"/>
    </row>
    <row r="2" spans="1:11" ht="34.5" customHeight="1">
      <c r="A2" s="114" t="s">
        <v>191</v>
      </c>
      <c r="B2" s="115"/>
      <c r="C2" s="115"/>
      <c r="D2" s="115"/>
      <c r="E2" s="115"/>
      <c r="F2" s="115"/>
      <c r="G2" s="115"/>
      <c r="H2" s="115"/>
      <c r="I2" s="2"/>
    </row>
    <row r="3" spans="1:11" ht="34.5" customHeight="1">
      <c r="A3" s="3" t="s">
        <v>1</v>
      </c>
      <c r="B3" s="3" t="s">
        <v>2</v>
      </c>
      <c r="C3" s="4">
        <v>1</v>
      </c>
      <c r="D3" s="4" t="s">
        <v>3</v>
      </c>
      <c r="E3" s="4" t="s">
        <v>4</v>
      </c>
      <c r="F3" s="4" t="s">
        <v>5</v>
      </c>
      <c r="G3" s="4" t="s">
        <v>6</v>
      </c>
      <c r="H3" s="4" t="s">
        <v>3</v>
      </c>
    </row>
    <row r="4" spans="1:11" ht="80.25" customHeight="1">
      <c r="A4" s="5" t="s">
        <v>7</v>
      </c>
      <c r="B4" s="6" t="s">
        <v>8</v>
      </c>
      <c r="C4" s="7">
        <v>76.400000000000006</v>
      </c>
      <c r="D4" s="8">
        <f>C4*G4</f>
        <v>11753.376000000002</v>
      </c>
      <c r="E4" s="8">
        <v>31.76</v>
      </c>
      <c r="F4" s="7" t="s">
        <v>9</v>
      </c>
      <c r="G4" s="7">
        <v>153.84</v>
      </c>
      <c r="H4" s="9">
        <f t="shared" ref="H4:H17" si="0">E4*G4</f>
        <v>4885.9584000000004</v>
      </c>
    </row>
    <row r="5" spans="1:11" ht="80.25" customHeight="1">
      <c r="A5" s="5" t="s">
        <v>10</v>
      </c>
      <c r="B5" s="10" t="s">
        <v>11</v>
      </c>
      <c r="C5" s="7"/>
      <c r="D5" s="7"/>
      <c r="E5" s="8">
        <v>2.97</v>
      </c>
      <c r="F5" s="7" t="s">
        <v>9</v>
      </c>
      <c r="G5" s="7">
        <v>415.84</v>
      </c>
      <c r="H5" s="9">
        <f t="shared" si="0"/>
        <v>1235.0447999999999</v>
      </c>
    </row>
    <row r="6" spans="1:11" ht="80.25" customHeight="1">
      <c r="A6" s="5" t="s">
        <v>12</v>
      </c>
      <c r="B6" s="11" t="s">
        <v>13</v>
      </c>
      <c r="C6" s="7"/>
      <c r="D6" s="7"/>
      <c r="E6" s="8">
        <v>4.88</v>
      </c>
      <c r="F6" s="7" t="s">
        <v>9</v>
      </c>
      <c r="G6" s="7">
        <v>1438.96</v>
      </c>
      <c r="H6" s="9">
        <f t="shared" si="0"/>
        <v>7022.1247999999996</v>
      </c>
    </row>
    <row r="7" spans="1:11" ht="80.25" customHeight="1">
      <c r="A7" s="5" t="s">
        <v>14</v>
      </c>
      <c r="B7" s="11" t="s">
        <v>15</v>
      </c>
      <c r="C7" s="7"/>
      <c r="D7" s="7"/>
      <c r="E7" s="8">
        <v>5.95</v>
      </c>
      <c r="F7" s="7" t="s">
        <v>9</v>
      </c>
      <c r="G7" s="7">
        <v>4858.76</v>
      </c>
      <c r="H7" s="9">
        <f t="shared" si="0"/>
        <v>28909.622000000003</v>
      </c>
    </row>
    <row r="8" spans="1:11" ht="80.25" customHeight="1" thickBot="1">
      <c r="A8" s="5" t="s">
        <v>16</v>
      </c>
      <c r="B8" s="12" t="s">
        <v>17</v>
      </c>
      <c r="C8" s="13">
        <v>10.199999999999999</v>
      </c>
      <c r="D8" s="13" t="s">
        <v>18</v>
      </c>
      <c r="E8" s="13">
        <v>8.92</v>
      </c>
      <c r="F8" s="7" t="s">
        <v>9</v>
      </c>
      <c r="G8" s="7">
        <v>5891.97</v>
      </c>
      <c r="H8" s="9">
        <f t="shared" si="0"/>
        <v>52556.3724</v>
      </c>
    </row>
    <row r="9" spans="1:11" ht="80.25" customHeight="1" thickBot="1">
      <c r="A9" s="5" t="s">
        <v>19</v>
      </c>
      <c r="B9" s="14" t="s">
        <v>20</v>
      </c>
      <c r="C9" s="15">
        <v>14.74</v>
      </c>
      <c r="D9" s="14" t="s">
        <v>18</v>
      </c>
      <c r="E9" s="13">
        <v>5.95</v>
      </c>
      <c r="F9" s="7" t="s">
        <v>9</v>
      </c>
      <c r="G9" s="7">
        <v>6092.63</v>
      </c>
      <c r="H9" s="9">
        <f t="shared" si="0"/>
        <v>36251.148500000003</v>
      </c>
    </row>
    <row r="10" spans="1:11" ht="80.25" customHeight="1" thickBot="1">
      <c r="A10" s="116" t="s">
        <v>21</v>
      </c>
      <c r="B10" s="16" t="s">
        <v>22</v>
      </c>
      <c r="C10" s="15">
        <v>0.79</v>
      </c>
      <c r="D10" s="16" t="s">
        <v>23</v>
      </c>
      <c r="E10" s="13">
        <v>0.66</v>
      </c>
      <c r="F10" s="12" t="s">
        <v>23</v>
      </c>
      <c r="G10" s="13">
        <v>79086.94</v>
      </c>
      <c r="H10" s="9">
        <f t="shared" si="0"/>
        <v>52197.380400000002</v>
      </c>
    </row>
    <row r="11" spans="1:11" ht="34.5" customHeight="1" thickBot="1">
      <c r="A11" s="117"/>
      <c r="B11" s="17"/>
      <c r="C11" s="15">
        <v>1.85</v>
      </c>
      <c r="D11" s="16" t="s">
        <v>23</v>
      </c>
      <c r="E11" s="13">
        <v>0.99</v>
      </c>
      <c r="F11" s="12" t="s">
        <v>23</v>
      </c>
      <c r="G11" s="13">
        <v>77259.94</v>
      </c>
      <c r="H11" s="9">
        <f t="shared" si="0"/>
        <v>76487.340599999996</v>
      </c>
    </row>
    <row r="12" spans="1:11" ht="15.75" customHeight="1">
      <c r="A12" s="5">
        <v>8</v>
      </c>
      <c r="B12" s="18" t="s">
        <v>24</v>
      </c>
      <c r="C12" s="7"/>
      <c r="D12" s="8"/>
      <c r="E12" s="19"/>
      <c r="F12" s="7"/>
      <c r="G12" s="7"/>
      <c r="H12" s="9">
        <f t="shared" si="0"/>
        <v>0</v>
      </c>
    </row>
    <row r="13" spans="1:11" ht="15.75" customHeight="1">
      <c r="A13" s="5" t="s">
        <v>25</v>
      </c>
      <c r="B13" s="11" t="s">
        <v>26</v>
      </c>
      <c r="C13" s="7">
        <f>9.05+262.33</f>
        <v>271.38</v>
      </c>
      <c r="D13" s="8">
        <f>C13*G13</f>
        <v>242524.16459999999</v>
      </c>
      <c r="E13" s="19">
        <v>8.9600000000000009</v>
      </c>
      <c r="F13" s="7" t="s">
        <v>9</v>
      </c>
      <c r="G13" s="7">
        <v>893.67</v>
      </c>
      <c r="H13" s="9">
        <f t="shared" si="0"/>
        <v>8007.2832000000008</v>
      </c>
    </row>
    <row r="14" spans="1:11" ht="15.75" customHeight="1">
      <c r="A14" s="5" t="s">
        <v>27</v>
      </c>
      <c r="B14" s="11" t="s">
        <v>28</v>
      </c>
      <c r="C14" s="7">
        <v>35.42</v>
      </c>
      <c r="D14" s="8">
        <f>C14*G14</f>
        <v>12892.171600000001</v>
      </c>
      <c r="E14" s="19">
        <v>2.97</v>
      </c>
      <c r="F14" s="7" t="s">
        <v>9</v>
      </c>
      <c r="G14" s="7">
        <v>363.98</v>
      </c>
      <c r="H14" s="9">
        <f t="shared" si="0"/>
        <v>1081.0206000000001</v>
      </c>
    </row>
    <row r="15" spans="1:11" ht="15.75" customHeight="1">
      <c r="A15" s="5" t="s">
        <v>29</v>
      </c>
      <c r="B15" s="11" t="s">
        <v>30</v>
      </c>
      <c r="C15" s="7">
        <v>76.400000000000006</v>
      </c>
      <c r="D15" s="8">
        <f>C15*G15</f>
        <v>62616.676000000007</v>
      </c>
      <c r="E15" s="19">
        <v>4.88</v>
      </c>
      <c r="F15" s="7" t="s">
        <v>9</v>
      </c>
      <c r="G15" s="7">
        <v>819.59</v>
      </c>
      <c r="H15" s="9">
        <f t="shared" si="0"/>
        <v>3999.5992000000001</v>
      </c>
    </row>
    <row r="16" spans="1:11" ht="15.75" customHeight="1">
      <c r="A16" s="5" t="s">
        <v>31</v>
      </c>
      <c r="B16" s="11" t="s">
        <v>32</v>
      </c>
      <c r="C16" s="7"/>
      <c r="D16" s="8"/>
      <c r="E16" s="19">
        <v>17.899999999999999</v>
      </c>
      <c r="F16" s="7" t="s">
        <v>33</v>
      </c>
      <c r="G16" s="7">
        <v>496.4</v>
      </c>
      <c r="H16" s="9">
        <f t="shared" si="0"/>
        <v>8885.56</v>
      </c>
      <c r="I16" s="20"/>
      <c r="J16" s="20"/>
      <c r="K16" s="20"/>
    </row>
    <row r="17" spans="1:14" ht="15.75" customHeight="1">
      <c r="A17" s="5" t="s">
        <v>34</v>
      </c>
      <c r="B17" s="11" t="s">
        <v>35</v>
      </c>
      <c r="C17" s="7"/>
      <c r="D17" s="8"/>
      <c r="E17" s="19">
        <v>28.93</v>
      </c>
      <c r="F17" s="7" t="s">
        <v>33</v>
      </c>
      <c r="G17" s="7">
        <v>177.1</v>
      </c>
      <c r="H17" s="9">
        <f t="shared" si="0"/>
        <v>5123.5029999999997</v>
      </c>
      <c r="I17" s="20"/>
      <c r="J17" s="20"/>
      <c r="K17" s="20"/>
    </row>
    <row r="18" spans="1:14" ht="15.75" customHeight="1">
      <c r="A18" s="5"/>
      <c r="B18" s="118" t="s">
        <v>36</v>
      </c>
      <c r="C18" s="118"/>
      <c r="D18" s="118"/>
      <c r="E18" s="118"/>
      <c r="F18" s="118"/>
      <c r="G18" s="118"/>
      <c r="H18" s="19">
        <f>SUM(H4:H17)</f>
        <v>286641.95789999998</v>
      </c>
      <c r="I18" s="20"/>
      <c r="J18" s="20"/>
      <c r="K18" s="20"/>
    </row>
    <row r="19" spans="1:14" ht="34.5" customHeight="1">
      <c r="A19" s="119"/>
      <c r="B19" s="119"/>
      <c r="C19" s="21"/>
      <c r="D19" s="21"/>
      <c r="E19" s="120" t="s">
        <v>37</v>
      </c>
      <c r="F19" s="120"/>
      <c r="G19" s="120"/>
      <c r="H19" s="120"/>
      <c r="I19" s="22"/>
      <c r="J19" s="22"/>
      <c r="K19" s="22"/>
      <c r="L19" s="22"/>
      <c r="M19" s="22"/>
      <c r="N19" s="22"/>
    </row>
    <row r="20" spans="1:14" ht="34.5" customHeight="1">
      <c r="E20" s="120"/>
      <c r="F20" s="120"/>
      <c r="G20" s="120"/>
      <c r="H20" s="120"/>
      <c r="I20" s="22"/>
      <c r="J20" s="22"/>
      <c r="K20" s="22"/>
      <c r="L20" s="22"/>
      <c r="M20" s="22"/>
      <c r="N20" s="22"/>
    </row>
    <row r="21" spans="1:14" ht="34.5" customHeight="1">
      <c r="E21" s="120"/>
      <c r="F21" s="120"/>
      <c r="G21" s="120"/>
      <c r="H21" s="120"/>
      <c r="I21" s="22"/>
      <c r="J21" s="22"/>
      <c r="K21" s="22"/>
      <c r="L21" s="22"/>
      <c r="M21" s="22"/>
      <c r="N21" s="22"/>
    </row>
  </sheetData>
  <mergeCells count="6">
    <mergeCell ref="A1:H1"/>
    <mergeCell ref="A2:H2"/>
    <mergeCell ref="A10:A11"/>
    <mergeCell ref="B18:G18"/>
    <mergeCell ref="A19:B19"/>
    <mergeCell ref="E19:H21"/>
  </mergeCells>
  <pageMargins left="0.7" right="0.7" top="0.75" bottom="0.75" header="0.3" footer="0.3"/>
</worksheet>
</file>

<file path=xl/worksheets/sheet10.xml><?xml version="1.0" encoding="utf-8"?>
<worksheet xmlns="http://schemas.openxmlformats.org/spreadsheetml/2006/main" xmlns:r="http://schemas.openxmlformats.org/officeDocument/2006/relationships">
  <sheetPr>
    <tabColor theme="0" tint="-4.9989318521683403E-2"/>
  </sheetPr>
  <dimension ref="A1:F12"/>
  <sheetViews>
    <sheetView topLeftCell="A7" workbookViewId="0">
      <selection activeCell="J13" sqref="J13"/>
    </sheetView>
  </sheetViews>
  <sheetFormatPr defaultRowHeight="15"/>
  <cols>
    <col min="1" max="1" width="9.140625" style="58"/>
    <col min="2" max="2" width="42.85546875" style="53" customWidth="1"/>
    <col min="3" max="3" width="9.140625" style="48"/>
    <col min="4" max="4" width="9.140625" style="59"/>
    <col min="5" max="5" width="9.140625" style="48"/>
    <col min="6" max="6" width="16.42578125" style="60" customWidth="1"/>
    <col min="7" max="16384" width="9.140625" style="48"/>
  </cols>
  <sheetData>
    <row r="1" spans="1:6" ht="18.75">
      <c r="A1" s="121" t="s">
        <v>0</v>
      </c>
      <c r="B1" s="121"/>
      <c r="C1" s="121"/>
      <c r="D1" s="121"/>
      <c r="E1" s="121"/>
      <c r="F1" s="121"/>
    </row>
    <row r="2" spans="1:6" ht="18.75">
      <c r="A2" s="121" t="s">
        <v>76</v>
      </c>
      <c r="B2" s="121"/>
      <c r="C2" s="121"/>
      <c r="D2" s="121"/>
      <c r="E2" s="121"/>
      <c r="F2" s="121"/>
    </row>
    <row r="3" spans="1:6" ht="54" customHeight="1">
      <c r="A3" s="122" t="s">
        <v>192</v>
      </c>
      <c r="B3" s="122"/>
      <c r="C3" s="122"/>
      <c r="D3" s="122"/>
      <c r="E3" s="122"/>
      <c r="F3" s="122"/>
    </row>
    <row r="4" spans="1:6">
      <c r="A4" s="49" t="s">
        <v>39</v>
      </c>
      <c r="B4" s="49" t="s">
        <v>40</v>
      </c>
      <c r="C4" s="49" t="s">
        <v>41</v>
      </c>
      <c r="D4" s="49" t="s">
        <v>42</v>
      </c>
      <c r="E4" s="49" t="s">
        <v>43</v>
      </c>
      <c r="F4" s="49" t="s">
        <v>44</v>
      </c>
    </row>
    <row r="5" spans="1:6" ht="75">
      <c r="A5" s="50" t="s">
        <v>146</v>
      </c>
      <c r="B5" s="51" t="s">
        <v>81</v>
      </c>
      <c r="C5" s="54">
        <v>98.67</v>
      </c>
      <c r="D5" s="52" t="s">
        <v>18</v>
      </c>
      <c r="E5" s="54">
        <v>153.84</v>
      </c>
      <c r="F5" s="51">
        <f t="shared" ref="F5:F7" si="0">C5*E5</f>
        <v>15179.392800000001</v>
      </c>
    </row>
    <row r="6" spans="1:6" ht="150">
      <c r="A6" s="50" t="s">
        <v>147</v>
      </c>
      <c r="B6" s="51" t="s">
        <v>90</v>
      </c>
      <c r="C6" s="54">
        <v>20.43</v>
      </c>
      <c r="D6" s="55" t="s">
        <v>18</v>
      </c>
      <c r="E6" s="54">
        <v>4858.76</v>
      </c>
      <c r="F6" s="51">
        <f t="shared" si="0"/>
        <v>99264.466800000009</v>
      </c>
    </row>
    <row r="7" spans="1:6" ht="60">
      <c r="A7" s="50" t="s">
        <v>148</v>
      </c>
      <c r="B7" s="51" t="s">
        <v>149</v>
      </c>
      <c r="C7" s="88">
        <v>483.27</v>
      </c>
      <c r="D7" s="55" t="s">
        <v>88</v>
      </c>
      <c r="E7" s="54">
        <v>827.33</v>
      </c>
      <c r="F7" s="51">
        <f t="shared" si="0"/>
        <v>399823.76909999998</v>
      </c>
    </row>
    <row r="8" spans="1:6">
      <c r="A8" s="55">
        <v>4</v>
      </c>
      <c r="B8" s="57" t="s">
        <v>91</v>
      </c>
      <c r="C8" s="41"/>
      <c r="D8" s="52"/>
      <c r="E8" s="41"/>
      <c r="F8" s="51"/>
    </row>
    <row r="9" spans="1:6">
      <c r="A9" s="55" t="s">
        <v>25</v>
      </c>
      <c r="B9" s="51" t="s">
        <v>150</v>
      </c>
      <c r="C9" s="51">
        <v>8.7799999999999994</v>
      </c>
      <c r="D9" s="51" t="s">
        <v>18</v>
      </c>
      <c r="E9" s="51">
        <v>864.24</v>
      </c>
      <c r="F9" s="51">
        <f t="shared" ref="F9:F11" si="1">C9*E9</f>
        <v>7588.0271999999995</v>
      </c>
    </row>
    <row r="10" spans="1:6">
      <c r="A10" s="55" t="s">
        <v>27</v>
      </c>
      <c r="B10" s="51" t="s">
        <v>151</v>
      </c>
      <c r="C10" s="51">
        <v>17.57</v>
      </c>
      <c r="D10" s="51" t="s">
        <v>18</v>
      </c>
      <c r="E10" s="51">
        <v>466.97</v>
      </c>
      <c r="F10" s="51">
        <f t="shared" si="1"/>
        <v>8204.6629000000012</v>
      </c>
    </row>
    <row r="11" spans="1:6">
      <c r="A11" s="55" t="s">
        <v>29</v>
      </c>
      <c r="B11" s="51" t="s">
        <v>102</v>
      </c>
      <c r="C11" s="51">
        <v>98.67</v>
      </c>
      <c r="D11" s="51" t="s">
        <v>18</v>
      </c>
      <c r="E11" s="51">
        <v>177.1</v>
      </c>
      <c r="F11" s="51">
        <f t="shared" si="1"/>
        <v>17474.456999999999</v>
      </c>
    </row>
    <row r="12" spans="1:6">
      <c r="A12" s="55"/>
      <c r="B12" s="57"/>
      <c r="C12" s="41"/>
      <c r="D12" s="52"/>
      <c r="E12" s="41" t="s">
        <v>36</v>
      </c>
      <c r="F12" s="54">
        <f>SUM(F5:F11)</f>
        <v>547534.77580000006</v>
      </c>
    </row>
  </sheetData>
  <mergeCells count="3">
    <mergeCell ref="A1:F1"/>
    <mergeCell ref="A2:F2"/>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theme="0" tint="-4.9989318521683403E-2"/>
  </sheetPr>
  <dimension ref="A1:H27"/>
  <sheetViews>
    <sheetView topLeftCell="A15" workbookViewId="0">
      <selection activeCell="F20" sqref="F20"/>
    </sheetView>
  </sheetViews>
  <sheetFormatPr defaultRowHeight="15"/>
  <cols>
    <col min="1" max="1" width="6.140625" customWidth="1"/>
    <col min="2" max="2" width="39" customWidth="1"/>
    <col min="3" max="3" width="9.28515625" customWidth="1"/>
    <col min="4" max="4" width="7.7109375" customWidth="1"/>
    <col min="5" max="5" width="9.5703125" customWidth="1"/>
    <col min="6" max="6" width="25.42578125" customWidth="1"/>
  </cols>
  <sheetData>
    <row r="1" spans="1:6" ht="22.5">
      <c r="A1" s="89" t="s">
        <v>152</v>
      </c>
      <c r="B1" s="90" t="s">
        <v>0</v>
      </c>
      <c r="C1" s="91"/>
      <c r="D1" s="91"/>
      <c r="E1" s="91"/>
      <c r="F1" s="92"/>
    </row>
    <row r="2" spans="1:6">
      <c r="A2" s="150" t="s">
        <v>153</v>
      </c>
      <c r="B2" s="150"/>
      <c r="C2" s="150"/>
      <c r="D2" s="150"/>
      <c r="E2" s="150"/>
      <c r="F2" s="151"/>
    </row>
    <row r="3" spans="1:6">
      <c r="A3" s="152"/>
      <c r="B3" s="152"/>
      <c r="C3" s="152"/>
      <c r="D3" s="152"/>
      <c r="E3" s="152"/>
      <c r="F3" s="153"/>
    </row>
    <row r="4" spans="1:6" ht="25.5">
      <c r="A4" s="24" t="s">
        <v>39</v>
      </c>
      <c r="B4" s="24" t="s">
        <v>40</v>
      </c>
      <c r="C4" s="24" t="s">
        <v>41</v>
      </c>
      <c r="D4" s="24" t="s">
        <v>42</v>
      </c>
      <c r="E4" s="24" t="s">
        <v>43</v>
      </c>
      <c r="F4" s="24" t="s">
        <v>44</v>
      </c>
    </row>
    <row r="5" spans="1:6" ht="27">
      <c r="A5" s="25">
        <v>1</v>
      </c>
      <c r="B5" s="26" t="s">
        <v>154</v>
      </c>
      <c r="C5" s="27">
        <v>5</v>
      </c>
      <c r="D5" s="27" t="s">
        <v>79</v>
      </c>
      <c r="E5" s="27">
        <v>330.4</v>
      </c>
      <c r="F5" s="68">
        <f>C5*E5</f>
        <v>1652</v>
      </c>
    </row>
    <row r="6" spans="1:6" ht="148.5">
      <c r="A6" s="25" t="s">
        <v>155</v>
      </c>
      <c r="B6" s="26" t="s">
        <v>46</v>
      </c>
      <c r="C6" s="27">
        <v>57.57</v>
      </c>
      <c r="D6" s="27" t="s">
        <v>47</v>
      </c>
      <c r="E6" s="27">
        <v>153.84</v>
      </c>
      <c r="F6" s="68">
        <f t="shared" ref="F6:F19" si="0">C6*E6</f>
        <v>8856.5688000000009</v>
      </c>
    </row>
    <row r="7" spans="1:6" ht="89.25">
      <c r="A7" s="25" t="s">
        <v>156</v>
      </c>
      <c r="B7" s="31" t="s">
        <v>49</v>
      </c>
      <c r="C7" s="24">
        <v>5.95</v>
      </c>
      <c r="D7" s="24" t="s">
        <v>47</v>
      </c>
      <c r="E7" s="24">
        <v>415.84</v>
      </c>
      <c r="F7" s="68">
        <f t="shared" si="0"/>
        <v>2474.248</v>
      </c>
    </row>
    <row r="8" spans="1:6" ht="89.25">
      <c r="A8" s="5" t="s">
        <v>84</v>
      </c>
      <c r="B8" s="11" t="s">
        <v>13</v>
      </c>
      <c r="C8" s="8">
        <v>9.99</v>
      </c>
      <c r="D8" s="7" t="s">
        <v>9</v>
      </c>
      <c r="E8" s="7">
        <v>1438.96</v>
      </c>
      <c r="F8" s="68">
        <f t="shared" si="0"/>
        <v>14375.2104</v>
      </c>
    </row>
    <row r="9" spans="1:6" ht="114.75">
      <c r="A9" s="25" t="s">
        <v>157</v>
      </c>
      <c r="B9" s="31" t="s">
        <v>122</v>
      </c>
      <c r="C9" s="24">
        <v>8.64</v>
      </c>
      <c r="D9" s="24" t="s">
        <v>47</v>
      </c>
      <c r="E9" s="33">
        <v>4492.3599999999997</v>
      </c>
      <c r="F9" s="68">
        <f t="shared" si="0"/>
        <v>38813.990400000002</v>
      </c>
    </row>
    <row r="10" spans="1:6" ht="51">
      <c r="A10" s="25" t="s">
        <v>158</v>
      </c>
      <c r="B10" s="79" t="s">
        <v>124</v>
      </c>
      <c r="C10" s="28">
        <v>21.09</v>
      </c>
      <c r="D10" s="24" t="s">
        <v>47</v>
      </c>
      <c r="E10" s="28">
        <v>2873.96</v>
      </c>
      <c r="F10" s="68">
        <f t="shared" si="0"/>
        <v>60611.816400000003</v>
      </c>
    </row>
    <row r="11" spans="1:6" s="48" customFormat="1" ht="105">
      <c r="A11" s="50" t="s">
        <v>159</v>
      </c>
      <c r="B11" s="56" t="s">
        <v>160</v>
      </c>
      <c r="C11" s="54">
        <v>130.11000000000001</v>
      </c>
      <c r="D11" s="7" t="s">
        <v>161</v>
      </c>
      <c r="E11" s="93">
        <v>293.85000000000002</v>
      </c>
      <c r="F11" s="68">
        <f t="shared" si="0"/>
        <v>38232.823500000006</v>
      </c>
    </row>
    <row r="12" spans="1:6" s="48" customFormat="1" ht="105">
      <c r="A12" s="52" t="s">
        <v>162</v>
      </c>
      <c r="B12" s="94" t="s">
        <v>20</v>
      </c>
      <c r="C12" s="95">
        <v>2.75</v>
      </c>
      <c r="D12" s="9" t="s">
        <v>18</v>
      </c>
      <c r="E12" s="95">
        <v>6092.63</v>
      </c>
      <c r="F12" s="68">
        <f t="shared" si="0"/>
        <v>16754.732500000002</v>
      </c>
    </row>
    <row r="13" spans="1:6" s="48" customFormat="1" ht="135">
      <c r="A13" s="52" t="s">
        <v>163</v>
      </c>
      <c r="B13" s="9" t="s">
        <v>130</v>
      </c>
      <c r="C13" s="95">
        <v>0.218</v>
      </c>
      <c r="D13" s="9" t="s">
        <v>23</v>
      </c>
      <c r="E13" s="95">
        <v>77259.94</v>
      </c>
      <c r="F13" s="68">
        <f t="shared" si="0"/>
        <v>16842.66692</v>
      </c>
    </row>
    <row r="14" spans="1:6" s="48" customFormat="1">
      <c r="A14" s="96">
        <v>10</v>
      </c>
      <c r="B14" s="57" t="s">
        <v>91</v>
      </c>
      <c r="C14" s="41"/>
      <c r="D14" s="52"/>
      <c r="E14" s="41"/>
      <c r="F14" s="68">
        <f t="shared" si="0"/>
        <v>0</v>
      </c>
    </row>
    <row r="15" spans="1:6" s="48" customFormat="1">
      <c r="A15" s="96" t="s">
        <v>25</v>
      </c>
      <c r="B15" s="51" t="s">
        <v>150</v>
      </c>
      <c r="C15" s="51">
        <v>17.47</v>
      </c>
      <c r="D15" s="51" t="s">
        <v>18</v>
      </c>
      <c r="E15" s="51">
        <v>864.24</v>
      </c>
      <c r="F15" s="68">
        <f t="shared" si="0"/>
        <v>15098.272799999999</v>
      </c>
    </row>
    <row r="16" spans="1:6" s="48" customFormat="1">
      <c r="A16" s="96" t="s">
        <v>27</v>
      </c>
      <c r="B16" s="51" t="s">
        <v>164</v>
      </c>
      <c r="C16" s="51">
        <v>5.95</v>
      </c>
      <c r="D16" s="51" t="s">
        <v>18</v>
      </c>
      <c r="E16" s="51">
        <v>408.12</v>
      </c>
      <c r="F16" s="68">
        <f t="shared" si="0"/>
        <v>2428.3140000000003</v>
      </c>
    </row>
    <row r="17" spans="1:8" s="48" customFormat="1">
      <c r="A17" s="96" t="s">
        <v>29</v>
      </c>
      <c r="B17" s="51" t="s">
        <v>151</v>
      </c>
      <c r="C17" s="51">
        <v>10.14</v>
      </c>
      <c r="D17" s="51" t="s">
        <v>18</v>
      </c>
      <c r="E17" s="51">
        <v>466.97</v>
      </c>
      <c r="F17" s="68">
        <f t="shared" si="0"/>
        <v>4735.0758000000005</v>
      </c>
    </row>
    <row r="18" spans="1:8" s="48" customFormat="1">
      <c r="A18" s="96" t="s">
        <v>31</v>
      </c>
      <c r="B18" s="51" t="s">
        <v>165</v>
      </c>
      <c r="C18" s="51">
        <v>31.08</v>
      </c>
      <c r="D18" s="51" t="s">
        <v>18</v>
      </c>
      <c r="E18" s="51">
        <v>788.88</v>
      </c>
      <c r="F18" s="68">
        <f t="shared" si="0"/>
        <v>24518.3904</v>
      </c>
    </row>
    <row r="19" spans="1:8" s="48" customFormat="1">
      <c r="A19" s="96" t="s">
        <v>34</v>
      </c>
      <c r="B19" s="51" t="s">
        <v>102</v>
      </c>
      <c r="C19" s="51">
        <v>52.17</v>
      </c>
      <c r="D19" s="51" t="s">
        <v>18</v>
      </c>
      <c r="E19" s="51">
        <v>177.1</v>
      </c>
      <c r="F19" s="68">
        <f t="shared" si="0"/>
        <v>9239.3070000000007</v>
      </c>
    </row>
    <row r="20" spans="1:8" s="48" customFormat="1">
      <c r="A20" s="55"/>
      <c r="B20" s="51"/>
      <c r="C20" s="51"/>
      <c r="D20" s="154" t="s">
        <v>74</v>
      </c>
      <c r="E20" s="154"/>
      <c r="F20" s="51">
        <f>SUM(F5:F19)</f>
        <v>254633.41692000002</v>
      </c>
    </row>
    <row r="21" spans="1:8">
      <c r="A21" s="98"/>
      <c r="B21" s="99"/>
      <c r="C21" s="98"/>
      <c r="D21" s="98"/>
      <c r="E21" s="98"/>
      <c r="F21" s="100"/>
    </row>
    <row r="22" spans="1:8" ht="15" customHeight="1">
      <c r="B22" s="46"/>
      <c r="C22" s="46"/>
      <c r="D22" s="120" t="s">
        <v>37</v>
      </c>
      <c r="E22" s="120"/>
      <c r="F22" s="120"/>
      <c r="G22" s="120"/>
      <c r="H22" s="101"/>
    </row>
    <row r="23" spans="1:8" ht="15" customHeight="1">
      <c r="B23" s="46"/>
      <c r="C23" s="46"/>
      <c r="D23" s="120"/>
      <c r="E23" s="120"/>
      <c r="F23" s="120"/>
      <c r="G23" s="120"/>
      <c r="H23" s="101"/>
    </row>
    <row r="24" spans="1:8" ht="15" customHeight="1">
      <c r="B24" s="46"/>
      <c r="C24" s="46"/>
      <c r="D24" s="120"/>
      <c r="E24" s="120"/>
      <c r="F24" s="120"/>
      <c r="G24" s="120"/>
      <c r="H24" s="101"/>
    </row>
    <row r="25" spans="1:8" ht="15" customHeight="1">
      <c r="B25" s="46"/>
      <c r="C25" s="46"/>
      <c r="D25" s="120"/>
      <c r="E25" s="120"/>
      <c r="F25" s="120"/>
      <c r="G25" s="120"/>
    </row>
    <row r="26" spans="1:8" ht="15" customHeight="1">
      <c r="B26" s="46"/>
      <c r="C26" s="46"/>
      <c r="D26" s="120"/>
      <c r="E26" s="120"/>
      <c r="F26" s="120"/>
      <c r="G26" s="120"/>
    </row>
    <row r="27" spans="1:8">
      <c r="B27" s="46"/>
      <c r="C27" s="46"/>
      <c r="D27" s="46"/>
      <c r="E27" s="46"/>
      <c r="F27" s="46"/>
      <c r="G27" s="46"/>
    </row>
  </sheetData>
  <mergeCells count="3">
    <mergeCell ref="A2:F3"/>
    <mergeCell ref="D20:E20"/>
    <mergeCell ref="D22:G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0" tint="-0.14999847407452621"/>
  </sheetPr>
  <dimension ref="A1:H15"/>
  <sheetViews>
    <sheetView topLeftCell="A7" workbookViewId="0">
      <selection activeCell="D5" sqref="D5"/>
    </sheetView>
  </sheetViews>
  <sheetFormatPr defaultRowHeight="15"/>
  <cols>
    <col min="1" max="1" width="9.140625" style="58"/>
    <col min="2" max="2" width="42.85546875" style="53" customWidth="1"/>
    <col min="3" max="3" width="9.140625" style="48"/>
    <col min="4" max="4" width="9.140625" style="59"/>
    <col min="5" max="5" width="9.140625" style="48"/>
    <col min="6" max="6" width="16.42578125" style="60" customWidth="1"/>
    <col min="7" max="16384" width="9.140625" style="48"/>
  </cols>
  <sheetData>
    <row r="1" spans="1:8" ht="18.75">
      <c r="A1" s="121" t="s">
        <v>0</v>
      </c>
      <c r="B1" s="121"/>
      <c r="C1" s="121"/>
      <c r="D1" s="121"/>
      <c r="E1" s="121"/>
      <c r="F1" s="121"/>
    </row>
    <row r="2" spans="1:8" ht="18.75">
      <c r="A2" s="121" t="s">
        <v>76</v>
      </c>
      <c r="B2" s="121"/>
      <c r="C2" s="121"/>
      <c r="D2" s="121"/>
      <c r="E2" s="121"/>
      <c r="F2" s="121"/>
    </row>
    <row r="3" spans="1:8" ht="54" customHeight="1">
      <c r="A3" s="155" t="s">
        <v>166</v>
      </c>
      <c r="B3" s="156"/>
      <c r="C3" s="156"/>
      <c r="D3" s="156"/>
      <c r="E3" s="156"/>
      <c r="F3" s="157"/>
    </row>
    <row r="4" spans="1:8">
      <c r="A4" s="49" t="s">
        <v>39</v>
      </c>
      <c r="B4" s="49" t="s">
        <v>40</v>
      </c>
      <c r="C4" s="49" t="s">
        <v>41</v>
      </c>
      <c r="D4" s="49" t="s">
        <v>42</v>
      </c>
      <c r="E4" s="49" t="s">
        <v>43</v>
      </c>
      <c r="F4" s="49" t="s">
        <v>44</v>
      </c>
    </row>
    <row r="5" spans="1:8" ht="75">
      <c r="A5" s="50" t="s">
        <v>146</v>
      </c>
      <c r="B5" s="51" t="s">
        <v>81</v>
      </c>
      <c r="C5" s="54">
        <v>92.89</v>
      </c>
      <c r="D5" s="102" t="s">
        <v>18</v>
      </c>
      <c r="E5" s="54">
        <v>153.84</v>
      </c>
      <c r="F5" s="51">
        <f t="shared" ref="F5:F7" si="0">C5*E5</f>
        <v>14290.1976</v>
      </c>
    </row>
    <row r="6" spans="1:8" ht="150">
      <c r="A6" s="50" t="s">
        <v>147</v>
      </c>
      <c r="B6" s="51" t="s">
        <v>90</v>
      </c>
      <c r="C6" s="54">
        <v>7.74</v>
      </c>
      <c r="D6" s="55" t="s">
        <v>18</v>
      </c>
      <c r="E6" s="54">
        <v>4858.76</v>
      </c>
      <c r="F6" s="51">
        <f t="shared" si="0"/>
        <v>37606.8024</v>
      </c>
    </row>
    <row r="7" spans="1:8" ht="60">
      <c r="A7" s="50" t="s">
        <v>148</v>
      </c>
      <c r="B7" s="51" t="s">
        <v>149</v>
      </c>
      <c r="C7" s="88">
        <v>609.66999999999996</v>
      </c>
      <c r="D7" s="55" t="s">
        <v>88</v>
      </c>
      <c r="E7" s="54">
        <v>827.33</v>
      </c>
      <c r="F7" s="51">
        <f t="shared" si="0"/>
        <v>504398.28109999996</v>
      </c>
    </row>
    <row r="8" spans="1:8">
      <c r="A8" s="55">
        <v>4</v>
      </c>
      <c r="B8" s="57" t="s">
        <v>91</v>
      </c>
      <c r="C8" s="41"/>
      <c r="D8" s="52"/>
      <c r="E8" s="41"/>
      <c r="F8" s="51"/>
    </row>
    <row r="9" spans="1:8">
      <c r="A9" s="55" t="s">
        <v>25</v>
      </c>
      <c r="B9" s="51" t="s">
        <v>150</v>
      </c>
      <c r="C9" s="51">
        <v>3.33</v>
      </c>
      <c r="D9" s="51" t="s">
        <v>18</v>
      </c>
      <c r="E9" s="51">
        <v>864.24</v>
      </c>
      <c r="F9" s="51">
        <f t="shared" ref="F9:F11" si="1">C9*E9</f>
        <v>2877.9192000000003</v>
      </c>
    </row>
    <row r="10" spans="1:8">
      <c r="A10" s="55" t="s">
        <v>27</v>
      </c>
      <c r="B10" s="51" t="s">
        <v>151</v>
      </c>
      <c r="C10" s="51">
        <v>6.65</v>
      </c>
      <c r="D10" s="51" t="s">
        <v>18</v>
      </c>
      <c r="E10" s="51">
        <v>466.97</v>
      </c>
      <c r="F10" s="51">
        <f t="shared" si="1"/>
        <v>3105.3505000000005</v>
      </c>
    </row>
    <row r="11" spans="1:8">
      <c r="A11" s="55" t="s">
        <v>29</v>
      </c>
      <c r="B11" s="51" t="s">
        <v>102</v>
      </c>
      <c r="C11" s="51">
        <v>92.89</v>
      </c>
      <c r="D11" s="51" t="s">
        <v>18</v>
      </c>
      <c r="E11" s="51">
        <v>177.1</v>
      </c>
      <c r="F11" s="51">
        <f t="shared" si="1"/>
        <v>16450.819</v>
      </c>
    </row>
    <row r="12" spans="1:8">
      <c r="A12" s="55"/>
      <c r="B12" s="57"/>
      <c r="C12" s="41"/>
      <c r="D12" s="52"/>
      <c r="E12" s="41" t="s">
        <v>36</v>
      </c>
      <c r="F12" s="54">
        <f>SUM(F5:F11)</f>
        <v>578729.3698000001</v>
      </c>
    </row>
    <row r="15" spans="1:8" s="61" customFormat="1" ht="50.25" customHeight="1">
      <c r="B15" s="123" t="s">
        <v>103</v>
      </c>
      <c r="C15" s="123"/>
      <c r="D15" s="123"/>
      <c r="E15" s="123"/>
      <c r="F15" s="123"/>
      <c r="H15" s="62"/>
    </row>
  </sheetData>
  <mergeCells count="4">
    <mergeCell ref="A1:F1"/>
    <mergeCell ref="A2:F2"/>
    <mergeCell ref="A3:F3"/>
    <mergeCell ref="B15:F15"/>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N21"/>
  <sheetViews>
    <sheetView tabSelected="1" topLeftCell="A10" workbookViewId="0">
      <selection activeCell="H15" sqref="H15"/>
    </sheetView>
  </sheetViews>
  <sheetFormatPr defaultRowHeight="15"/>
  <cols>
    <col min="1" max="1" width="7.7109375" customWidth="1"/>
    <col min="2" max="2" width="46.140625" customWidth="1"/>
    <col min="3" max="3" width="9.85546875" hidden="1" customWidth="1"/>
    <col min="4" max="4" width="11.7109375" style="23" hidden="1" customWidth="1"/>
    <col min="5" max="5" width="8.28515625" customWidth="1"/>
    <col min="6" max="6" width="7.42578125" customWidth="1"/>
    <col min="7" max="7" width="9.7109375" customWidth="1"/>
    <col min="8" max="8" width="14.85546875" customWidth="1"/>
  </cols>
  <sheetData>
    <row r="1" spans="1:11" ht="21">
      <c r="A1" s="113" t="s">
        <v>0</v>
      </c>
      <c r="B1" s="113"/>
      <c r="C1" s="113"/>
      <c r="D1" s="113"/>
      <c r="E1" s="113"/>
      <c r="F1" s="113"/>
      <c r="G1" s="113"/>
      <c r="H1" s="113"/>
      <c r="I1" s="1"/>
    </row>
    <row r="2" spans="1:11" ht="15.75">
      <c r="A2" s="114" t="s">
        <v>179</v>
      </c>
      <c r="B2" s="115"/>
      <c r="C2" s="115"/>
      <c r="D2" s="115"/>
      <c r="E2" s="115"/>
      <c r="F2" s="115"/>
      <c r="G2" s="115"/>
      <c r="H2" s="115"/>
      <c r="I2" s="2"/>
    </row>
    <row r="3" spans="1:11" ht="25.5" customHeight="1">
      <c r="A3" s="3" t="s">
        <v>1</v>
      </c>
      <c r="B3" s="3" t="s">
        <v>2</v>
      </c>
      <c r="C3" s="4">
        <v>1</v>
      </c>
      <c r="D3" s="4" t="s">
        <v>3</v>
      </c>
      <c r="E3" s="4" t="s">
        <v>4</v>
      </c>
      <c r="F3" s="4" t="s">
        <v>5</v>
      </c>
      <c r="G3" s="4" t="s">
        <v>6</v>
      </c>
      <c r="H3" s="4" t="s">
        <v>3</v>
      </c>
    </row>
    <row r="4" spans="1:11" ht="127.5">
      <c r="A4" s="5" t="s">
        <v>180</v>
      </c>
      <c r="B4" s="6" t="s">
        <v>8</v>
      </c>
      <c r="C4" s="7">
        <v>76.400000000000006</v>
      </c>
      <c r="D4" s="8">
        <f>C4*G4</f>
        <v>11753.376000000002</v>
      </c>
      <c r="E4" s="8">
        <v>77.89</v>
      </c>
      <c r="F4" s="7" t="s">
        <v>9</v>
      </c>
      <c r="G4" s="7">
        <v>153.84</v>
      </c>
      <c r="H4" s="19">
        <f>E4*G4</f>
        <v>11982.597600000001</v>
      </c>
    </row>
    <row r="5" spans="1:11" ht="89.25">
      <c r="A5" s="5" t="s">
        <v>10</v>
      </c>
      <c r="B5" s="10" t="s">
        <v>11</v>
      </c>
      <c r="C5" s="7"/>
      <c r="D5" s="7"/>
      <c r="E5" s="8">
        <v>23.37</v>
      </c>
      <c r="F5" s="7" t="s">
        <v>9</v>
      </c>
      <c r="G5" s="7">
        <v>415.58</v>
      </c>
      <c r="H5" s="19">
        <f t="shared" ref="H5:H14" si="0">E5*G5</f>
        <v>9712.1046000000006</v>
      </c>
    </row>
    <row r="6" spans="1:11" ht="76.5">
      <c r="A6" s="5" t="s">
        <v>12</v>
      </c>
      <c r="B6" s="11" t="s">
        <v>13</v>
      </c>
      <c r="C6" s="7"/>
      <c r="D6" s="7"/>
      <c r="E6" s="8">
        <v>38.950000000000003</v>
      </c>
      <c r="F6" s="7" t="s">
        <v>9</v>
      </c>
      <c r="G6" s="7">
        <v>1438.96</v>
      </c>
      <c r="H6" s="19">
        <f t="shared" si="0"/>
        <v>56047.492000000006</v>
      </c>
    </row>
    <row r="7" spans="1:11" ht="114.75">
      <c r="A7" s="5" t="s">
        <v>14</v>
      </c>
      <c r="B7" s="11" t="s">
        <v>15</v>
      </c>
      <c r="C7" s="7"/>
      <c r="D7" s="7"/>
      <c r="E7" s="8">
        <v>46.73</v>
      </c>
      <c r="F7" s="7" t="s">
        <v>9</v>
      </c>
      <c r="G7" s="7">
        <v>4858.76</v>
      </c>
      <c r="H7" s="19">
        <f t="shared" si="0"/>
        <v>227049.8548</v>
      </c>
    </row>
    <row r="8" spans="1:11" ht="38.25">
      <c r="A8" s="5" t="s">
        <v>181</v>
      </c>
      <c r="B8" s="11" t="s">
        <v>87</v>
      </c>
      <c r="C8" s="7"/>
      <c r="D8" s="7"/>
      <c r="E8" s="8">
        <v>51.11</v>
      </c>
      <c r="F8" s="7" t="s">
        <v>161</v>
      </c>
      <c r="G8" s="7">
        <v>184.61</v>
      </c>
      <c r="H8" s="19">
        <f t="shared" si="0"/>
        <v>9435.4171000000006</v>
      </c>
    </row>
    <row r="9" spans="1:11" s="48" customFormat="1">
      <c r="A9" s="55">
        <v>6</v>
      </c>
      <c r="B9" s="57" t="s">
        <v>91</v>
      </c>
      <c r="C9" s="41"/>
      <c r="D9" s="52"/>
      <c r="E9" s="41"/>
      <c r="F9" s="51"/>
      <c r="G9" s="41"/>
      <c r="H9" s="19">
        <f t="shared" si="0"/>
        <v>0</v>
      </c>
    </row>
    <row r="10" spans="1:11" s="48" customFormat="1" ht="15.75">
      <c r="A10" s="55" t="s">
        <v>25</v>
      </c>
      <c r="B10" s="51" t="s">
        <v>182</v>
      </c>
      <c r="C10" s="51">
        <v>7.96</v>
      </c>
      <c r="D10" s="51" t="s">
        <v>18</v>
      </c>
      <c r="E10" s="107">
        <v>23.37</v>
      </c>
      <c r="F10" s="7" t="s">
        <v>9</v>
      </c>
      <c r="G10" s="107">
        <v>437.55</v>
      </c>
      <c r="H10" s="19">
        <f t="shared" si="0"/>
        <v>10225.543500000002</v>
      </c>
    </row>
    <row r="11" spans="1:11" s="48" customFormat="1" ht="15.75">
      <c r="A11" s="55" t="s">
        <v>27</v>
      </c>
      <c r="B11" s="51" t="s">
        <v>183</v>
      </c>
      <c r="C11" s="51">
        <v>24.93</v>
      </c>
      <c r="D11" s="51" t="s">
        <v>18</v>
      </c>
      <c r="E11" s="107">
        <v>20.07</v>
      </c>
      <c r="F11" s="7" t="s">
        <v>9</v>
      </c>
      <c r="G11" s="107">
        <v>790.67</v>
      </c>
      <c r="H11" s="19">
        <f t="shared" si="0"/>
        <v>15868.7469</v>
      </c>
    </row>
    <row r="12" spans="1:11" s="48" customFormat="1" ht="15.75">
      <c r="A12" s="55" t="s">
        <v>29</v>
      </c>
      <c r="B12" s="51" t="s">
        <v>184</v>
      </c>
      <c r="C12" s="51">
        <v>13.27</v>
      </c>
      <c r="D12" s="51" t="s">
        <v>18</v>
      </c>
      <c r="E12" s="107">
        <v>38.92</v>
      </c>
      <c r="F12" s="7" t="s">
        <v>9</v>
      </c>
      <c r="G12" s="107">
        <v>712.09</v>
      </c>
      <c r="H12" s="19">
        <f t="shared" si="0"/>
        <v>27714.542800000003</v>
      </c>
    </row>
    <row r="13" spans="1:11" s="48" customFormat="1">
      <c r="A13" s="55" t="s">
        <v>31</v>
      </c>
      <c r="B13" s="51" t="s">
        <v>101</v>
      </c>
      <c r="C13" s="51">
        <v>49.86</v>
      </c>
      <c r="D13" s="51" t="s">
        <v>18</v>
      </c>
      <c r="E13" s="107">
        <v>40.14</v>
      </c>
      <c r="F13" s="7" t="s">
        <v>33</v>
      </c>
      <c r="G13" s="107">
        <v>393.4</v>
      </c>
      <c r="H13" s="19">
        <f t="shared" si="0"/>
        <v>15791.075999999999</v>
      </c>
    </row>
    <row r="14" spans="1:11" s="48" customFormat="1">
      <c r="A14" s="55" t="s">
        <v>34</v>
      </c>
      <c r="B14" s="51" t="s">
        <v>102</v>
      </c>
      <c r="C14" s="51">
        <v>116.82</v>
      </c>
      <c r="D14" s="51" t="s">
        <v>18</v>
      </c>
      <c r="E14" s="107">
        <v>55.3</v>
      </c>
      <c r="F14" s="7" t="s">
        <v>33</v>
      </c>
      <c r="G14" s="107">
        <v>177.1</v>
      </c>
      <c r="H14" s="19">
        <f t="shared" si="0"/>
        <v>9793.6299999999992</v>
      </c>
    </row>
    <row r="15" spans="1:11" s="48" customFormat="1">
      <c r="A15" s="55"/>
      <c r="B15" s="57"/>
      <c r="C15" s="41"/>
      <c r="D15" s="52"/>
      <c r="E15" s="108"/>
      <c r="F15" s="109"/>
      <c r="G15" s="108" t="s">
        <v>36</v>
      </c>
      <c r="H15" s="54">
        <f>SUM(H4:H14)</f>
        <v>393621.00530000008</v>
      </c>
    </row>
    <row r="16" spans="1:11">
      <c r="A16" s="110"/>
      <c r="B16" s="111"/>
      <c r="C16" s="111"/>
      <c r="D16" s="111"/>
      <c r="E16" s="111"/>
      <c r="F16" s="111"/>
      <c r="G16" s="111"/>
      <c r="H16" s="112"/>
      <c r="I16" s="20"/>
      <c r="J16" s="20"/>
      <c r="K16" s="20"/>
    </row>
    <row r="17" spans="1:14" ht="31.5" customHeight="1">
      <c r="A17" s="119"/>
      <c r="B17" s="119"/>
      <c r="C17" s="21"/>
      <c r="D17" s="21"/>
      <c r="E17" s="120" t="s">
        <v>37</v>
      </c>
      <c r="F17" s="120"/>
      <c r="G17" s="120"/>
      <c r="H17" s="120"/>
      <c r="I17" s="22"/>
      <c r="J17" s="22"/>
      <c r="K17" s="22"/>
      <c r="L17" s="22"/>
      <c r="M17" s="22"/>
      <c r="N17" s="22"/>
    </row>
    <row r="18" spans="1:14" ht="15.75" customHeight="1">
      <c r="E18" s="120"/>
      <c r="F18" s="120"/>
      <c r="G18" s="120"/>
      <c r="H18" s="120"/>
      <c r="I18" s="22"/>
      <c r="J18" s="22"/>
      <c r="K18" s="22"/>
      <c r="L18" s="22"/>
      <c r="M18" s="22"/>
      <c r="N18" s="22"/>
    </row>
    <row r="19" spans="1:14" ht="15.75" customHeight="1">
      <c r="E19" s="120"/>
      <c r="F19" s="120"/>
      <c r="G19" s="120"/>
      <c r="H19" s="120"/>
      <c r="I19" s="22"/>
      <c r="J19" s="22"/>
      <c r="K19" s="22"/>
      <c r="L19" s="22"/>
      <c r="M19" s="22"/>
      <c r="N19" s="22"/>
    </row>
    <row r="21" spans="1:14" ht="15.75" customHeight="1"/>
  </sheetData>
  <mergeCells count="4">
    <mergeCell ref="A1:H1"/>
    <mergeCell ref="A2:H2"/>
    <mergeCell ref="A17:B17"/>
    <mergeCell ref="E17:H19"/>
  </mergeCells>
  <pageMargins left="0.7" right="0.7" top="0.75" bottom="0.75" header="0.3" footer="0.3"/>
</worksheet>
</file>

<file path=xl/worksheets/sheet14.xml><?xml version="1.0" encoding="utf-8"?>
<worksheet xmlns="http://schemas.openxmlformats.org/spreadsheetml/2006/main" xmlns:r="http://schemas.openxmlformats.org/officeDocument/2006/relationships">
  <sheetPr>
    <tabColor theme="0"/>
  </sheetPr>
  <dimension ref="A1:H23"/>
  <sheetViews>
    <sheetView topLeftCell="A8" workbookViewId="0">
      <selection activeCell="B14" sqref="B14"/>
    </sheetView>
  </sheetViews>
  <sheetFormatPr defaultRowHeight="15"/>
  <cols>
    <col min="1" max="1" width="7.7109375" style="58" customWidth="1"/>
    <col min="2" max="2" width="42.85546875" style="53" customWidth="1"/>
    <col min="3" max="3" width="9.140625" style="48"/>
    <col min="4" max="4" width="9.140625" style="59"/>
    <col min="5" max="5" width="9.140625" style="48"/>
    <col min="6" max="6" width="16.42578125" style="60" customWidth="1"/>
    <col min="7" max="16384" width="9.140625" style="48"/>
  </cols>
  <sheetData>
    <row r="1" spans="1:8" ht="18.75">
      <c r="A1" s="121" t="s">
        <v>0</v>
      </c>
      <c r="B1" s="121"/>
      <c r="C1" s="121"/>
      <c r="D1" s="121"/>
      <c r="E1" s="121"/>
      <c r="F1" s="121"/>
    </row>
    <row r="2" spans="1:8" ht="18.75">
      <c r="A2" s="121" t="s">
        <v>76</v>
      </c>
      <c r="B2" s="121"/>
      <c r="C2" s="121"/>
      <c r="D2" s="121"/>
      <c r="E2" s="121"/>
      <c r="F2" s="121"/>
    </row>
    <row r="3" spans="1:8" ht="39.75" customHeight="1">
      <c r="A3" s="158" t="s">
        <v>185</v>
      </c>
      <c r="B3" s="159"/>
      <c r="C3" s="159"/>
      <c r="D3" s="159"/>
      <c r="E3" s="159"/>
      <c r="F3" s="160"/>
    </row>
    <row r="4" spans="1:8" ht="28.5">
      <c r="A4" s="49" t="s">
        <v>39</v>
      </c>
      <c r="B4" s="49" t="s">
        <v>40</v>
      </c>
      <c r="C4" s="49" t="s">
        <v>41</v>
      </c>
      <c r="D4" s="49" t="s">
        <v>42</v>
      </c>
      <c r="E4" s="49" t="s">
        <v>43</v>
      </c>
      <c r="F4" s="49" t="s">
        <v>44</v>
      </c>
    </row>
    <row r="5" spans="1:8" ht="75">
      <c r="A5" s="52" t="s">
        <v>168</v>
      </c>
      <c r="B5" s="51" t="s">
        <v>81</v>
      </c>
      <c r="C5" s="54">
        <v>39.65</v>
      </c>
      <c r="D5" s="52" t="s">
        <v>18</v>
      </c>
      <c r="E5" s="54">
        <v>153.84</v>
      </c>
      <c r="F5" s="51">
        <f>C5*E5</f>
        <v>6099.7560000000003</v>
      </c>
    </row>
    <row r="6" spans="1:8" ht="105">
      <c r="A6" s="52" t="s">
        <v>10</v>
      </c>
      <c r="B6" s="51" t="s">
        <v>83</v>
      </c>
      <c r="C6" s="54">
        <v>9.92</v>
      </c>
      <c r="D6" s="52" t="s">
        <v>18</v>
      </c>
      <c r="E6" s="54">
        <v>415.58</v>
      </c>
      <c r="F6" s="51">
        <f t="shared" ref="F6:F15" si="0">C6*E6</f>
        <v>4122.5536000000002</v>
      </c>
    </row>
    <row r="7" spans="1:8" ht="90">
      <c r="A7" s="52" t="s">
        <v>12</v>
      </c>
      <c r="B7" s="51" t="s">
        <v>85</v>
      </c>
      <c r="C7" s="54">
        <v>16.53</v>
      </c>
      <c r="D7" s="55" t="s">
        <v>18</v>
      </c>
      <c r="E7" s="54">
        <v>1438.96</v>
      </c>
      <c r="F7" s="51">
        <f t="shared" si="0"/>
        <v>23786.008800000003</v>
      </c>
    </row>
    <row r="8" spans="1:8" customFormat="1" ht="127.5">
      <c r="A8" s="5" t="s">
        <v>14</v>
      </c>
      <c r="B8" s="11" t="s">
        <v>15</v>
      </c>
      <c r="C8" s="8">
        <v>19.829999999999998</v>
      </c>
      <c r="D8" s="7" t="s">
        <v>9</v>
      </c>
      <c r="E8" s="7">
        <v>4858.76</v>
      </c>
      <c r="F8" s="9">
        <f t="shared" si="0"/>
        <v>96349.210800000001</v>
      </c>
      <c r="G8" s="48"/>
      <c r="H8" s="48"/>
    </row>
    <row r="9" spans="1:8" ht="61.5" customHeight="1">
      <c r="A9" s="52" t="s">
        <v>169</v>
      </c>
      <c r="B9" s="57" t="s">
        <v>87</v>
      </c>
      <c r="C9" s="41">
        <v>16.260000000000002</v>
      </c>
      <c r="D9" s="57" t="s">
        <v>88</v>
      </c>
      <c r="E9" s="41">
        <v>184.61</v>
      </c>
      <c r="F9" s="51">
        <f t="shared" si="0"/>
        <v>3001.7586000000006</v>
      </c>
    </row>
    <row r="10" spans="1:8">
      <c r="A10" s="55">
        <v>6</v>
      </c>
      <c r="B10" s="57" t="s">
        <v>91</v>
      </c>
      <c r="C10" s="41"/>
      <c r="D10" s="52"/>
      <c r="E10" s="41"/>
      <c r="F10" s="51">
        <f t="shared" si="0"/>
        <v>0</v>
      </c>
    </row>
    <row r="11" spans="1:8">
      <c r="A11" s="55" t="s">
        <v>25</v>
      </c>
      <c r="B11" s="51" t="s">
        <v>182</v>
      </c>
      <c r="C11" s="51">
        <v>9.92</v>
      </c>
      <c r="D11" s="51" t="s">
        <v>18</v>
      </c>
      <c r="E11" s="51">
        <v>437.55</v>
      </c>
      <c r="F11" s="51">
        <f t="shared" si="0"/>
        <v>4340.4960000000001</v>
      </c>
    </row>
    <row r="12" spans="1:8">
      <c r="A12" s="55" t="s">
        <v>27</v>
      </c>
      <c r="B12" s="51" t="s">
        <v>183</v>
      </c>
      <c r="C12" s="51">
        <v>8.51</v>
      </c>
      <c r="D12" s="51" t="s">
        <v>18</v>
      </c>
      <c r="E12" s="51">
        <v>790.67</v>
      </c>
      <c r="F12" s="51">
        <f t="shared" si="0"/>
        <v>6728.6016999999993</v>
      </c>
    </row>
    <row r="13" spans="1:8">
      <c r="A13" s="55" t="s">
        <v>29</v>
      </c>
      <c r="B13" s="51" t="s">
        <v>184</v>
      </c>
      <c r="C13" s="51">
        <v>16.53</v>
      </c>
      <c r="D13" s="51" t="s">
        <v>18</v>
      </c>
      <c r="E13" s="51">
        <v>712.09</v>
      </c>
      <c r="F13" s="51">
        <f t="shared" si="0"/>
        <v>11770.847700000002</v>
      </c>
    </row>
    <row r="14" spans="1:8">
      <c r="A14" s="55" t="s">
        <v>31</v>
      </c>
      <c r="B14" s="51" t="s">
        <v>101</v>
      </c>
      <c r="C14" s="51">
        <v>17.03</v>
      </c>
      <c r="D14" s="51" t="s">
        <v>18</v>
      </c>
      <c r="E14" s="51">
        <v>393.4</v>
      </c>
      <c r="F14" s="51">
        <f t="shared" si="0"/>
        <v>6699.6019999999999</v>
      </c>
    </row>
    <row r="15" spans="1:8">
      <c r="A15" s="55" t="s">
        <v>34</v>
      </c>
      <c r="B15" s="51" t="s">
        <v>102</v>
      </c>
      <c r="C15" s="51">
        <v>30.07</v>
      </c>
      <c r="D15" s="51" t="s">
        <v>18</v>
      </c>
      <c r="E15" s="51">
        <v>177.1</v>
      </c>
      <c r="F15" s="51">
        <f t="shared" si="0"/>
        <v>5325.3969999999999</v>
      </c>
    </row>
    <row r="16" spans="1:8">
      <c r="A16" s="55"/>
      <c r="B16" s="57"/>
      <c r="C16" s="41"/>
      <c r="D16" s="52"/>
      <c r="E16" s="41" t="s">
        <v>36</v>
      </c>
      <c r="F16" s="54">
        <f>SUM(F5:F15)</f>
        <v>168224.23220000003</v>
      </c>
    </row>
    <row r="17" spans="4:6">
      <c r="D17" s="149" t="s">
        <v>75</v>
      </c>
      <c r="E17" s="149"/>
      <c r="F17" s="149"/>
    </row>
    <row r="18" spans="4:6" ht="15" customHeight="1">
      <c r="D18" s="149"/>
      <c r="E18" s="149"/>
      <c r="F18" s="149"/>
    </row>
    <row r="19" spans="4:6">
      <c r="D19" s="149"/>
      <c r="E19" s="149"/>
      <c r="F19" s="149"/>
    </row>
    <row r="20" spans="4:6">
      <c r="D20" s="149"/>
      <c r="E20" s="149"/>
      <c r="F20" s="149"/>
    </row>
    <row r="21" spans="4:6">
      <c r="D21" s="149"/>
      <c r="E21" s="149"/>
      <c r="F21" s="149"/>
    </row>
    <row r="22" spans="4:6" ht="14.25" customHeight="1">
      <c r="D22" s="149"/>
      <c r="E22" s="149"/>
      <c r="F22" s="149"/>
    </row>
    <row r="23" spans="4:6" ht="9.75" customHeight="1"/>
  </sheetData>
  <mergeCells count="4">
    <mergeCell ref="A1:F1"/>
    <mergeCell ref="A2:F2"/>
    <mergeCell ref="A3:F3"/>
    <mergeCell ref="D17:F22"/>
  </mergeCells>
  <pageMargins left="0.7" right="0.7" top="0.75" bottom="0.75" header="0.3" footer="0.3"/>
</worksheet>
</file>

<file path=xl/worksheets/sheet15.xml><?xml version="1.0" encoding="utf-8"?>
<worksheet xmlns="http://schemas.openxmlformats.org/spreadsheetml/2006/main" xmlns:r="http://schemas.openxmlformats.org/officeDocument/2006/relationships">
  <sheetPr>
    <tabColor theme="0" tint="-4.9989318521683403E-2"/>
  </sheetPr>
  <dimension ref="A1:H23"/>
  <sheetViews>
    <sheetView topLeftCell="A8" workbookViewId="0">
      <selection activeCell="H10" sqref="H10"/>
    </sheetView>
  </sheetViews>
  <sheetFormatPr defaultRowHeight="15"/>
  <cols>
    <col min="1" max="1" width="7.7109375" style="58" customWidth="1"/>
    <col min="2" max="2" width="42.85546875" style="53" customWidth="1"/>
    <col min="3" max="3" width="9.140625" style="48"/>
    <col min="4" max="4" width="9.140625" style="59"/>
    <col min="5" max="5" width="9.140625" style="48"/>
    <col min="6" max="6" width="16.42578125" style="60" customWidth="1"/>
    <col min="7" max="16384" width="9.140625" style="48"/>
  </cols>
  <sheetData>
    <row r="1" spans="1:8" ht="18.75">
      <c r="A1" s="121" t="s">
        <v>0</v>
      </c>
      <c r="B1" s="121"/>
      <c r="C1" s="121"/>
      <c r="D1" s="121"/>
      <c r="E1" s="121"/>
      <c r="F1" s="121"/>
    </row>
    <row r="2" spans="1:8" ht="18.75">
      <c r="A2" s="121" t="s">
        <v>76</v>
      </c>
      <c r="B2" s="121"/>
      <c r="C2" s="121"/>
      <c r="D2" s="121"/>
      <c r="E2" s="121"/>
      <c r="F2" s="121"/>
    </row>
    <row r="3" spans="1:8" ht="39.75" customHeight="1">
      <c r="A3" s="158" t="s">
        <v>186</v>
      </c>
      <c r="B3" s="159"/>
      <c r="C3" s="159"/>
      <c r="D3" s="159"/>
      <c r="E3" s="159"/>
      <c r="F3" s="160"/>
    </row>
    <row r="4" spans="1:8" ht="28.5">
      <c r="A4" s="49" t="s">
        <v>39</v>
      </c>
      <c r="B4" s="49" t="s">
        <v>40</v>
      </c>
      <c r="C4" s="49" t="s">
        <v>41</v>
      </c>
      <c r="D4" s="49" t="s">
        <v>42</v>
      </c>
      <c r="E4" s="49" t="s">
        <v>43</v>
      </c>
      <c r="F4" s="49" t="s">
        <v>44</v>
      </c>
    </row>
    <row r="5" spans="1:8" ht="75">
      <c r="A5" s="52" t="s">
        <v>168</v>
      </c>
      <c r="B5" s="51" t="s">
        <v>81</v>
      </c>
      <c r="C5" s="54">
        <v>30.21</v>
      </c>
      <c r="D5" s="52" t="s">
        <v>18</v>
      </c>
      <c r="E5" s="54">
        <v>153.84</v>
      </c>
      <c r="F5" s="51">
        <f>C5*E5</f>
        <v>4647.5064000000002</v>
      </c>
    </row>
    <row r="6" spans="1:8" ht="105">
      <c r="A6" s="52" t="s">
        <v>10</v>
      </c>
      <c r="B6" s="51" t="s">
        <v>83</v>
      </c>
      <c r="C6" s="54">
        <v>11.33</v>
      </c>
      <c r="D6" s="52" t="s">
        <v>18</v>
      </c>
      <c r="E6" s="54">
        <v>415.58</v>
      </c>
      <c r="F6" s="51">
        <f t="shared" ref="F6:F15" si="0">C6*E6</f>
        <v>4708.5213999999996</v>
      </c>
    </row>
    <row r="7" spans="1:8" ht="90">
      <c r="A7" s="52" t="s">
        <v>12</v>
      </c>
      <c r="B7" s="51" t="s">
        <v>85</v>
      </c>
      <c r="C7" s="54">
        <v>18.89</v>
      </c>
      <c r="D7" s="55" t="s">
        <v>18</v>
      </c>
      <c r="E7" s="54">
        <v>1438.96</v>
      </c>
      <c r="F7" s="51">
        <f t="shared" si="0"/>
        <v>27181.954400000002</v>
      </c>
    </row>
    <row r="8" spans="1:8" customFormat="1" ht="127.5">
      <c r="A8" s="5" t="s">
        <v>14</v>
      </c>
      <c r="B8" s="11" t="s">
        <v>15</v>
      </c>
      <c r="C8" s="8">
        <v>22.66</v>
      </c>
      <c r="D8" s="7" t="s">
        <v>9</v>
      </c>
      <c r="E8" s="7">
        <v>4858.76</v>
      </c>
      <c r="F8" s="9">
        <f t="shared" si="0"/>
        <v>110099.5016</v>
      </c>
      <c r="G8" s="48"/>
      <c r="H8" s="48"/>
    </row>
    <row r="9" spans="1:8" ht="61.5" customHeight="1">
      <c r="A9" s="52" t="s">
        <v>169</v>
      </c>
      <c r="B9" s="57" t="s">
        <v>87</v>
      </c>
      <c r="C9" s="41">
        <v>18.579999999999998</v>
      </c>
      <c r="D9" s="57" t="s">
        <v>88</v>
      </c>
      <c r="E9" s="41">
        <v>184.61</v>
      </c>
      <c r="F9" s="51">
        <f t="shared" si="0"/>
        <v>3430.0538000000001</v>
      </c>
    </row>
    <row r="10" spans="1:8">
      <c r="A10" s="55">
        <v>6</v>
      </c>
      <c r="B10" s="57" t="s">
        <v>91</v>
      </c>
      <c r="C10" s="41"/>
      <c r="D10" s="52"/>
      <c r="E10" s="41"/>
      <c r="F10" s="51">
        <f t="shared" si="0"/>
        <v>0</v>
      </c>
    </row>
    <row r="11" spans="1:8">
      <c r="A11" s="55" t="s">
        <v>25</v>
      </c>
      <c r="B11" s="51" t="s">
        <v>182</v>
      </c>
      <c r="C11" s="51">
        <v>11.33</v>
      </c>
      <c r="D11" s="51" t="s">
        <v>18</v>
      </c>
      <c r="E11" s="51">
        <v>437.55</v>
      </c>
      <c r="F11" s="51">
        <f t="shared" si="0"/>
        <v>4957.4414999999999</v>
      </c>
    </row>
    <row r="12" spans="1:8">
      <c r="A12" s="55" t="s">
        <v>27</v>
      </c>
      <c r="B12" s="51" t="s">
        <v>183</v>
      </c>
      <c r="C12" s="51">
        <v>9.74</v>
      </c>
      <c r="D12" s="51" t="s">
        <v>18</v>
      </c>
      <c r="E12" s="51">
        <v>790.67</v>
      </c>
      <c r="F12" s="51">
        <f t="shared" si="0"/>
        <v>7701.1257999999998</v>
      </c>
    </row>
    <row r="13" spans="1:8">
      <c r="A13" s="55" t="s">
        <v>29</v>
      </c>
      <c r="B13" s="51" t="s">
        <v>184</v>
      </c>
      <c r="C13" s="51">
        <v>18.89</v>
      </c>
      <c r="D13" s="51" t="s">
        <v>18</v>
      </c>
      <c r="E13" s="51">
        <v>712.09</v>
      </c>
      <c r="F13" s="51">
        <f t="shared" si="0"/>
        <v>13451.3801</v>
      </c>
    </row>
    <row r="14" spans="1:8">
      <c r="A14" s="55" t="s">
        <v>31</v>
      </c>
      <c r="B14" s="51" t="s">
        <v>101</v>
      </c>
      <c r="C14" s="51">
        <v>19.46</v>
      </c>
      <c r="D14" s="51" t="s">
        <v>18</v>
      </c>
      <c r="E14" s="51">
        <v>393.4</v>
      </c>
      <c r="F14" s="51">
        <f t="shared" si="0"/>
        <v>7655.5640000000003</v>
      </c>
    </row>
    <row r="15" spans="1:8">
      <c r="A15" s="55" t="s">
        <v>34</v>
      </c>
      <c r="B15" s="51" t="s">
        <v>102</v>
      </c>
      <c r="C15" s="51">
        <v>19.260000000000002</v>
      </c>
      <c r="D15" s="51" t="s">
        <v>18</v>
      </c>
      <c r="E15" s="51">
        <v>177.1</v>
      </c>
      <c r="F15" s="51">
        <f t="shared" si="0"/>
        <v>3410.9460000000004</v>
      </c>
    </row>
    <row r="16" spans="1:8">
      <c r="A16" s="55"/>
      <c r="B16" s="57"/>
      <c r="C16" s="41"/>
      <c r="D16" s="52"/>
      <c r="E16" s="41" t="s">
        <v>36</v>
      </c>
      <c r="F16" s="54">
        <f>SUM(F5:F15)</f>
        <v>187243.995</v>
      </c>
    </row>
    <row r="17" spans="4:6">
      <c r="D17" s="149" t="s">
        <v>75</v>
      </c>
      <c r="E17" s="149"/>
      <c r="F17" s="149"/>
    </row>
    <row r="18" spans="4:6" ht="15" customHeight="1">
      <c r="D18" s="149"/>
      <c r="E18" s="149"/>
      <c r="F18" s="149"/>
    </row>
    <row r="19" spans="4:6">
      <c r="D19" s="149"/>
      <c r="E19" s="149"/>
      <c r="F19" s="149"/>
    </row>
    <row r="20" spans="4:6">
      <c r="D20" s="149"/>
      <c r="E20" s="149"/>
      <c r="F20" s="149"/>
    </row>
    <row r="21" spans="4:6">
      <c r="D21" s="149"/>
      <c r="E21" s="149"/>
      <c r="F21" s="149"/>
    </row>
    <row r="22" spans="4:6" ht="14.25" customHeight="1">
      <c r="D22" s="149"/>
      <c r="E22" s="149"/>
      <c r="F22" s="149"/>
    </row>
    <row r="23" spans="4:6" ht="9.75" customHeight="1"/>
  </sheetData>
  <mergeCells count="4">
    <mergeCell ref="A1:F1"/>
    <mergeCell ref="A2:F2"/>
    <mergeCell ref="A3:F3"/>
    <mergeCell ref="D17:F22"/>
  </mergeCells>
  <pageMargins left="0.7" right="0.7" top="0.75" bottom="0.75" header="0.3" footer="0.3"/>
</worksheet>
</file>

<file path=xl/worksheets/sheet16.xml><?xml version="1.0" encoding="utf-8"?>
<worksheet xmlns="http://schemas.openxmlformats.org/spreadsheetml/2006/main" xmlns:r="http://schemas.openxmlformats.org/officeDocument/2006/relationships">
  <sheetPr>
    <tabColor theme="0" tint="-0.14999847407452621"/>
  </sheetPr>
  <dimension ref="A1:F25"/>
  <sheetViews>
    <sheetView topLeftCell="A14" workbookViewId="0">
      <selection activeCell="C30" sqref="C30"/>
    </sheetView>
  </sheetViews>
  <sheetFormatPr defaultRowHeight="15"/>
  <cols>
    <col min="1" max="1" width="9.140625" style="58"/>
    <col min="2" max="2" width="42.85546875" style="53" customWidth="1"/>
    <col min="3" max="3" width="9.140625" style="48"/>
    <col min="4" max="4" width="9.140625" style="59"/>
    <col min="5" max="5" width="9.140625" style="48"/>
    <col min="6" max="6" width="16.42578125" style="60" customWidth="1"/>
    <col min="7" max="16384" width="9.140625" style="48"/>
  </cols>
  <sheetData>
    <row r="1" spans="1:6" ht="18.75">
      <c r="A1" s="121" t="s">
        <v>0</v>
      </c>
      <c r="B1" s="121"/>
      <c r="C1" s="121"/>
      <c r="D1" s="121"/>
      <c r="E1" s="121"/>
      <c r="F1" s="121"/>
    </row>
    <row r="2" spans="1:6" ht="18.75">
      <c r="A2" s="121" t="s">
        <v>76</v>
      </c>
      <c r="B2" s="121"/>
      <c r="C2" s="121"/>
      <c r="D2" s="121"/>
      <c r="E2" s="121"/>
      <c r="F2" s="121"/>
    </row>
    <row r="3" spans="1:6" ht="39.75" customHeight="1">
      <c r="A3" s="158" t="s">
        <v>187</v>
      </c>
      <c r="B3" s="159"/>
      <c r="C3" s="159"/>
      <c r="D3" s="159"/>
      <c r="E3" s="159"/>
      <c r="F3" s="160"/>
    </row>
    <row r="4" spans="1:6">
      <c r="A4" s="49" t="s">
        <v>39</v>
      </c>
      <c r="B4" s="49" t="s">
        <v>40</v>
      </c>
      <c r="C4" s="49" t="s">
        <v>41</v>
      </c>
      <c r="D4" s="49" t="s">
        <v>42</v>
      </c>
      <c r="E4" s="49" t="s">
        <v>43</v>
      </c>
      <c r="F4" s="49" t="s">
        <v>44</v>
      </c>
    </row>
    <row r="5" spans="1:6" ht="75">
      <c r="A5" s="52" t="s">
        <v>168</v>
      </c>
      <c r="B5" s="51" t="s">
        <v>81</v>
      </c>
      <c r="C5" s="54">
        <v>70.8</v>
      </c>
      <c r="D5" s="52" t="s">
        <v>18</v>
      </c>
      <c r="E5" s="54">
        <v>153.84</v>
      </c>
      <c r="F5" s="51">
        <f>C5*E5</f>
        <v>10891.871999999999</v>
      </c>
    </row>
    <row r="6" spans="1:6" ht="105">
      <c r="A6" s="52" t="s">
        <v>10</v>
      </c>
      <c r="B6" s="51" t="s">
        <v>83</v>
      </c>
      <c r="C6" s="54">
        <v>7.08</v>
      </c>
      <c r="D6" s="52" t="s">
        <v>18</v>
      </c>
      <c r="E6" s="54">
        <v>415.58</v>
      </c>
      <c r="F6" s="51">
        <f t="shared" ref="F6:F17" si="0">C6*E6</f>
        <v>2942.3063999999999</v>
      </c>
    </row>
    <row r="7" spans="1:6" ht="90">
      <c r="A7" s="52" t="s">
        <v>12</v>
      </c>
      <c r="B7" s="51" t="s">
        <v>85</v>
      </c>
      <c r="C7" s="54">
        <v>11.8</v>
      </c>
      <c r="D7" s="55" t="s">
        <v>18</v>
      </c>
      <c r="E7" s="54">
        <v>1438.96</v>
      </c>
      <c r="F7" s="51">
        <f t="shared" si="0"/>
        <v>16979.728000000003</v>
      </c>
    </row>
    <row r="8" spans="1:6" ht="60">
      <c r="A8" s="52" t="s">
        <v>188</v>
      </c>
      <c r="B8" s="94" t="s">
        <v>17</v>
      </c>
      <c r="C8" s="95">
        <v>26.43</v>
      </c>
      <c r="D8" s="95" t="s">
        <v>18</v>
      </c>
      <c r="E8" s="54">
        <v>5891.97</v>
      </c>
      <c r="F8" s="51">
        <f t="shared" si="0"/>
        <v>155724.7671</v>
      </c>
    </row>
    <row r="9" spans="1:6" ht="61.5" customHeight="1">
      <c r="A9" s="52" t="s">
        <v>169</v>
      </c>
      <c r="B9" s="9" t="s">
        <v>87</v>
      </c>
      <c r="C9" s="95">
        <v>306.69</v>
      </c>
      <c r="D9" s="9" t="s">
        <v>88</v>
      </c>
      <c r="E9" s="95">
        <v>184.61</v>
      </c>
      <c r="F9" s="51">
        <f t="shared" si="0"/>
        <v>56618.040900000007</v>
      </c>
    </row>
    <row r="10" spans="1:6" ht="120">
      <c r="A10" s="52" t="s">
        <v>189</v>
      </c>
      <c r="B10" s="9" t="s">
        <v>130</v>
      </c>
      <c r="C10" s="95">
        <v>3.6659999999999999</v>
      </c>
      <c r="D10" s="9" t="s">
        <v>23</v>
      </c>
      <c r="E10" s="95">
        <v>77259.94</v>
      </c>
      <c r="F10" s="51">
        <f t="shared" si="0"/>
        <v>283234.94004000002</v>
      </c>
    </row>
    <row r="11" spans="1:6" ht="74.25" customHeight="1">
      <c r="A11" s="52" t="s">
        <v>190</v>
      </c>
      <c r="B11" s="94" t="s">
        <v>20</v>
      </c>
      <c r="C11" s="95">
        <v>14.16</v>
      </c>
      <c r="D11" s="9" t="s">
        <v>18</v>
      </c>
      <c r="E11" s="95">
        <v>6092.63</v>
      </c>
      <c r="F11" s="51">
        <f t="shared" si="0"/>
        <v>86271.640800000008</v>
      </c>
    </row>
    <row r="12" spans="1:6">
      <c r="A12" s="55">
        <v>8</v>
      </c>
      <c r="B12" s="57" t="s">
        <v>91</v>
      </c>
      <c r="C12" s="41"/>
      <c r="D12" s="52"/>
      <c r="E12" s="41"/>
      <c r="F12" s="51">
        <f t="shared" si="0"/>
        <v>0</v>
      </c>
    </row>
    <row r="13" spans="1:6">
      <c r="A13" s="55" t="s">
        <v>25</v>
      </c>
      <c r="B13" s="51" t="s">
        <v>182</v>
      </c>
      <c r="C13" s="51">
        <v>7.08</v>
      </c>
      <c r="D13" s="51" t="s">
        <v>18</v>
      </c>
      <c r="E13" s="51">
        <v>437.55</v>
      </c>
      <c r="F13" s="51">
        <f t="shared" si="0"/>
        <v>3097.8540000000003</v>
      </c>
    </row>
    <row r="14" spans="1:6">
      <c r="A14" s="55" t="s">
        <v>27</v>
      </c>
      <c r="B14" s="51" t="s">
        <v>183</v>
      </c>
      <c r="C14" s="51">
        <v>17.43</v>
      </c>
      <c r="D14" s="51" t="s">
        <v>18</v>
      </c>
      <c r="E14" s="51">
        <v>790.67</v>
      </c>
      <c r="F14" s="51">
        <f t="shared" si="0"/>
        <v>13781.3781</v>
      </c>
    </row>
    <row r="15" spans="1:6">
      <c r="A15" s="55" t="s">
        <v>29</v>
      </c>
      <c r="B15" s="51" t="s">
        <v>184</v>
      </c>
      <c r="C15" s="51">
        <v>11.8</v>
      </c>
      <c r="D15" s="51" t="s">
        <v>18</v>
      </c>
      <c r="E15" s="51">
        <v>712.09</v>
      </c>
      <c r="F15" s="51">
        <f t="shared" si="0"/>
        <v>8402.6620000000003</v>
      </c>
    </row>
    <row r="16" spans="1:6">
      <c r="A16" s="55" t="s">
        <v>31</v>
      </c>
      <c r="B16" s="51" t="s">
        <v>101</v>
      </c>
      <c r="C16" s="51">
        <v>34.869999999999997</v>
      </c>
      <c r="D16" s="51" t="s">
        <v>18</v>
      </c>
      <c r="E16" s="51">
        <v>393.4</v>
      </c>
      <c r="F16" s="51">
        <f t="shared" si="0"/>
        <v>13717.857999999998</v>
      </c>
    </row>
    <row r="17" spans="1:6">
      <c r="A17" s="55" t="s">
        <v>34</v>
      </c>
      <c r="B17" s="51" t="s">
        <v>102</v>
      </c>
      <c r="C17" s="51">
        <v>63.96</v>
      </c>
      <c r="D17" s="51" t="s">
        <v>18</v>
      </c>
      <c r="E17" s="51">
        <v>177.1</v>
      </c>
      <c r="F17" s="51">
        <f t="shared" si="0"/>
        <v>11327.315999999999</v>
      </c>
    </row>
    <row r="18" spans="1:6">
      <c r="A18" s="55"/>
      <c r="B18" s="57"/>
      <c r="C18" s="41"/>
      <c r="D18" s="52"/>
      <c r="E18" s="41" t="s">
        <v>36</v>
      </c>
      <c r="F18" s="54">
        <f>SUM(F5:F17)</f>
        <v>662990.36334000004</v>
      </c>
    </row>
    <row r="19" spans="1:6">
      <c r="D19" s="149" t="s">
        <v>75</v>
      </c>
      <c r="E19" s="149"/>
      <c r="F19" s="149"/>
    </row>
    <row r="20" spans="1:6" ht="15" customHeight="1">
      <c r="D20" s="149"/>
      <c r="E20" s="149"/>
      <c r="F20" s="149"/>
    </row>
    <row r="21" spans="1:6">
      <c r="D21" s="149"/>
      <c r="E21" s="149"/>
      <c r="F21" s="149"/>
    </row>
    <row r="22" spans="1:6">
      <c r="D22" s="149"/>
      <c r="E22" s="149"/>
      <c r="F22" s="149"/>
    </row>
    <row r="23" spans="1:6">
      <c r="D23" s="149"/>
      <c r="E23" s="149"/>
      <c r="F23" s="149"/>
    </row>
    <row r="24" spans="1:6" ht="14.25" customHeight="1">
      <c r="D24" s="149"/>
      <c r="E24" s="149"/>
      <c r="F24" s="149"/>
    </row>
    <row r="25" spans="1:6" ht="9.75" customHeight="1"/>
  </sheetData>
  <mergeCells count="4">
    <mergeCell ref="A1:F1"/>
    <mergeCell ref="A2:F2"/>
    <mergeCell ref="A3:F3"/>
    <mergeCell ref="D19:F24"/>
  </mergeCells>
  <pageMargins left="0.7" right="0.7" top="0.75" bottom="0.75" header="0.3" footer="0.3"/>
</worksheet>
</file>

<file path=xl/worksheets/sheet17.xml><?xml version="1.0" encoding="utf-8"?>
<worksheet xmlns="http://schemas.openxmlformats.org/spreadsheetml/2006/main" xmlns:r="http://schemas.openxmlformats.org/officeDocument/2006/relationships">
  <sheetPr>
    <tabColor theme="0" tint="-4.9989318521683403E-2"/>
  </sheetPr>
  <dimension ref="A1:H23"/>
  <sheetViews>
    <sheetView topLeftCell="A8" workbookViewId="0">
      <selection activeCell="F14" sqref="F14"/>
    </sheetView>
  </sheetViews>
  <sheetFormatPr defaultRowHeight="15"/>
  <cols>
    <col min="1" max="1" width="9.140625" style="58"/>
    <col min="2" max="2" width="42.85546875" style="53" customWidth="1"/>
    <col min="3" max="3" width="9.140625" style="48"/>
    <col min="4" max="4" width="9.140625" style="59"/>
    <col min="5" max="5" width="9.140625" style="48"/>
    <col min="6" max="6" width="17.85546875" style="60" customWidth="1"/>
    <col min="7" max="16384" width="9.140625" style="48"/>
  </cols>
  <sheetData>
    <row r="1" spans="1:8" ht="18.75">
      <c r="A1" s="121" t="s">
        <v>0</v>
      </c>
      <c r="B1" s="121"/>
      <c r="C1" s="121"/>
      <c r="D1" s="121"/>
      <c r="E1" s="121"/>
      <c r="F1" s="121"/>
    </row>
    <row r="2" spans="1:8" ht="18.75">
      <c r="A2" s="121" t="s">
        <v>76</v>
      </c>
      <c r="B2" s="121"/>
      <c r="C2" s="121"/>
      <c r="D2" s="121"/>
      <c r="E2" s="121"/>
      <c r="F2" s="121"/>
    </row>
    <row r="3" spans="1:8" ht="39.75" customHeight="1">
      <c r="A3" s="158" t="s">
        <v>167</v>
      </c>
      <c r="B3" s="159"/>
      <c r="C3" s="159"/>
      <c r="D3" s="159"/>
      <c r="E3" s="159"/>
      <c r="F3" s="160"/>
    </row>
    <row r="4" spans="1:8">
      <c r="A4" s="49" t="s">
        <v>39</v>
      </c>
      <c r="B4" s="49" t="s">
        <v>40</v>
      </c>
      <c r="C4" s="49" t="s">
        <v>41</v>
      </c>
      <c r="D4" s="49" t="s">
        <v>42</v>
      </c>
      <c r="E4" s="49" t="s">
        <v>43</v>
      </c>
      <c r="F4" s="49" t="s">
        <v>44</v>
      </c>
    </row>
    <row r="5" spans="1:8" ht="75">
      <c r="A5" s="52" t="s">
        <v>168</v>
      </c>
      <c r="B5" s="51" t="s">
        <v>81</v>
      </c>
      <c r="C5" s="54">
        <v>43.64</v>
      </c>
      <c r="D5" s="52" t="s">
        <v>18</v>
      </c>
      <c r="E5" s="54">
        <v>153.84</v>
      </c>
      <c r="F5" s="51">
        <f>C5*E5</f>
        <v>6713.5776000000005</v>
      </c>
    </row>
    <row r="6" spans="1:8" ht="105">
      <c r="A6" s="52" t="s">
        <v>10</v>
      </c>
      <c r="B6" s="51" t="s">
        <v>83</v>
      </c>
      <c r="C6" s="54">
        <v>16.28</v>
      </c>
      <c r="D6" s="52" t="s">
        <v>18</v>
      </c>
      <c r="E6" s="54">
        <v>415.58</v>
      </c>
      <c r="F6" s="51">
        <f t="shared" ref="F6:F15" si="0">C6*E6</f>
        <v>6765.6424000000006</v>
      </c>
    </row>
    <row r="7" spans="1:8" ht="90">
      <c r="A7" s="52" t="s">
        <v>12</v>
      </c>
      <c r="B7" s="51" t="s">
        <v>85</v>
      </c>
      <c r="C7" s="54">
        <v>27.36</v>
      </c>
      <c r="D7" s="55" t="s">
        <v>18</v>
      </c>
      <c r="E7" s="54">
        <v>1438.96</v>
      </c>
      <c r="F7" s="51">
        <f t="shared" si="0"/>
        <v>39369.945599999999</v>
      </c>
    </row>
    <row r="8" spans="1:8" customFormat="1" ht="127.5">
      <c r="A8" s="5" t="s">
        <v>14</v>
      </c>
      <c r="B8" s="11" t="s">
        <v>15</v>
      </c>
      <c r="C8" s="8">
        <v>32.57</v>
      </c>
      <c r="D8" s="7" t="s">
        <v>9</v>
      </c>
      <c r="E8" s="7">
        <v>4858.76</v>
      </c>
      <c r="F8" s="51">
        <f t="shared" si="0"/>
        <v>158249.8132</v>
      </c>
      <c r="G8" s="48"/>
      <c r="H8" s="48"/>
    </row>
    <row r="9" spans="1:8" ht="61.5" customHeight="1">
      <c r="A9" s="52" t="s">
        <v>169</v>
      </c>
      <c r="B9" s="9" t="s">
        <v>87</v>
      </c>
      <c r="C9" s="95">
        <v>21.38</v>
      </c>
      <c r="D9" s="9" t="s">
        <v>88</v>
      </c>
      <c r="E9" s="95">
        <v>184.61</v>
      </c>
      <c r="F9" s="51">
        <f t="shared" si="0"/>
        <v>3946.9618</v>
      </c>
    </row>
    <row r="10" spans="1:8" customFormat="1" ht="20.25" customHeight="1">
      <c r="A10" s="24">
        <v>6</v>
      </c>
      <c r="B10" s="103" t="s">
        <v>62</v>
      </c>
      <c r="C10" s="24"/>
      <c r="D10" s="24"/>
      <c r="E10" s="24"/>
      <c r="F10" s="51">
        <f t="shared" si="0"/>
        <v>0</v>
      </c>
    </row>
    <row r="11" spans="1:8" customFormat="1" ht="15.75">
      <c r="A11" s="39" t="s">
        <v>25</v>
      </c>
      <c r="B11" s="31" t="s">
        <v>170</v>
      </c>
      <c r="C11" s="24">
        <v>14</v>
      </c>
      <c r="D11" s="28" t="s">
        <v>171</v>
      </c>
      <c r="E11" s="41">
        <v>893.67</v>
      </c>
      <c r="F11" s="51">
        <f t="shared" si="0"/>
        <v>12511.38</v>
      </c>
    </row>
    <row r="12" spans="1:8" customFormat="1" ht="15.75">
      <c r="A12" s="32" t="s">
        <v>27</v>
      </c>
      <c r="B12" s="31" t="s">
        <v>172</v>
      </c>
      <c r="C12" s="24">
        <v>16.28</v>
      </c>
      <c r="D12" s="28" t="s">
        <v>171</v>
      </c>
      <c r="E12" s="41">
        <v>378.69</v>
      </c>
      <c r="F12" s="51">
        <f t="shared" si="0"/>
        <v>6165.0732000000007</v>
      </c>
    </row>
    <row r="13" spans="1:8" customFormat="1" ht="15.75">
      <c r="A13" s="32" t="s">
        <v>29</v>
      </c>
      <c r="B13" s="31" t="s">
        <v>173</v>
      </c>
      <c r="C13" s="24">
        <v>28.01</v>
      </c>
      <c r="D13" s="28" t="s">
        <v>171</v>
      </c>
      <c r="E13" s="41">
        <v>496.4</v>
      </c>
      <c r="F13" s="51">
        <f>C13*E13</f>
        <v>13904.164000000001</v>
      </c>
    </row>
    <row r="14" spans="1:8" customFormat="1" ht="15.75">
      <c r="A14" s="32" t="s">
        <v>174</v>
      </c>
      <c r="B14" s="31" t="s">
        <v>175</v>
      </c>
      <c r="C14" s="84">
        <v>27.36</v>
      </c>
      <c r="D14" s="28" t="s">
        <v>171</v>
      </c>
      <c r="E14" s="41">
        <v>819.59</v>
      </c>
      <c r="F14" s="51">
        <f t="shared" si="0"/>
        <v>22423.982400000001</v>
      </c>
    </row>
    <row r="15" spans="1:8" customFormat="1" ht="15.75">
      <c r="A15" s="32" t="s">
        <v>34</v>
      </c>
      <c r="B15" s="31" t="s">
        <v>73</v>
      </c>
      <c r="C15" s="33">
        <v>27.71</v>
      </c>
      <c r="D15" s="28" t="s">
        <v>171</v>
      </c>
      <c r="E15" s="41">
        <v>177.1</v>
      </c>
      <c r="F15" s="51">
        <f t="shared" si="0"/>
        <v>4907.4409999999998</v>
      </c>
    </row>
    <row r="16" spans="1:8" customFormat="1" ht="18" customHeight="1">
      <c r="A16" s="104"/>
      <c r="B16" s="105"/>
      <c r="C16" s="106"/>
      <c r="D16" s="106"/>
      <c r="E16" s="24" t="s">
        <v>116</v>
      </c>
      <c r="F16" s="54">
        <f>SUM(F5:F15)</f>
        <v>274957.98119999998</v>
      </c>
    </row>
    <row r="17" spans="1:8" customFormat="1">
      <c r="A17" s="98"/>
      <c r="B17" s="99"/>
      <c r="C17" s="98"/>
      <c r="D17" s="149" t="s">
        <v>75</v>
      </c>
      <c r="E17" s="149"/>
      <c r="F17" s="149"/>
    </row>
    <row r="18" spans="1:8" customFormat="1" ht="15" customHeight="1">
      <c r="B18" s="46"/>
      <c r="C18" s="46"/>
      <c r="D18" s="149"/>
      <c r="E18" s="149"/>
      <c r="F18" s="149"/>
      <c r="G18" s="48"/>
      <c r="H18" s="101"/>
    </row>
    <row r="19" spans="1:8" customFormat="1" ht="15" customHeight="1">
      <c r="B19" s="46"/>
      <c r="C19" s="46"/>
      <c r="D19" s="149"/>
      <c r="E19" s="149"/>
      <c r="F19" s="149"/>
      <c r="G19" s="48"/>
      <c r="H19" s="101"/>
    </row>
    <row r="20" spans="1:8" customFormat="1" ht="15" customHeight="1">
      <c r="B20" s="46"/>
      <c r="C20" s="46"/>
      <c r="D20" s="149"/>
      <c r="E20" s="149"/>
      <c r="F20" s="149"/>
      <c r="G20" s="48"/>
      <c r="H20" s="101"/>
    </row>
    <row r="21" spans="1:8" customFormat="1" ht="15" customHeight="1">
      <c r="B21" s="46"/>
      <c r="C21" s="46"/>
      <c r="D21" s="149"/>
      <c r="E21" s="149"/>
      <c r="F21" s="149"/>
      <c r="G21" s="48"/>
    </row>
    <row r="22" spans="1:8" ht="14.25" customHeight="1">
      <c r="D22" s="149"/>
      <c r="E22" s="149"/>
      <c r="F22" s="149"/>
    </row>
    <row r="23" spans="1:8" ht="9.75" customHeight="1"/>
  </sheetData>
  <mergeCells count="4">
    <mergeCell ref="A1:F1"/>
    <mergeCell ref="A2:F2"/>
    <mergeCell ref="A3:F3"/>
    <mergeCell ref="D17:F22"/>
  </mergeCells>
  <pageMargins left="0.7" right="0.7" top="0.75" bottom="0.75" header="0.3" footer="0.3"/>
</worksheet>
</file>

<file path=xl/worksheets/sheet18.xml><?xml version="1.0" encoding="utf-8"?>
<worksheet xmlns="http://schemas.openxmlformats.org/spreadsheetml/2006/main" xmlns:r="http://schemas.openxmlformats.org/officeDocument/2006/relationships">
  <sheetPr>
    <tabColor theme="0" tint="-4.9989318521683403E-2"/>
  </sheetPr>
  <dimension ref="A1:H17"/>
  <sheetViews>
    <sheetView topLeftCell="A4" workbookViewId="0">
      <selection activeCell="A3" sqref="A3:F3"/>
    </sheetView>
  </sheetViews>
  <sheetFormatPr defaultRowHeight="15"/>
  <cols>
    <col min="1" max="1" width="9.140625" style="58"/>
    <col min="2" max="2" width="42.85546875" style="53" customWidth="1"/>
    <col min="3" max="3" width="9.140625" style="48"/>
    <col min="4" max="4" width="9.140625" style="59"/>
    <col min="5" max="5" width="9.140625" style="48"/>
    <col min="6" max="6" width="17.85546875" style="60" customWidth="1"/>
    <col min="7" max="16384" width="9.140625" style="48"/>
  </cols>
  <sheetData>
    <row r="1" spans="1:8" ht="18.75">
      <c r="A1" s="121" t="s">
        <v>0</v>
      </c>
      <c r="B1" s="121"/>
      <c r="C1" s="121"/>
      <c r="D1" s="121"/>
      <c r="E1" s="121"/>
      <c r="F1" s="121"/>
    </row>
    <row r="2" spans="1:8" ht="18.75">
      <c r="A2" s="121" t="s">
        <v>76</v>
      </c>
      <c r="B2" s="121"/>
      <c r="C2" s="121"/>
      <c r="D2" s="121"/>
      <c r="E2" s="121"/>
      <c r="F2" s="121"/>
    </row>
    <row r="3" spans="1:8" ht="39.75" customHeight="1">
      <c r="A3" s="158" t="s">
        <v>176</v>
      </c>
      <c r="B3" s="159"/>
      <c r="C3" s="159"/>
      <c r="D3" s="159"/>
      <c r="E3" s="159"/>
      <c r="F3" s="160"/>
    </row>
    <row r="4" spans="1:8">
      <c r="A4" s="49" t="s">
        <v>39</v>
      </c>
      <c r="B4" s="49" t="s">
        <v>40</v>
      </c>
      <c r="C4" s="49" t="s">
        <v>41</v>
      </c>
      <c r="D4" s="49" t="s">
        <v>42</v>
      </c>
      <c r="E4" s="49" t="s">
        <v>43</v>
      </c>
      <c r="F4" s="49" t="s">
        <v>44</v>
      </c>
    </row>
    <row r="5" spans="1:8" customFormat="1" ht="127.5">
      <c r="A5" s="5" t="s">
        <v>177</v>
      </c>
      <c r="B5" s="11" t="s">
        <v>15</v>
      </c>
      <c r="C5" s="8">
        <v>84.96</v>
      </c>
      <c r="D5" s="7" t="s">
        <v>9</v>
      </c>
      <c r="E5" s="7">
        <v>4858.76</v>
      </c>
      <c r="F5" s="51">
        <f>C5*E5</f>
        <v>412800.24959999998</v>
      </c>
      <c r="G5" s="48"/>
      <c r="H5" s="48"/>
    </row>
    <row r="6" spans="1:8" ht="61.5" customHeight="1">
      <c r="A6" s="52" t="s">
        <v>178</v>
      </c>
      <c r="B6" s="9" t="s">
        <v>87</v>
      </c>
      <c r="C6" s="95">
        <v>55.76</v>
      </c>
      <c r="D6" s="9" t="s">
        <v>88</v>
      </c>
      <c r="E6" s="95">
        <v>184.61</v>
      </c>
      <c r="F6" s="51">
        <f t="shared" ref="F6:F9" si="0">C6*E6</f>
        <v>10293.8536</v>
      </c>
    </row>
    <row r="7" spans="1:8" customFormat="1" ht="20.25" customHeight="1">
      <c r="A7" s="24">
        <v>3</v>
      </c>
      <c r="B7" s="103" t="s">
        <v>62</v>
      </c>
      <c r="C7" s="24"/>
      <c r="D7" s="24"/>
      <c r="E7" s="24"/>
      <c r="F7" s="51"/>
    </row>
    <row r="8" spans="1:8" customFormat="1" ht="15.75">
      <c r="A8" s="39" t="s">
        <v>29</v>
      </c>
      <c r="B8" s="31" t="s">
        <v>170</v>
      </c>
      <c r="C8" s="24">
        <v>36.53</v>
      </c>
      <c r="D8" s="28" t="s">
        <v>171</v>
      </c>
      <c r="E8" s="41">
        <v>893.67</v>
      </c>
      <c r="F8" s="51">
        <f t="shared" si="0"/>
        <v>32645.765100000001</v>
      </c>
    </row>
    <row r="9" spans="1:8" customFormat="1" ht="15.75">
      <c r="A9" s="32" t="s">
        <v>27</v>
      </c>
      <c r="B9" s="31" t="s">
        <v>173</v>
      </c>
      <c r="C9" s="24">
        <v>73.069999999999993</v>
      </c>
      <c r="D9" s="28" t="s">
        <v>171</v>
      </c>
      <c r="E9" s="41">
        <v>496.4</v>
      </c>
      <c r="F9" s="51">
        <f t="shared" si="0"/>
        <v>36271.947999999997</v>
      </c>
    </row>
    <row r="10" spans="1:8" customFormat="1" ht="18" customHeight="1">
      <c r="A10" s="104"/>
      <c r="B10" s="105"/>
      <c r="C10" s="106"/>
      <c r="D10" s="106"/>
      <c r="E10" s="24" t="s">
        <v>116</v>
      </c>
      <c r="F10" s="54">
        <f>SUM(F5:F9)</f>
        <v>492011.81629999995</v>
      </c>
    </row>
    <row r="11" spans="1:8" customFormat="1">
      <c r="A11" s="98"/>
      <c r="B11" s="99"/>
      <c r="C11" s="98"/>
      <c r="D11" s="149" t="s">
        <v>75</v>
      </c>
      <c r="E11" s="149"/>
      <c r="F11" s="149"/>
    </row>
    <row r="12" spans="1:8" customFormat="1" ht="15" customHeight="1">
      <c r="B12" s="46"/>
      <c r="C12" s="46"/>
      <c r="D12" s="149"/>
      <c r="E12" s="149"/>
      <c r="F12" s="149"/>
      <c r="G12" s="48"/>
      <c r="H12" s="101"/>
    </row>
    <row r="13" spans="1:8" customFormat="1" ht="15" customHeight="1">
      <c r="B13" s="46"/>
      <c r="C13" s="46"/>
      <c r="D13" s="149"/>
      <c r="E13" s="149"/>
      <c r="F13" s="149"/>
      <c r="G13" s="48"/>
      <c r="H13" s="101"/>
    </row>
    <row r="14" spans="1:8" customFormat="1" ht="15" customHeight="1">
      <c r="B14" s="46"/>
      <c r="C14" s="46"/>
      <c r="D14" s="149"/>
      <c r="E14" s="149"/>
      <c r="F14" s="149"/>
      <c r="G14" s="48"/>
      <c r="H14" s="101"/>
    </row>
    <row r="15" spans="1:8" customFormat="1" ht="15" customHeight="1">
      <c r="B15" s="46"/>
      <c r="C15" s="46"/>
      <c r="D15" s="149"/>
      <c r="E15" s="149"/>
      <c r="F15" s="149"/>
      <c r="G15" s="48"/>
    </row>
    <row r="16" spans="1:8" ht="14.25" customHeight="1">
      <c r="D16" s="149"/>
      <c r="E16" s="149"/>
      <c r="F16" s="149"/>
    </row>
    <row r="17" ht="9.75" customHeight="1"/>
  </sheetData>
  <mergeCells count="4">
    <mergeCell ref="A1:F1"/>
    <mergeCell ref="A2:F2"/>
    <mergeCell ref="A3:F3"/>
    <mergeCell ref="D11:F16"/>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0"/>
  </sheetPr>
  <dimension ref="A1:F17"/>
  <sheetViews>
    <sheetView topLeftCell="A5" workbookViewId="0">
      <selection activeCell="C8" sqref="C8"/>
    </sheetView>
  </sheetViews>
  <sheetFormatPr defaultRowHeight="15"/>
  <cols>
    <col min="1" max="1" width="9.140625" style="58"/>
    <col min="2" max="2" width="42.28515625" style="53" customWidth="1"/>
    <col min="3" max="3" width="9.140625" style="48"/>
    <col min="4" max="4" width="9.140625" style="59"/>
    <col min="5" max="5" width="9.140625" style="48"/>
    <col min="6" max="6" width="16.42578125" style="60" customWidth="1"/>
    <col min="7" max="16384" width="9.140625" style="48"/>
  </cols>
  <sheetData>
    <row r="1" spans="1:6" ht="18.75">
      <c r="A1" s="121" t="s">
        <v>0</v>
      </c>
      <c r="B1" s="121"/>
      <c r="C1" s="121"/>
      <c r="D1" s="121"/>
      <c r="E1" s="121"/>
      <c r="F1" s="121"/>
    </row>
    <row r="2" spans="1:6" ht="18.75">
      <c r="A2" s="121" t="s">
        <v>76</v>
      </c>
      <c r="B2" s="121"/>
      <c r="C2" s="121"/>
      <c r="D2" s="121"/>
      <c r="E2" s="121"/>
      <c r="F2" s="121"/>
    </row>
    <row r="3" spans="1:6" ht="60.75" customHeight="1">
      <c r="A3" s="122" t="s">
        <v>77</v>
      </c>
      <c r="B3" s="122"/>
      <c r="C3" s="122"/>
      <c r="D3" s="122"/>
      <c r="E3" s="122"/>
      <c r="F3" s="122"/>
    </row>
    <row r="4" spans="1:6">
      <c r="A4" s="49" t="s">
        <v>39</v>
      </c>
      <c r="B4" s="49" t="s">
        <v>40</v>
      </c>
      <c r="C4" s="49" t="s">
        <v>41</v>
      </c>
      <c r="D4" s="49" t="s">
        <v>42</v>
      </c>
      <c r="E4" s="49" t="s">
        <v>43</v>
      </c>
      <c r="F4" s="49" t="s">
        <v>44</v>
      </c>
    </row>
    <row r="5" spans="1:6" s="53" customFormat="1" ht="30">
      <c r="A5" s="50">
        <v>1</v>
      </c>
      <c r="B5" s="51" t="s">
        <v>78</v>
      </c>
      <c r="C5" s="51">
        <v>5</v>
      </c>
      <c r="D5" s="52" t="s">
        <v>79</v>
      </c>
      <c r="E5" s="51">
        <v>330.4</v>
      </c>
      <c r="F5" s="51">
        <f>C5*E5</f>
        <v>1652</v>
      </c>
    </row>
    <row r="6" spans="1:6" ht="75">
      <c r="A6" s="50" t="s">
        <v>80</v>
      </c>
      <c r="B6" s="51" t="s">
        <v>81</v>
      </c>
      <c r="C6" s="54">
        <v>24.44</v>
      </c>
      <c r="D6" s="52" t="s">
        <v>18</v>
      </c>
      <c r="E6" s="54">
        <v>153.84</v>
      </c>
      <c r="F6" s="51">
        <f t="shared" ref="F6:F16" si="0">C6*E6</f>
        <v>3759.8496000000005</v>
      </c>
    </row>
    <row r="7" spans="1:6" ht="105">
      <c r="A7" s="50" t="s">
        <v>82</v>
      </c>
      <c r="B7" s="51" t="s">
        <v>83</v>
      </c>
      <c r="C7" s="54">
        <v>9.1199999999999992</v>
      </c>
      <c r="D7" s="52" t="s">
        <v>18</v>
      </c>
      <c r="E7" s="54">
        <v>415.58</v>
      </c>
      <c r="F7" s="51">
        <f t="shared" si="0"/>
        <v>3790.0895999999993</v>
      </c>
    </row>
    <row r="8" spans="1:6" ht="90">
      <c r="A8" s="50" t="s">
        <v>84</v>
      </c>
      <c r="B8" s="51" t="s">
        <v>85</v>
      </c>
      <c r="C8" s="54">
        <v>15.23</v>
      </c>
      <c r="D8" s="55" t="s">
        <v>18</v>
      </c>
      <c r="E8" s="54">
        <v>1438.96</v>
      </c>
      <c r="F8" s="51">
        <f t="shared" si="0"/>
        <v>21915.360800000002</v>
      </c>
    </row>
    <row r="9" spans="1:6" ht="45">
      <c r="A9" s="50" t="s">
        <v>86</v>
      </c>
      <c r="B9" s="56" t="s">
        <v>87</v>
      </c>
      <c r="C9" s="54">
        <v>7.81</v>
      </c>
      <c r="D9" s="50" t="s">
        <v>88</v>
      </c>
      <c r="E9" s="54">
        <v>184.61</v>
      </c>
      <c r="F9" s="51">
        <f t="shared" si="0"/>
        <v>1441.8041000000001</v>
      </c>
    </row>
    <row r="10" spans="1:6" ht="150">
      <c r="A10" s="50" t="s">
        <v>89</v>
      </c>
      <c r="B10" s="51" t="s">
        <v>90</v>
      </c>
      <c r="C10" s="54">
        <v>18.239999999999998</v>
      </c>
      <c r="D10" s="55" t="s">
        <v>18</v>
      </c>
      <c r="E10" s="54">
        <v>4858.76</v>
      </c>
      <c r="F10" s="51">
        <f t="shared" si="0"/>
        <v>88623.782399999996</v>
      </c>
    </row>
    <row r="11" spans="1:6">
      <c r="A11" s="55">
        <v>7</v>
      </c>
      <c r="B11" s="57" t="s">
        <v>91</v>
      </c>
      <c r="C11" s="41"/>
      <c r="D11" s="52"/>
      <c r="E11" s="41"/>
      <c r="F11" s="51"/>
    </row>
    <row r="12" spans="1:6">
      <c r="A12" s="55" t="s">
        <v>25</v>
      </c>
      <c r="B12" s="51" t="s">
        <v>92</v>
      </c>
      <c r="C12" s="51">
        <v>7.84</v>
      </c>
      <c r="D12" s="51" t="s">
        <v>47</v>
      </c>
      <c r="E12" s="51">
        <v>790.67</v>
      </c>
      <c r="F12" s="51">
        <f t="shared" si="0"/>
        <v>6198.8527999999997</v>
      </c>
    </row>
    <row r="13" spans="1:6">
      <c r="A13" s="55" t="s">
        <v>27</v>
      </c>
      <c r="B13" s="51" t="s">
        <v>93</v>
      </c>
      <c r="C13" s="51">
        <v>9.1199999999999992</v>
      </c>
      <c r="D13" s="51" t="s">
        <v>47</v>
      </c>
      <c r="E13" s="51">
        <v>437.55</v>
      </c>
      <c r="F13" s="51">
        <f t="shared" si="0"/>
        <v>3990.4559999999997</v>
      </c>
    </row>
    <row r="14" spans="1:6">
      <c r="A14" s="55" t="s">
        <v>29</v>
      </c>
      <c r="B14" s="51" t="s">
        <v>94</v>
      </c>
      <c r="C14" s="51">
        <v>15.69</v>
      </c>
      <c r="D14" s="51" t="s">
        <v>47</v>
      </c>
      <c r="E14" s="51">
        <v>393.4</v>
      </c>
      <c r="F14" s="51">
        <f t="shared" si="0"/>
        <v>6172.445999999999</v>
      </c>
    </row>
    <row r="15" spans="1:6">
      <c r="A15" s="55" t="s">
        <v>31</v>
      </c>
      <c r="B15" s="51" t="s">
        <v>95</v>
      </c>
      <c r="C15" s="51">
        <v>15.23</v>
      </c>
      <c r="D15" s="51" t="s">
        <v>47</v>
      </c>
      <c r="E15" s="51">
        <v>712.09</v>
      </c>
      <c r="F15" s="51">
        <f t="shared" si="0"/>
        <v>10845.130700000002</v>
      </c>
    </row>
    <row r="16" spans="1:6">
      <c r="A16" s="55" t="s">
        <v>34</v>
      </c>
      <c r="B16" s="51" t="s">
        <v>73</v>
      </c>
      <c r="C16" s="51">
        <v>24.24</v>
      </c>
      <c r="D16" s="51" t="s">
        <v>47</v>
      </c>
      <c r="E16" s="51">
        <v>177.1</v>
      </c>
      <c r="F16" s="51">
        <f t="shared" si="0"/>
        <v>4292.9039999999995</v>
      </c>
    </row>
    <row r="17" spans="1:6">
      <c r="A17" s="55"/>
      <c r="B17" s="57"/>
      <c r="C17" s="41"/>
      <c r="D17" s="52"/>
      <c r="E17" s="41" t="s">
        <v>36</v>
      </c>
      <c r="F17" s="54">
        <f>SUM(F5:F16)</f>
        <v>152682.67600000001</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H20"/>
  <sheetViews>
    <sheetView topLeftCell="A5" workbookViewId="0">
      <selection activeCell="I20" sqref="I20"/>
    </sheetView>
  </sheetViews>
  <sheetFormatPr defaultRowHeight="15"/>
  <cols>
    <col min="1" max="1" width="9.140625" style="58"/>
    <col min="2" max="2" width="42.85546875" style="53" customWidth="1"/>
    <col min="3" max="3" width="9.140625" style="48"/>
    <col min="4" max="4" width="9.140625" style="59"/>
    <col min="5" max="5" width="9.140625" style="48"/>
    <col min="6" max="6" width="16.42578125" style="60" customWidth="1"/>
    <col min="7" max="16384" width="9.140625" style="48"/>
  </cols>
  <sheetData>
    <row r="1" spans="1:6" ht="18.75">
      <c r="A1" s="121" t="s">
        <v>0</v>
      </c>
      <c r="B1" s="121"/>
      <c r="C1" s="121"/>
      <c r="D1" s="121"/>
      <c r="E1" s="121"/>
      <c r="F1" s="121"/>
    </row>
    <row r="2" spans="1:6" ht="18.75">
      <c r="A2" s="121" t="s">
        <v>76</v>
      </c>
      <c r="B2" s="121"/>
      <c r="C2" s="121"/>
      <c r="D2" s="121"/>
      <c r="E2" s="121"/>
      <c r="F2" s="121"/>
    </row>
    <row r="3" spans="1:6" ht="58.5" customHeight="1">
      <c r="A3" s="122" t="s">
        <v>193</v>
      </c>
      <c r="B3" s="122"/>
      <c r="C3" s="122"/>
      <c r="D3" s="122"/>
      <c r="E3" s="122"/>
      <c r="F3" s="122"/>
    </row>
    <row r="4" spans="1:6">
      <c r="A4" s="49" t="s">
        <v>39</v>
      </c>
      <c r="B4" s="49" t="s">
        <v>40</v>
      </c>
      <c r="C4" s="49" t="s">
        <v>41</v>
      </c>
      <c r="D4" s="49" t="s">
        <v>42</v>
      </c>
      <c r="E4" s="49" t="s">
        <v>43</v>
      </c>
      <c r="F4" s="49" t="s">
        <v>44</v>
      </c>
    </row>
    <row r="5" spans="1:6" s="53" customFormat="1" ht="30">
      <c r="A5" s="50">
        <v>1</v>
      </c>
      <c r="B5" s="51" t="s">
        <v>78</v>
      </c>
      <c r="C5" s="51">
        <v>15</v>
      </c>
      <c r="D5" s="52" t="s">
        <v>79</v>
      </c>
      <c r="E5" s="51">
        <v>330.4</v>
      </c>
      <c r="F5" s="51">
        <f>C5*E5</f>
        <v>4956</v>
      </c>
    </row>
    <row r="6" spans="1:6" ht="75">
      <c r="A6" s="50" t="s">
        <v>80</v>
      </c>
      <c r="B6" s="51" t="s">
        <v>81</v>
      </c>
      <c r="C6" s="54">
        <v>80.45</v>
      </c>
      <c r="D6" s="52" t="s">
        <v>18</v>
      </c>
      <c r="E6" s="54">
        <v>153.84</v>
      </c>
      <c r="F6" s="97">
        <f t="shared" ref="F6:F16" si="0">C6*E6</f>
        <v>12376.428</v>
      </c>
    </row>
    <row r="7" spans="1:6" ht="105">
      <c r="A7" s="50" t="s">
        <v>82</v>
      </c>
      <c r="B7" s="51" t="s">
        <v>83</v>
      </c>
      <c r="C7" s="54">
        <v>30.47</v>
      </c>
      <c r="D7" s="52" t="s">
        <v>18</v>
      </c>
      <c r="E7" s="54">
        <v>415.58</v>
      </c>
      <c r="F7" s="97">
        <f t="shared" si="0"/>
        <v>12662.722599999999</v>
      </c>
    </row>
    <row r="8" spans="1:6" ht="90">
      <c r="A8" s="50" t="s">
        <v>84</v>
      </c>
      <c r="B8" s="51" t="s">
        <v>85</v>
      </c>
      <c r="C8" s="54">
        <v>49.98</v>
      </c>
      <c r="D8" s="55" t="s">
        <v>18</v>
      </c>
      <c r="E8" s="54">
        <v>1438.96</v>
      </c>
      <c r="F8" s="97">
        <f t="shared" si="0"/>
        <v>71919.220799999996</v>
      </c>
    </row>
    <row r="9" spans="1:6" ht="150">
      <c r="A9" s="50" t="s">
        <v>96</v>
      </c>
      <c r="B9" s="51" t="s">
        <v>90</v>
      </c>
      <c r="C9" s="54">
        <v>60.95</v>
      </c>
      <c r="D9" s="55" t="s">
        <v>18</v>
      </c>
      <c r="E9" s="54">
        <v>4858.76</v>
      </c>
      <c r="F9" s="97">
        <f t="shared" si="0"/>
        <v>296141.42200000002</v>
      </c>
    </row>
    <row r="10" spans="1:6" ht="45">
      <c r="A10" s="50" t="s">
        <v>97</v>
      </c>
      <c r="B10" s="56" t="s">
        <v>87</v>
      </c>
      <c r="C10" s="54">
        <v>50</v>
      </c>
      <c r="D10" s="50" t="s">
        <v>88</v>
      </c>
      <c r="E10" s="54">
        <v>184.61</v>
      </c>
      <c r="F10" s="97">
        <f t="shared" si="0"/>
        <v>9230.5</v>
      </c>
    </row>
    <row r="11" spans="1:6">
      <c r="A11" s="55">
        <v>7</v>
      </c>
      <c r="B11" s="57" t="s">
        <v>91</v>
      </c>
      <c r="C11" s="41"/>
      <c r="D11" s="52"/>
      <c r="E11" s="41"/>
      <c r="F11" s="97">
        <f t="shared" si="0"/>
        <v>0</v>
      </c>
    </row>
    <row r="12" spans="1:6">
      <c r="A12" s="55" t="s">
        <v>25</v>
      </c>
      <c r="B12" s="51" t="s">
        <v>98</v>
      </c>
      <c r="C12" s="51">
        <v>26.21</v>
      </c>
      <c r="D12" s="51" t="s">
        <v>18</v>
      </c>
      <c r="E12" s="51">
        <v>790.67</v>
      </c>
      <c r="F12" s="97">
        <f t="shared" si="0"/>
        <v>20723.4607</v>
      </c>
    </row>
    <row r="13" spans="1:6">
      <c r="A13" s="55" t="s">
        <v>27</v>
      </c>
      <c r="B13" s="51" t="s">
        <v>99</v>
      </c>
      <c r="C13" s="51">
        <v>30.47</v>
      </c>
      <c r="D13" s="51" t="s">
        <v>18</v>
      </c>
      <c r="E13" s="51">
        <v>437.55</v>
      </c>
      <c r="F13" s="97">
        <f t="shared" si="0"/>
        <v>13332.148499999999</v>
      </c>
    </row>
    <row r="14" spans="1:6">
      <c r="A14" s="55" t="s">
        <v>29</v>
      </c>
      <c r="B14" s="51" t="s">
        <v>100</v>
      </c>
      <c r="C14" s="51">
        <v>52.41</v>
      </c>
      <c r="D14" s="51" t="s">
        <v>18</v>
      </c>
      <c r="E14" s="51">
        <v>712.09</v>
      </c>
      <c r="F14" s="97">
        <f t="shared" si="0"/>
        <v>37320.636899999998</v>
      </c>
    </row>
    <row r="15" spans="1:6">
      <c r="A15" s="55" t="s">
        <v>31</v>
      </c>
      <c r="B15" s="51" t="s">
        <v>101</v>
      </c>
      <c r="C15" s="51">
        <v>49.98</v>
      </c>
      <c r="D15" s="51" t="s">
        <v>18</v>
      </c>
      <c r="E15" s="51">
        <v>393.4</v>
      </c>
      <c r="F15" s="97">
        <f t="shared" si="0"/>
        <v>19662.131999999998</v>
      </c>
    </row>
    <row r="16" spans="1:6">
      <c r="A16" s="55" t="s">
        <v>34</v>
      </c>
      <c r="B16" s="51" t="s">
        <v>102</v>
      </c>
      <c r="C16" s="51">
        <v>62.49</v>
      </c>
      <c r="D16" s="51" t="s">
        <v>18</v>
      </c>
      <c r="E16" s="51">
        <v>177.1</v>
      </c>
      <c r="F16" s="97">
        <f t="shared" si="0"/>
        <v>11066.978999999999</v>
      </c>
    </row>
    <row r="17" spans="1:8">
      <c r="A17" s="55"/>
      <c r="B17" s="57"/>
      <c r="C17" s="41"/>
      <c r="D17" s="52"/>
      <c r="E17" s="41" t="s">
        <v>36</v>
      </c>
      <c r="F17" s="54">
        <f>SUM(F5:F16)</f>
        <v>509391.65049999999</v>
      </c>
    </row>
    <row r="20" spans="1:8" s="61" customFormat="1" ht="50.25" customHeight="1">
      <c r="B20" s="123" t="s">
        <v>103</v>
      </c>
      <c r="C20" s="123"/>
      <c r="D20" s="123"/>
      <c r="E20" s="123"/>
      <c r="F20" s="123"/>
      <c r="H20" s="62"/>
    </row>
  </sheetData>
  <mergeCells count="4">
    <mergeCell ref="A1:F1"/>
    <mergeCell ref="A2:F2"/>
    <mergeCell ref="A3:F3"/>
    <mergeCell ref="B20:F20"/>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H20"/>
  <sheetViews>
    <sheetView topLeftCell="A9" workbookViewId="0">
      <selection activeCell="C16" sqref="C16"/>
    </sheetView>
  </sheetViews>
  <sheetFormatPr defaultRowHeight="15"/>
  <cols>
    <col min="1" max="1" width="9.140625" style="58"/>
    <col min="2" max="2" width="42.85546875" style="53" customWidth="1"/>
    <col min="3" max="3" width="9.140625" style="48"/>
    <col min="4" max="4" width="9.140625" style="59"/>
    <col min="5" max="5" width="9.140625" style="48"/>
    <col min="6" max="6" width="16.42578125" style="60" customWidth="1"/>
    <col min="7" max="16384" width="9.140625" style="48"/>
  </cols>
  <sheetData>
    <row r="1" spans="1:6" ht="18.75">
      <c r="A1" s="121" t="s">
        <v>0</v>
      </c>
      <c r="B1" s="121"/>
      <c r="C1" s="121"/>
      <c r="D1" s="121"/>
      <c r="E1" s="121"/>
      <c r="F1" s="121"/>
    </row>
    <row r="2" spans="1:6" ht="18.75">
      <c r="A2" s="121" t="s">
        <v>76</v>
      </c>
      <c r="B2" s="121"/>
      <c r="C2" s="121"/>
      <c r="D2" s="121"/>
      <c r="E2" s="121"/>
      <c r="F2" s="121"/>
    </row>
    <row r="3" spans="1:6" ht="58.5" customHeight="1">
      <c r="A3" s="122" t="s">
        <v>104</v>
      </c>
      <c r="B3" s="122"/>
      <c r="C3" s="122"/>
      <c r="D3" s="122"/>
      <c r="E3" s="122"/>
      <c r="F3" s="122"/>
    </row>
    <row r="4" spans="1:6">
      <c r="A4" s="49" t="s">
        <v>39</v>
      </c>
      <c r="B4" s="49" t="s">
        <v>40</v>
      </c>
      <c r="C4" s="49" t="s">
        <v>41</v>
      </c>
      <c r="D4" s="49" t="s">
        <v>42</v>
      </c>
      <c r="E4" s="49" t="s">
        <v>43</v>
      </c>
      <c r="F4" s="49" t="s">
        <v>44</v>
      </c>
    </row>
    <row r="5" spans="1:6" s="53" customFormat="1" ht="30">
      <c r="A5" s="50">
        <v>1</v>
      </c>
      <c r="B5" s="51" t="s">
        <v>78</v>
      </c>
      <c r="C5" s="51">
        <v>1</v>
      </c>
      <c r="D5" s="52" t="s">
        <v>79</v>
      </c>
      <c r="E5" s="51">
        <v>330.4</v>
      </c>
      <c r="F5" s="51">
        <f>C5*E5</f>
        <v>330.4</v>
      </c>
    </row>
    <row r="6" spans="1:6" ht="75">
      <c r="A6" s="50" t="s">
        <v>80</v>
      </c>
      <c r="B6" s="51" t="s">
        <v>81</v>
      </c>
      <c r="C6" s="54">
        <v>44.86</v>
      </c>
      <c r="D6" s="52" t="s">
        <v>18</v>
      </c>
      <c r="E6" s="54">
        <v>153.84</v>
      </c>
      <c r="F6" s="51">
        <f t="shared" ref="F6:F10" si="0">C6*E6</f>
        <v>6901.2623999999996</v>
      </c>
    </row>
    <row r="7" spans="1:6" ht="105">
      <c r="A7" s="50" t="s">
        <v>82</v>
      </c>
      <c r="B7" s="51" t="s">
        <v>83</v>
      </c>
      <c r="C7" s="54">
        <v>16.989999999999998</v>
      </c>
      <c r="D7" s="52" t="s">
        <v>18</v>
      </c>
      <c r="E7" s="54">
        <v>415.58</v>
      </c>
      <c r="F7" s="51">
        <f t="shared" si="0"/>
        <v>7060.7041999999992</v>
      </c>
    </row>
    <row r="8" spans="1:6" ht="90">
      <c r="A8" s="50" t="s">
        <v>84</v>
      </c>
      <c r="B8" s="51" t="s">
        <v>85</v>
      </c>
      <c r="C8" s="54">
        <v>27.87</v>
      </c>
      <c r="D8" s="55" t="s">
        <v>18</v>
      </c>
      <c r="E8" s="54">
        <v>1438.96</v>
      </c>
      <c r="F8" s="51">
        <f t="shared" si="0"/>
        <v>40103.815200000005</v>
      </c>
    </row>
    <row r="9" spans="1:6" ht="150">
      <c r="A9" s="50" t="s">
        <v>96</v>
      </c>
      <c r="B9" s="51" t="s">
        <v>90</v>
      </c>
      <c r="C9" s="54">
        <v>33.979999999999997</v>
      </c>
      <c r="D9" s="55" t="s">
        <v>18</v>
      </c>
      <c r="E9" s="54">
        <v>4858.76</v>
      </c>
      <c r="F9" s="51">
        <f t="shared" si="0"/>
        <v>165100.6648</v>
      </c>
    </row>
    <row r="10" spans="1:6" ht="45">
      <c r="A10" s="50" t="s">
        <v>97</v>
      </c>
      <c r="B10" s="56" t="s">
        <v>87</v>
      </c>
      <c r="C10" s="54">
        <v>27.88</v>
      </c>
      <c r="D10" s="50" t="s">
        <v>88</v>
      </c>
      <c r="E10" s="54">
        <v>184.61</v>
      </c>
      <c r="F10" s="51">
        <f t="shared" si="0"/>
        <v>5146.9268000000002</v>
      </c>
    </row>
    <row r="11" spans="1:6">
      <c r="A11" s="55">
        <v>7</v>
      </c>
      <c r="B11" s="57" t="s">
        <v>91</v>
      </c>
      <c r="C11" s="41"/>
      <c r="D11" s="52"/>
      <c r="E11" s="41"/>
      <c r="F11" s="51"/>
    </row>
    <row r="12" spans="1:6">
      <c r="A12" s="55" t="s">
        <v>25</v>
      </c>
      <c r="B12" s="51" t="s">
        <v>98</v>
      </c>
      <c r="C12" s="51">
        <v>14.61</v>
      </c>
      <c r="D12" s="51" t="s">
        <v>18</v>
      </c>
      <c r="E12" s="51">
        <v>790.67</v>
      </c>
      <c r="F12" s="51">
        <f t="shared" ref="F12:F16" si="1">C12*E12</f>
        <v>11551.688699999999</v>
      </c>
    </row>
    <row r="13" spans="1:6">
      <c r="A13" s="55" t="s">
        <v>27</v>
      </c>
      <c r="B13" s="51" t="s">
        <v>99</v>
      </c>
      <c r="C13" s="51">
        <v>16.989999999999998</v>
      </c>
      <c r="D13" s="51" t="s">
        <v>18</v>
      </c>
      <c r="E13" s="51">
        <v>437.55</v>
      </c>
      <c r="F13" s="51">
        <f t="shared" si="1"/>
        <v>7433.9744999999994</v>
      </c>
    </row>
    <row r="14" spans="1:6">
      <c r="A14" s="55" t="s">
        <v>29</v>
      </c>
      <c r="B14" s="51" t="s">
        <v>100</v>
      </c>
      <c r="C14" s="51">
        <v>29.22</v>
      </c>
      <c r="D14" s="51" t="s">
        <v>18</v>
      </c>
      <c r="E14" s="51">
        <v>712.09</v>
      </c>
      <c r="F14" s="51">
        <f t="shared" si="1"/>
        <v>20807.269800000002</v>
      </c>
    </row>
    <row r="15" spans="1:6">
      <c r="A15" s="55" t="s">
        <v>31</v>
      </c>
      <c r="B15" s="51" t="s">
        <v>101</v>
      </c>
      <c r="C15" s="51">
        <v>27.87</v>
      </c>
      <c r="D15" s="51" t="s">
        <v>18</v>
      </c>
      <c r="E15" s="51">
        <v>393.4</v>
      </c>
      <c r="F15" s="51">
        <f t="shared" si="1"/>
        <v>10964.057999999999</v>
      </c>
    </row>
    <row r="16" spans="1:6">
      <c r="A16" s="55" t="s">
        <v>34</v>
      </c>
      <c r="B16" s="51" t="s">
        <v>102</v>
      </c>
      <c r="C16" s="51">
        <v>34.770000000000003</v>
      </c>
      <c r="D16" s="51" t="s">
        <v>18</v>
      </c>
      <c r="E16" s="51">
        <v>177.1</v>
      </c>
      <c r="F16" s="51">
        <f t="shared" si="1"/>
        <v>6157.7670000000007</v>
      </c>
    </row>
    <row r="17" spans="1:8">
      <c r="A17" s="55"/>
      <c r="B17" s="57"/>
      <c r="C17" s="41"/>
      <c r="D17" s="52"/>
      <c r="E17" s="41" t="s">
        <v>36</v>
      </c>
      <c r="F17" s="54">
        <f>SUM(F5:F16)</f>
        <v>281558.53139999998</v>
      </c>
    </row>
    <row r="20" spans="1:8" s="61" customFormat="1" ht="50.25" customHeight="1">
      <c r="B20" s="123" t="s">
        <v>103</v>
      </c>
      <c r="C20" s="123"/>
      <c r="D20" s="123"/>
      <c r="E20" s="123"/>
      <c r="F20" s="123"/>
      <c r="H20" s="62"/>
    </row>
  </sheetData>
  <mergeCells count="4">
    <mergeCell ref="A1:F1"/>
    <mergeCell ref="A2:F2"/>
    <mergeCell ref="A3:F3"/>
    <mergeCell ref="B20:F20"/>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theme="0"/>
  </sheetPr>
  <dimension ref="A1:G22"/>
  <sheetViews>
    <sheetView workbookViewId="0">
      <selection activeCell="B5" sqref="B5"/>
    </sheetView>
  </sheetViews>
  <sheetFormatPr defaultRowHeight="63.75" customHeight="1"/>
  <cols>
    <col min="1" max="1" width="6.140625" style="64" customWidth="1"/>
    <col min="2" max="2" width="45.140625" style="64" customWidth="1"/>
    <col min="3" max="3" width="8.5703125" style="64" bestFit="1" customWidth="1"/>
    <col min="4" max="4" width="5.28515625" style="64" customWidth="1"/>
    <col min="5" max="5" width="8.28515625" style="64" customWidth="1"/>
    <col min="6" max="6" width="13.140625" style="64" customWidth="1"/>
    <col min="7" max="16384" width="9.140625" style="64"/>
  </cols>
  <sheetData>
    <row r="1" spans="1:7" ht="22.5" customHeight="1">
      <c r="A1" s="124" t="s">
        <v>0</v>
      </c>
      <c r="B1" s="124"/>
      <c r="C1" s="124"/>
      <c r="D1" s="124"/>
      <c r="E1" s="124"/>
      <c r="F1" s="124"/>
      <c r="G1" s="63"/>
    </row>
    <row r="2" spans="1:7" ht="15.75">
      <c r="A2" s="125" t="s">
        <v>105</v>
      </c>
      <c r="B2" s="125"/>
      <c r="C2" s="125"/>
      <c r="D2" s="125"/>
      <c r="E2" s="125"/>
      <c r="F2" s="125"/>
      <c r="G2" s="63"/>
    </row>
    <row r="3" spans="1:7" ht="31.5" customHeight="1">
      <c r="A3" s="126" t="s">
        <v>106</v>
      </c>
      <c r="B3" s="127"/>
      <c r="C3" s="127"/>
      <c r="D3" s="127"/>
      <c r="E3" s="127"/>
      <c r="F3" s="128"/>
      <c r="G3" s="65"/>
    </row>
    <row r="4" spans="1:7" ht="30" customHeight="1">
      <c r="A4" s="30" t="s">
        <v>39</v>
      </c>
      <c r="B4" s="30" t="s">
        <v>40</v>
      </c>
      <c r="C4" s="30" t="s">
        <v>41</v>
      </c>
      <c r="D4" s="30" t="s">
        <v>42</v>
      </c>
      <c r="E4" s="30" t="s">
        <v>43</v>
      </c>
      <c r="F4" s="66" t="s">
        <v>44</v>
      </c>
      <c r="G4" s="63"/>
    </row>
    <row r="5" spans="1:7" ht="127.5">
      <c r="A5" s="30" t="s">
        <v>45</v>
      </c>
      <c r="B5" s="67" t="s">
        <v>107</v>
      </c>
      <c r="C5" s="66">
        <v>68.97</v>
      </c>
      <c r="D5" s="66" t="s">
        <v>47</v>
      </c>
      <c r="E5" s="66">
        <v>153.84</v>
      </c>
      <c r="F5" s="28">
        <f>ROUND(E5*C5,2)</f>
        <v>10610.34</v>
      </c>
      <c r="G5" s="63"/>
    </row>
    <row r="6" spans="1:7" ht="89.25">
      <c r="A6" s="30" t="s">
        <v>108</v>
      </c>
      <c r="B6" s="67" t="s">
        <v>49</v>
      </c>
      <c r="C6" s="66">
        <v>23.26</v>
      </c>
      <c r="D6" s="66" t="s">
        <v>47</v>
      </c>
      <c r="E6" s="66">
        <v>415.58</v>
      </c>
      <c r="F6" s="28">
        <f t="shared" ref="F6:F16" si="0">ROUND(E6*C6,2)</f>
        <v>9666.39</v>
      </c>
      <c r="G6" s="63"/>
    </row>
    <row r="7" spans="1:7" ht="76.5">
      <c r="A7" s="30" t="s">
        <v>109</v>
      </c>
      <c r="B7" s="67" t="s">
        <v>51</v>
      </c>
      <c r="C7" s="66">
        <v>38.950000000000003</v>
      </c>
      <c r="D7" s="66" t="s">
        <v>47</v>
      </c>
      <c r="E7" s="66">
        <v>1438.96</v>
      </c>
      <c r="F7" s="28">
        <f t="shared" si="0"/>
        <v>56047.49</v>
      </c>
      <c r="G7" s="63"/>
    </row>
    <row r="8" spans="1:7" ht="102">
      <c r="A8" s="30" t="s">
        <v>52</v>
      </c>
      <c r="B8" s="67" t="s">
        <v>110</v>
      </c>
      <c r="C8" s="66">
        <v>37.380000000000003</v>
      </c>
      <c r="D8" s="66" t="s">
        <v>47</v>
      </c>
      <c r="E8" s="66">
        <v>4858.76</v>
      </c>
      <c r="F8" s="28">
        <f t="shared" si="0"/>
        <v>181620.45</v>
      </c>
      <c r="G8" s="63"/>
    </row>
    <row r="9" spans="1:7" ht="38.25">
      <c r="A9" s="30" t="s">
        <v>111</v>
      </c>
      <c r="B9" s="67" t="s">
        <v>112</v>
      </c>
      <c r="C9" s="68">
        <v>20.6</v>
      </c>
      <c r="D9" s="66" t="s">
        <v>88</v>
      </c>
      <c r="E9" s="69">
        <v>184.61</v>
      </c>
      <c r="F9" s="28">
        <f t="shared" si="0"/>
        <v>3802.97</v>
      </c>
      <c r="G9" s="63"/>
    </row>
    <row r="10" spans="1:7" ht="25.5">
      <c r="A10" s="30"/>
      <c r="B10" s="67" t="s">
        <v>113</v>
      </c>
      <c r="C10" s="69"/>
      <c r="D10" s="66"/>
      <c r="E10" s="69"/>
      <c r="F10" s="28"/>
      <c r="G10" s="63"/>
    </row>
    <row r="11" spans="1:7" ht="15.75" customHeight="1">
      <c r="A11" s="30">
        <v>5</v>
      </c>
      <c r="B11" s="70" t="s">
        <v>62</v>
      </c>
      <c r="C11" s="66"/>
      <c r="D11" s="66"/>
      <c r="E11" s="66"/>
      <c r="F11" s="28"/>
      <c r="G11" s="63"/>
    </row>
    <row r="12" spans="1:7" ht="17.25" customHeight="1">
      <c r="A12" s="39" t="s">
        <v>63</v>
      </c>
      <c r="B12" s="31" t="s">
        <v>64</v>
      </c>
      <c r="C12" s="66">
        <v>16.05</v>
      </c>
      <c r="D12" s="71" t="s">
        <v>114</v>
      </c>
      <c r="E12" s="41">
        <v>864.24</v>
      </c>
      <c r="F12" s="28">
        <f t="shared" si="0"/>
        <v>13871.05</v>
      </c>
      <c r="G12" s="63"/>
    </row>
    <row r="13" spans="1:7" ht="17.25" customHeight="1">
      <c r="A13" s="32" t="s">
        <v>66</v>
      </c>
      <c r="B13" s="31" t="s">
        <v>115</v>
      </c>
      <c r="C13" s="66">
        <v>23.26</v>
      </c>
      <c r="D13" s="71" t="s">
        <v>114</v>
      </c>
      <c r="E13" s="41">
        <v>408.24</v>
      </c>
      <c r="F13" s="28">
        <f t="shared" si="0"/>
        <v>9495.66</v>
      </c>
      <c r="G13" s="63"/>
    </row>
    <row r="14" spans="1:7" ht="21" customHeight="1">
      <c r="A14" s="32" t="s">
        <v>68</v>
      </c>
      <c r="B14" s="31" t="s">
        <v>69</v>
      </c>
      <c r="C14" s="66">
        <v>38.950000000000003</v>
      </c>
      <c r="D14" s="71" t="s">
        <v>114</v>
      </c>
      <c r="E14" s="41">
        <v>788.88</v>
      </c>
      <c r="F14" s="28">
        <f t="shared" si="0"/>
        <v>30726.880000000001</v>
      </c>
      <c r="G14" s="63"/>
    </row>
    <row r="15" spans="1:7" ht="22.5" customHeight="1">
      <c r="A15" s="32" t="s">
        <v>70</v>
      </c>
      <c r="B15" s="31" t="s">
        <v>71</v>
      </c>
      <c r="C15" s="66">
        <v>32.1</v>
      </c>
      <c r="D15" s="71" t="s">
        <v>114</v>
      </c>
      <c r="E15" s="41">
        <v>466.97</v>
      </c>
      <c r="F15" s="28">
        <f t="shared" si="0"/>
        <v>14989.74</v>
      </c>
      <c r="G15" s="63"/>
    </row>
    <row r="16" spans="1:7" ht="23.25" customHeight="1">
      <c r="A16" s="32" t="s">
        <v>72</v>
      </c>
      <c r="B16" s="31" t="s">
        <v>73</v>
      </c>
      <c r="C16" s="66">
        <v>68.97</v>
      </c>
      <c r="D16" s="71" t="s">
        <v>114</v>
      </c>
      <c r="E16" s="41">
        <v>177.1</v>
      </c>
      <c r="F16" s="28">
        <f t="shared" si="0"/>
        <v>12214.59</v>
      </c>
    </row>
    <row r="17" spans="1:6" ht="22.5" customHeight="1">
      <c r="A17" s="72"/>
      <c r="B17" s="129" t="s">
        <v>116</v>
      </c>
      <c r="C17" s="130"/>
      <c r="D17" s="130"/>
      <c r="E17" s="131"/>
      <c r="F17" s="73">
        <f>SUM(F5:F16)</f>
        <v>343045.56</v>
      </c>
    </row>
    <row r="18" spans="1:6" ht="12.75"/>
    <row r="19" spans="1:6" ht="12.75"/>
    <row r="20" spans="1:6" ht="12.75"/>
    <row r="21" spans="1:6" ht="12.75"/>
    <row r="22" spans="1:6" ht="12.75"/>
  </sheetData>
  <mergeCells count="4">
    <mergeCell ref="A1:F1"/>
    <mergeCell ref="A2:F2"/>
    <mergeCell ref="A3:F3"/>
    <mergeCell ref="B17:E17"/>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0" tint="-4.9989318521683403E-2"/>
  </sheetPr>
  <dimension ref="A1:G24"/>
  <sheetViews>
    <sheetView topLeftCell="A7" workbookViewId="0">
      <selection activeCell="H12" sqref="H12"/>
    </sheetView>
  </sheetViews>
  <sheetFormatPr defaultRowHeight="63.75" customHeight="1"/>
  <cols>
    <col min="1" max="1" width="6.140625" style="64" customWidth="1"/>
    <col min="2" max="2" width="44.140625" style="64" customWidth="1"/>
    <col min="3" max="3" width="8.5703125" style="64" bestFit="1" customWidth="1"/>
    <col min="4" max="4" width="5.28515625" style="64" customWidth="1"/>
    <col min="5" max="5" width="8.28515625" style="64" customWidth="1"/>
    <col min="6" max="6" width="13.140625" style="64" customWidth="1"/>
    <col min="7" max="16384" width="9.140625" style="64"/>
  </cols>
  <sheetData>
    <row r="1" spans="1:7" ht="22.5" customHeight="1">
      <c r="A1" s="132" t="s">
        <v>0</v>
      </c>
      <c r="B1" s="132"/>
      <c r="C1" s="132"/>
      <c r="D1" s="132"/>
      <c r="E1" s="132"/>
      <c r="F1" s="132"/>
      <c r="G1" s="63"/>
    </row>
    <row r="2" spans="1:7" ht="15.75">
      <c r="A2" s="133" t="s">
        <v>105</v>
      </c>
      <c r="B2" s="133"/>
      <c r="C2" s="133"/>
      <c r="D2" s="133"/>
      <c r="E2" s="133"/>
      <c r="F2" s="133"/>
      <c r="G2" s="63"/>
    </row>
    <row r="3" spans="1:7" ht="31.5" customHeight="1">
      <c r="A3" s="134" t="s">
        <v>117</v>
      </c>
      <c r="B3" s="135"/>
      <c r="C3" s="135"/>
      <c r="D3" s="135"/>
      <c r="E3" s="135"/>
      <c r="F3" s="136"/>
      <c r="G3" s="65"/>
    </row>
    <row r="4" spans="1:7" ht="30" customHeight="1">
      <c r="A4" s="74" t="s">
        <v>39</v>
      </c>
      <c r="B4" s="74" t="s">
        <v>40</v>
      </c>
      <c r="C4" s="74" t="s">
        <v>41</v>
      </c>
      <c r="D4" s="74" t="s">
        <v>42</v>
      </c>
      <c r="E4" s="74" t="s">
        <v>43</v>
      </c>
      <c r="F4" s="75" t="s">
        <v>44</v>
      </c>
      <c r="G4" s="63"/>
    </row>
    <row r="5" spans="1:7" ht="127.5">
      <c r="A5" s="30" t="s">
        <v>45</v>
      </c>
      <c r="B5" s="67" t="s">
        <v>107</v>
      </c>
      <c r="C5" s="69">
        <v>101.75</v>
      </c>
      <c r="D5" s="69" t="s">
        <v>47</v>
      </c>
      <c r="E5" s="69">
        <v>153.84</v>
      </c>
      <c r="F5" s="68">
        <f>ROUND(E5*C5,2)</f>
        <v>15653.22</v>
      </c>
      <c r="G5" s="63"/>
    </row>
    <row r="6" spans="1:7" ht="89.25">
      <c r="A6" s="30" t="s">
        <v>108</v>
      </c>
      <c r="B6" s="67" t="s">
        <v>49</v>
      </c>
      <c r="C6" s="69">
        <v>36.72</v>
      </c>
      <c r="D6" s="69" t="s">
        <v>47</v>
      </c>
      <c r="E6" s="69">
        <v>415.58</v>
      </c>
      <c r="F6" s="68">
        <f t="shared" ref="F6:F16" si="0">ROUND(E6*C6,2)</f>
        <v>15260.1</v>
      </c>
      <c r="G6" s="63"/>
    </row>
    <row r="7" spans="1:7" ht="76.5">
      <c r="A7" s="30" t="s">
        <v>109</v>
      </c>
      <c r="B7" s="67" t="s">
        <v>51</v>
      </c>
      <c r="C7" s="69">
        <v>61.19</v>
      </c>
      <c r="D7" s="69" t="s">
        <v>47</v>
      </c>
      <c r="E7" s="69">
        <v>1438.96</v>
      </c>
      <c r="F7" s="68">
        <f t="shared" si="0"/>
        <v>88049.96</v>
      </c>
      <c r="G7" s="63"/>
    </row>
    <row r="8" spans="1:7" ht="38.25">
      <c r="A8" s="30" t="s">
        <v>118</v>
      </c>
      <c r="B8" s="67" t="s">
        <v>119</v>
      </c>
      <c r="C8" s="69">
        <v>56.66</v>
      </c>
      <c r="D8" s="69" t="s">
        <v>47</v>
      </c>
      <c r="E8" s="69">
        <v>4858.76</v>
      </c>
      <c r="F8" s="68">
        <f t="shared" si="0"/>
        <v>275297.34000000003</v>
      </c>
      <c r="G8" s="63"/>
    </row>
    <row r="9" spans="1:7" ht="38.25">
      <c r="A9" s="30" t="s">
        <v>111</v>
      </c>
      <c r="B9" s="67" t="s">
        <v>112</v>
      </c>
      <c r="C9" s="68">
        <v>37.22</v>
      </c>
      <c r="D9" s="69" t="s">
        <v>88</v>
      </c>
      <c r="E9" s="69">
        <v>184.61</v>
      </c>
      <c r="F9" s="68">
        <f t="shared" si="0"/>
        <v>6871.18</v>
      </c>
      <c r="G9" s="63"/>
    </row>
    <row r="10" spans="1:7" ht="25.5">
      <c r="A10" s="30"/>
      <c r="B10" s="67" t="s">
        <v>113</v>
      </c>
      <c r="C10" s="69"/>
      <c r="D10" s="69"/>
      <c r="E10" s="69"/>
      <c r="F10" s="68"/>
      <c r="G10" s="63"/>
    </row>
    <row r="11" spans="1:7" ht="15.75" customHeight="1">
      <c r="A11" s="30">
        <v>5</v>
      </c>
      <c r="B11" s="70" t="s">
        <v>62</v>
      </c>
      <c r="C11" s="69"/>
      <c r="D11" s="69"/>
      <c r="E11" s="69"/>
      <c r="F11" s="68"/>
      <c r="G11" s="63"/>
    </row>
    <row r="12" spans="1:7" ht="17.25" customHeight="1">
      <c r="A12" s="39" t="s">
        <v>63</v>
      </c>
      <c r="B12" s="31" t="s">
        <v>64</v>
      </c>
      <c r="C12" s="69">
        <v>24.32</v>
      </c>
      <c r="D12" s="76" t="s">
        <v>114</v>
      </c>
      <c r="E12" s="54">
        <v>864.24</v>
      </c>
      <c r="F12" s="68">
        <f t="shared" si="0"/>
        <v>21018.32</v>
      </c>
      <c r="G12" s="63"/>
    </row>
    <row r="13" spans="1:7" ht="17.25" customHeight="1">
      <c r="A13" s="32" t="s">
        <v>66</v>
      </c>
      <c r="B13" s="31" t="s">
        <v>115</v>
      </c>
      <c r="C13" s="69">
        <v>36.72</v>
      </c>
      <c r="D13" s="76" t="s">
        <v>114</v>
      </c>
      <c r="E13" s="54">
        <v>408.24</v>
      </c>
      <c r="F13" s="68">
        <f t="shared" si="0"/>
        <v>14990.57</v>
      </c>
      <c r="G13" s="63"/>
    </row>
    <row r="14" spans="1:7" ht="21" customHeight="1">
      <c r="A14" s="32" t="s">
        <v>68</v>
      </c>
      <c r="B14" s="31" t="s">
        <v>69</v>
      </c>
      <c r="C14" s="69">
        <v>61.19</v>
      </c>
      <c r="D14" s="76" t="s">
        <v>114</v>
      </c>
      <c r="E14" s="54">
        <v>788.88</v>
      </c>
      <c r="F14" s="68">
        <f t="shared" si="0"/>
        <v>48271.57</v>
      </c>
      <c r="G14" s="63"/>
    </row>
    <row r="15" spans="1:7" ht="22.5" customHeight="1">
      <c r="A15" s="32" t="s">
        <v>70</v>
      </c>
      <c r="B15" s="31" t="s">
        <v>71</v>
      </c>
      <c r="C15" s="69">
        <v>48.64</v>
      </c>
      <c r="D15" s="76" t="s">
        <v>114</v>
      </c>
      <c r="E15" s="54">
        <v>466.97</v>
      </c>
      <c r="F15" s="68">
        <f t="shared" si="0"/>
        <v>22713.42</v>
      </c>
      <c r="G15" s="63"/>
    </row>
    <row r="16" spans="1:7" ht="23.25" customHeight="1">
      <c r="A16" s="32" t="s">
        <v>72</v>
      </c>
      <c r="B16" s="31" t="s">
        <v>73</v>
      </c>
      <c r="C16" s="69">
        <v>101.75</v>
      </c>
      <c r="D16" s="76" t="s">
        <v>114</v>
      </c>
      <c r="E16" s="54">
        <v>177.1</v>
      </c>
      <c r="F16" s="68">
        <f t="shared" si="0"/>
        <v>18019.93</v>
      </c>
    </row>
    <row r="17" spans="1:6" ht="22.5" customHeight="1">
      <c r="A17" s="72"/>
      <c r="B17" s="129" t="s">
        <v>116</v>
      </c>
      <c r="C17" s="130"/>
      <c r="D17" s="130"/>
      <c r="E17" s="131"/>
      <c r="F17" s="73">
        <f>SUM(F5:F16)</f>
        <v>526145.61</v>
      </c>
    </row>
    <row r="18" spans="1:6" ht="12.75"/>
    <row r="19" spans="1:6" ht="26.25">
      <c r="A19" s="137"/>
      <c r="B19" s="137"/>
      <c r="C19" s="137"/>
      <c r="D19" s="137"/>
      <c r="E19" s="137"/>
      <c r="F19" s="137"/>
    </row>
    <row r="20" spans="1:6" ht="12.75"/>
    <row r="21" spans="1:6" ht="12.75"/>
    <row r="22" spans="1:6" ht="12.75"/>
    <row r="23" spans="1:6" ht="12.75"/>
    <row r="24" spans="1:6" ht="12.75"/>
  </sheetData>
  <mergeCells count="5">
    <mergeCell ref="A1:F1"/>
    <mergeCell ref="A2:F2"/>
    <mergeCell ref="A3:F3"/>
    <mergeCell ref="B17:E17"/>
    <mergeCell ref="A19:F19"/>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2"/>
  <sheetViews>
    <sheetView topLeftCell="A12" workbookViewId="0">
      <selection activeCell="H21" sqref="H21"/>
    </sheetView>
  </sheetViews>
  <sheetFormatPr defaultRowHeight="15"/>
  <cols>
    <col min="1" max="1" width="6.140625" customWidth="1"/>
    <col min="2" max="2" width="45.5703125" customWidth="1"/>
    <col min="3" max="3" width="12.5703125" bestFit="1" customWidth="1"/>
    <col min="4" max="4" width="5.28515625" customWidth="1"/>
    <col min="5" max="5" width="8.7109375" customWidth="1"/>
    <col min="6" max="6" width="12.42578125" customWidth="1"/>
  </cols>
  <sheetData>
    <row r="1" spans="1:6" ht="18">
      <c r="A1" s="138" t="s">
        <v>0</v>
      </c>
      <c r="B1" s="138"/>
      <c r="C1" s="138"/>
      <c r="D1" s="138"/>
      <c r="E1" s="138"/>
      <c r="F1" s="138"/>
    </row>
    <row r="2" spans="1:6" ht="18">
      <c r="A2" s="138" t="s">
        <v>105</v>
      </c>
      <c r="B2" s="138"/>
      <c r="C2" s="138"/>
      <c r="D2" s="138"/>
      <c r="E2" s="138"/>
      <c r="F2" s="138"/>
    </row>
    <row r="3" spans="1:6" ht="29.25" customHeight="1">
      <c r="A3" s="139" t="s">
        <v>136</v>
      </c>
      <c r="B3" s="139"/>
      <c r="C3" s="139"/>
      <c r="D3" s="139"/>
      <c r="E3" s="139"/>
      <c r="F3" s="139"/>
    </row>
    <row r="4" spans="1:6">
      <c r="A4" s="87" t="s">
        <v>137</v>
      </c>
      <c r="B4" s="87"/>
      <c r="C4" s="87"/>
      <c r="D4" s="87"/>
      <c r="E4" s="87"/>
      <c r="F4" s="87"/>
    </row>
    <row r="5" spans="1:6" ht="32.25" customHeight="1">
      <c r="A5" s="24" t="s">
        <v>39</v>
      </c>
      <c r="B5" s="24" t="s">
        <v>40</v>
      </c>
      <c r="C5" s="24" t="s">
        <v>41</v>
      </c>
      <c r="D5" s="24" t="s">
        <v>42</v>
      </c>
      <c r="E5" s="24" t="s">
        <v>43</v>
      </c>
      <c r="F5" s="24" t="s">
        <v>44</v>
      </c>
    </row>
    <row r="6" spans="1:6" ht="121.5">
      <c r="A6" s="25" t="s">
        <v>138</v>
      </c>
      <c r="B6" s="26" t="s">
        <v>46</v>
      </c>
      <c r="C6" s="77">
        <v>20.119418481308411</v>
      </c>
      <c r="D6" s="27" t="s">
        <v>47</v>
      </c>
      <c r="E6" s="27">
        <v>153.84</v>
      </c>
      <c r="F6" s="77">
        <f>ROUND(E6*C6,2)</f>
        <v>3095.17</v>
      </c>
    </row>
    <row r="7" spans="1:6" ht="76.5">
      <c r="A7" s="30" t="s">
        <v>139</v>
      </c>
      <c r="B7" s="31" t="s">
        <v>49</v>
      </c>
      <c r="C7" s="30">
        <v>1.95</v>
      </c>
      <c r="D7" s="30" t="s">
        <v>47</v>
      </c>
      <c r="E7" s="24">
        <v>415.58</v>
      </c>
      <c r="F7" s="77">
        <f t="shared" ref="F7:F21" si="0">ROUND(E7*C7,2)</f>
        <v>810.38</v>
      </c>
    </row>
    <row r="8" spans="1:6" ht="76.5">
      <c r="A8" s="30" t="s">
        <v>140</v>
      </c>
      <c r="B8" s="31" t="s">
        <v>51</v>
      </c>
      <c r="C8" s="30">
        <v>3.25</v>
      </c>
      <c r="D8" s="30" t="s">
        <v>47</v>
      </c>
      <c r="E8" s="24">
        <v>1438.96</v>
      </c>
      <c r="F8" s="77">
        <f t="shared" si="0"/>
        <v>4676.62</v>
      </c>
    </row>
    <row r="9" spans="1:6" ht="102">
      <c r="A9" s="30" t="s">
        <v>141</v>
      </c>
      <c r="B9" s="31" t="s">
        <v>122</v>
      </c>
      <c r="C9" s="30">
        <v>2.73</v>
      </c>
      <c r="D9" s="30" t="s">
        <v>47</v>
      </c>
      <c r="E9" s="24">
        <v>4492.3599999999997</v>
      </c>
      <c r="F9" s="77">
        <f t="shared" si="0"/>
        <v>12264.14</v>
      </c>
    </row>
    <row r="10" spans="1:6" ht="51">
      <c r="A10" s="78" t="s">
        <v>142</v>
      </c>
      <c r="B10" s="79" t="s">
        <v>124</v>
      </c>
      <c r="C10" s="71">
        <v>4.1500000000000004</v>
      </c>
      <c r="D10" s="71" t="s">
        <v>47</v>
      </c>
      <c r="E10" s="40">
        <v>2873.96</v>
      </c>
      <c r="F10" s="77">
        <f t="shared" si="0"/>
        <v>11926.93</v>
      </c>
    </row>
    <row r="11" spans="1:6" ht="63.75">
      <c r="A11" s="80" t="s">
        <v>143</v>
      </c>
      <c r="B11" s="81" t="s">
        <v>126</v>
      </c>
      <c r="C11" s="82">
        <v>56.23</v>
      </c>
      <c r="D11" s="82" t="s">
        <v>127</v>
      </c>
      <c r="E11" s="83">
        <v>293.85000000000002</v>
      </c>
      <c r="F11" s="77">
        <f t="shared" si="0"/>
        <v>16523.189999999999</v>
      </c>
    </row>
    <row r="12" spans="1:6" ht="38.25">
      <c r="A12" s="32" t="s">
        <v>144</v>
      </c>
      <c r="B12" s="31" t="s">
        <v>55</v>
      </c>
      <c r="C12" s="84">
        <v>2.6</v>
      </c>
      <c r="D12" s="24" t="s">
        <v>47</v>
      </c>
      <c r="E12" s="33">
        <v>6092.63</v>
      </c>
      <c r="F12" s="77">
        <f t="shared" si="0"/>
        <v>15840.84</v>
      </c>
    </row>
    <row r="13" spans="1:6" ht="89.25">
      <c r="A13" s="32" t="s">
        <v>145</v>
      </c>
      <c r="B13" s="31" t="s">
        <v>130</v>
      </c>
      <c r="C13" s="84">
        <v>0.252</v>
      </c>
      <c r="D13" s="24" t="s">
        <v>58</v>
      </c>
      <c r="E13" s="24">
        <v>77259.94</v>
      </c>
      <c r="F13" s="77">
        <f t="shared" si="0"/>
        <v>19469.5</v>
      </c>
    </row>
    <row r="14" spans="1:6" ht="38.25">
      <c r="A14" s="30" t="s">
        <v>111</v>
      </c>
      <c r="B14" s="67" t="s">
        <v>112</v>
      </c>
      <c r="C14" s="68"/>
      <c r="D14" s="66"/>
      <c r="E14" s="69"/>
      <c r="F14" s="77"/>
    </row>
    <row r="15" spans="1:6" ht="25.5">
      <c r="A15" s="30"/>
      <c r="B15" s="67" t="s">
        <v>113</v>
      </c>
      <c r="C15" s="69">
        <v>9.9749999999999996</v>
      </c>
      <c r="D15" s="66" t="s">
        <v>88</v>
      </c>
      <c r="E15" s="69">
        <v>184.61</v>
      </c>
      <c r="F15" s="77">
        <f t="shared" si="0"/>
        <v>1841.48</v>
      </c>
    </row>
    <row r="16" spans="1:6">
      <c r="A16" s="32">
        <v>10</v>
      </c>
      <c r="B16" s="38" t="s">
        <v>62</v>
      </c>
      <c r="C16" s="30"/>
      <c r="D16" s="30"/>
      <c r="E16" s="30"/>
      <c r="F16" s="77"/>
    </row>
    <row r="17" spans="1:6" ht="15.75">
      <c r="A17" s="39" t="s">
        <v>63</v>
      </c>
      <c r="B17" s="31" t="s">
        <v>132</v>
      </c>
      <c r="C17" s="24">
        <v>5.72</v>
      </c>
      <c r="D17" s="71" t="s">
        <v>114</v>
      </c>
      <c r="E17" s="41">
        <v>864.24</v>
      </c>
      <c r="F17" s="77">
        <f t="shared" si="0"/>
        <v>4943.45</v>
      </c>
    </row>
    <row r="18" spans="1:6" ht="15.75">
      <c r="A18" s="32" t="s">
        <v>66</v>
      </c>
      <c r="B18" s="31" t="s">
        <v>133</v>
      </c>
      <c r="C18" s="24">
        <v>1.95</v>
      </c>
      <c r="D18" s="71" t="s">
        <v>114</v>
      </c>
      <c r="E18" s="41">
        <v>408.24</v>
      </c>
      <c r="F18" s="77">
        <f t="shared" si="0"/>
        <v>796.07</v>
      </c>
    </row>
    <row r="19" spans="1:6" ht="15.75">
      <c r="A19" s="32" t="s">
        <v>68</v>
      </c>
      <c r="B19" s="31" t="s">
        <v>134</v>
      </c>
      <c r="C19" s="84">
        <v>7.4036863965732085</v>
      </c>
      <c r="D19" s="71" t="s">
        <v>114</v>
      </c>
      <c r="E19" s="41">
        <v>788.88</v>
      </c>
      <c r="F19" s="77">
        <f t="shared" si="0"/>
        <v>5840.62</v>
      </c>
    </row>
    <row r="20" spans="1:6" ht="15.75">
      <c r="A20" s="32" t="s">
        <v>70</v>
      </c>
      <c r="B20" s="31" t="s">
        <v>135</v>
      </c>
      <c r="C20" s="24">
        <v>4.68</v>
      </c>
      <c r="D20" s="71" t="s">
        <v>114</v>
      </c>
      <c r="E20" s="41">
        <v>466.97</v>
      </c>
      <c r="F20" s="77">
        <f t="shared" si="0"/>
        <v>2185.42</v>
      </c>
    </row>
    <row r="21" spans="1:6" ht="15.75">
      <c r="A21" s="32" t="s">
        <v>72</v>
      </c>
      <c r="B21" s="31" t="s">
        <v>73</v>
      </c>
      <c r="C21" s="33">
        <v>20.119418481308411</v>
      </c>
      <c r="D21" s="71" t="s">
        <v>114</v>
      </c>
      <c r="E21" s="41">
        <v>177.1</v>
      </c>
      <c r="F21" s="77">
        <f t="shared" si="0"/>
        <v>3563.15</v>
      </c>
    </row>
    <row r="22" spans="1:6">
      <c r="A22" s="85"/>
      <c r="B22" s="85"/>
      <c r="C22" s="85"/>
      <c r="D22" s="85"/>
      <c r="E22" s="86" t="s">
        <v>116</v>
      </c>
      <c r="F22" s="45">
        <f>SUM(F6:F21)</f>
        <v>103776.95999999998</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tabColor theme="0" tint="-4.9989318521683403E-2"/>
  </sheetPr>
  <dimension ref="A1:H21"/>
  <sheetViews>
    <sheetView topLeftCell="A14" workbookViewId="0">
      <selection activeCell="C35" sqref="C35"/>
    </sheetView>
  </sheetViews>
  <sheetFormatPr defaultRowHeight="15"/>
  <cols>
    <col min="1" max="1" width="6.140625" customWidth="1"/>
    <col min="2" max="2" width="45.5703125" customWidth="1"/>
    <col min="3" max="3" width="12.5703125" bestFit="1" customWidth="1"/>
    <col min="4" max="4" width="5.28515625" customWidth="1"/>
    <col min="5" max="5" width="8.7109375" customWidth="1"/>
    <col min="6" max="6" width="12.42578125" customWidth="1"/>
  </cols>
  <sheetData>
    <row r="1" spans="1:8" ht="18">
      <c r="A1" s="138" t="s">
        <v>0</v>
      </c>
      <c r="B1" s="138"/>
      <c r="C1" s="138"/>
      <c r="D1" s="138"/>
      <c r="E1" s="138"/>
      <c r="F1" s="138"/>
    </row>
    <row r="2" spans="1:8" ht="18">
      <c r="A2" s="138" t="s">
        <v>105</v>
      </c>
      <c r="B2" s="138"/>
      <c r="C2" s="138"/>
      <c r="D2" s="138"/>
      <c r="E2" s="138"/>
      <c r="F2" s="138"/>
    </row>
    <row r="3" spans="1:8" ht="31.5" customHeight="1">
      <c r="A3" s="140" t="s">
        <v>120</v>
      </c>
      <c r="B3" s="140"/>
      <c r="C3" s="140"/>
      <c r="D3" s="140"/>
      <c r="E3" s="140"/>
      <c r="F3" s="140"/>
    </row>
    <row r="4" spans="1:8" ht="32.25" customHeight="1">
      <c r="A4" s="24" t="s">
        <v>39</v>
      </c>
      <c r="B4" s="24" t="s">
        <v>40</v>
      </c>
      <c r="C4" s="24" t="s">
        <v>41</v>
      </c>
      <c r="D4" s="24" t="s">
        <v>42</v>
      </c>
      <c r="E4" s="24" t="s">
        <v>43</v>
      </c>
      <c r="F4" s="24" t="s">
        <v>44</v>
      </c>
    </row>
    <row r="5" spans="1:8" ht="121.5">
      <c r="A5" s="25" t="s">
        <v>45</v>
      </c>
      <c r="B5" s="26" t="s">
        <v>46</v>
      </c>
      <c r="C5" s="77">
        <v>28.91</v>
      </c>
      <c r="D5" s="27" t="s">
        <v>47</v>
      </c>
      <c r="E5" s="27">
        <v>153.84</v>
      </c>
      <c r="F5" s="77">
        <f>ROUND(E5*C5,2)</f>
        <v>4447.51</v>
      </c>
      <c r="H5">
        <v>0</v>
      </c>
    </row>
    <row r="6" spans="1:8" ht="76.5">
      <c r="A6" s="30" t="s">
        <v>48</v>
      </c>
      <c r="B6" s="31" t="s">
        <v>49</v>
      </c>
      <c r="C6" s="30">
        <v>2.98</v>
      </c>
      <c r="D6" s="30" t="s">
        <v>47</v>
      </c>
      <c r="E6" s="24">
        <v>415.58</v>
      </c>
      <c r="F6" s="77">
        <f t="shared" ref="F6:F20" si="0">ROUND(E6*C6,2)</f>
        <v>1238.43</v>
      </c>
    </row>
    <row r="7" spans="1:8" ht="76.5">
      <c r="A7" s="30" t="s">
        <v>109</v>
      </c>
      <c r="B7" s="31" t="s">
        <v>51</v>
      </c>
      <c r="C7" s="30">
        <v>5.37</v>
      </c>
      <c r="D7" s="30" t="s">
        <v>47</v>
      </c>
      <c r="E7" s="24">
        <v>1438.96</v>
      </c>
      <c r="F7" s="77">
        <f t="shared" si="0"/>
        <v>7727.22</v>
      </c>
    </row>
    <row r="8" spans="1:8" ht="102">
      <c r="A8" s="30" t="s">
        <v>121</v>
      </c>
      <c r="B8" s="31" t="s">
        <v>122</v>
      </c>
      <c r="C8" s="30">
        <v>3.5</v>
      </c>
      <c r="D8" s="30" t="s">
        <v>47</v>
      </c>
      <c r="E8" s="24">
        <v>4492.3599999999997</v>
      </c>
      <c r="F8" s="77">
        <f t="shared" si="0"/>
        <v>15723.26</v>
      </c>
    </row>
    <row r="9" spans="1:8" ht="51">
      <c r="A9" s="78" t="s">
        <v>123</v>
      </c>
      <c r="B9" s="79" t="s">
        <v>124</v>
      </c>
      <c r="C9" s="71">
        <v>9.1</v>
      </c>
      <c r="D9" s="71" t="s">
        <v>47</v>
      </c>
      <c r="E9" s="40">
        <v>2873.96</v>
      </c>
      <c r="F9" s="77">
        <f t="shared" si="0"/>
        <v>26153.040000000001</v>
      </c>
    </row>
    <row r="10" spans="1:8" ht="63.75">
      <c r="A10" s="80" t="s">
        <v>125</v>
      </c>
      <c r="B10" s="81" t="s">
        <v>126</v>
      </c>
      <c r="C10" s="82">
        <v>88.9</v>
      </c>
      <c r="D10" s="82" t="s">
        <v>127</v>
      </c>
      <c r="E10" s="83">
        <v>293.85000000000002</v>
      </c>
      <c r="F10" s="77">
        <f t="shared" si="0"/>
        <v>26123.27</v>
      </c>
    </row>
    <row r="11" spans="1:8" ht="38.25">
      <c r="A11" s="32" t="s">
        <v>128</v>
      </c>
      <c r="B11" s="31" t="s">
        <v>55</v>
      </c>
      <c r="C11" s="84">
        <v>1.4</v>
      </c>
      <c r="D11" s="24" t="s">
        <v>47</v>
      </c>
      <c r="E11" s="33">
        <v>6092.63</v>
      </c>
      <c r="F11" s="77">
        <f t="shared" si="0"/>
        <v>8529.68</v>
      </c>
    </row>
    <row r="12" spans="1:8" ht="89.25">
      <c r="A12" s="32" t="s">
        <v>129</v>
      </c>
      <c r="B12" s="31" t="s">
        <v>130</v>
      </c>
      <c r="C12" s="84">
        <v>0.13800000000000001</v>
      </c>
      <c r="D12" s="24" t="s">
        <v>58</v>
      </c>
      <c r="E12" s="24">
        <v>77259.94</v>
      </c>
      <c r="F12" s="77">
        <f t="shared" si="0"/>
        <v>10661.87</v>
      </c>
    </row>
    <row r="13" spans="1:8" ht="38.25">
      <c r="A13" s="30" t="s">
        <v>131</v>
      </c>
      <c r="B13" s="67" t="s">
        <v>112</v>
      </c>
      <c r="C13" s="68"/>
      <c r="D13" s="66"/>
      <c r="E13" s="69"/>
      <c r="F13" s="77"/>
    </row>
    <row r="14" spans="1:8" ht="25.5">
      <c r="A14" s="30"/>
      <c r="B14" s="67" t="s">
        <v>113</v>
      </c>
      <c r="C14" s="69">
        <v>3.44</v>
      </c>
      <c r="D14" s="66" t="s">
        <v>88</v>
      </c>
      <c r="E14" s="69">
        <v>184.61</v>
      </c>
      <c r="F14" s="77">
        <f t="shared" si="0"/>
        <v>635.05999999999995</v>
      </c>
    </row>
    <row r="15" spans="1:8">
      <c r="A15" s="32">
        <v>10</v>
      </c>
      <c r="B15" s="38" t="s">
        <v>62</v>
      </c>
      <c r="C15" s="30"/>
      <c r="D15" s="30"/>
      <c r="E15" s="30"/>
      <c r="F15" s="77"/>
    </row>
    <row r="16" spans="1:8" ht="15.75">
      <c r="A16" s="39" t="s">
        <v>63</v>
      </c>
      <c r="B16" s="31" t="s">
        <v>132</v>
      </c>
      <c r="C16" s="24">
        <v>8.44</v>
      </c>
      <c r="D16" s="71" t="s">
        <v>114</v>
      </c>
      <c r="E16" s="41">
        <v>864.24</v>
      </c>
      <c r="F16" s="77">
        <f t="shared" si="0"/>
        <v>7294.19</v>
      </c>
    </row>
    <row r="17" spans="1:6" ht="15.75">
      <c r="A17" s="32" t="s">
        <v>66</v>
      </c>
      <c r="B17" s="31" t="s">
        <v>133</v>
      </c>
      <c r="C17" s="24">
        <v>2.98</v>
      </c>
      <c r="D17" s="71" t="s">
        <v>114</v>
      </c>
      <c r="E17" s="41">
        <v>408.24</v>
      </c>
      <c r="F17" s="77">
        <f t="shared" si="0"/>
        <v>1216.56</v>
      </c>
    </row>
    <row r="18" spans="1:6" ht="15.75">
      <c r="A18" s="32" t="s">
        <v>68</v>
      </c>
      <c r="B18" s="31" t="s">
        <v>134</v>
      </c>
      <c r="C18" s="84">
        <v>14.47</v>
      </c>
      <c r="D18" s="71" t="s">
        <v>114</v>
      </c>
      <c r="E18" s="41">
        <v>788.88</v>
      </c>
      <c r="F18" s="77">
        <f t="shared" si="0"/>
        <v>11415.09</v>
      </c>
    </row>
    <row r="19" spans="1:6" ht="15.75">
      <c r="A19" s="32" t="s">
        <v>70</v>
      </c>
      <c r="B19" s="31" t="s">
        <v>135</v>
      </c>
      <c r="C19" s="24">
        <v>4.32</v>
      </c>
      <c r="D19" s="71" t="s">
        <v>114</v>
      </c>
      <c r="E19" s="41">
        <v>466.97</v>
      </c>
      <c r="F19" s="77">
        <f t="shared" si="0"/>
        <v>2017.31</v>
      </c>
    </row>
    <row r="20" spans="1:6" ht="15.75">
      <c r="A20" s="32" t="s">
        <v>72</v>
      </c>
      <c r="B20" s="31" t="s">
        <v>73</v>
      </c>
      <c r="C20" s="33">
        <v>28.91</v>
      </c>
      <c r="D20" s="71" t="s">
        <v>114</v>
      </c>
      <c r="E20" s="41">
        <v>177.1</v>
      </c>
      <c r="F20" s="77">
        <f t="shared" si="0"/>
        <v>5119.96</v>
      </c>
    </row>
    <row r="21" spans="1:6">
      <c r="A21" s="85"/>
      <c r="B21" s="85"/>
      <c r="C21" s="85"/>
      <c r="D21" s="85"/>
      <c r="E21" s="86" t="s">
        <v>116</v>
      </c>
      <c r="F21" s="45">
        <f>SUM(F5:F20)</f>
        <v>128302.45</v>
      </c>
    </row>
  </sheetData>
  <mergeCells count="3">
    <mergeCell ref="A1:F1"/>
    <mergeCell ref="A2:F2"/>
    <mergeCell ref="A3:F3"/>
  </mergeCell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sheetPr>
    <tabColor theme="0"/>
  </sheetPr>
  <dimension ref="A1:G24"/>
  <sheetViews>
    <sheetView topLeftCell="A6" workbookViewId="0">
      <selection activeCell="F7" sqref="F7"/>
    </sheetView>
  </sheetViews>
  <sheetFormatPr defaultRowHeight="15"/>
  <cols>
    <col min="1" max="1" width="6.140625" customWidth="1"/>
    <col min="2" max="2" width="30.85546875" customWidth="1"/>
    <col min="3" max="3" width="10.5703125" bestFit="1" customWidth="1"/>
    <col min="4" max="4" width="10.28515625" customWidth="1"/>
    <col min="5" max="5" width="10.7109375" customWidth="1"/>
    <col min="6" max="6" width="19" bestFit="1" customWidth="1"/>
    <col min="7" max="7" width="9.7109375" customWidth="1"/>
  </cols>
  <sheetData>
    <row r="1" spans="1:6" ht="22.5">
      <c r="A1" s="141" t="s">
        <v>0</v>
      </c>
      <c r="B1" s="142"/>
      <c r="C1" s="142"/>
      <c r="D1" s="142"/>
      <c r="E1" s="142"/>
      <c r="F1" s="143"/>
    </row>
    <row r="2" spans="1:6" ht="47.45" customHeight="1">
      <c r="A2" s="144" t="s">
        <v>38</v>
      </c>
      <c r="B2" s="145"/>
      <c r="C2" s="145"/>
      <c r="D2" s="145"/>
      <c r="E2" s="145"/>
      <c r="F2" s="146"/>
    </row>
    <row r="3" spans="1:6" ht="32.25" customHeight="1">
      <c r="A3" s="24" t="s">
        <v>39</v>
      </c>
      <c r="B3" s="24" t="s">
        <v>40</v>
      </c>
      <c r="C3" s="24" t="s">
        <v>41</v>
      </c>
      <c r="D3" s="24" t="s">
        <v>42</v>
      </c>
      <c r="E3" s="24" t="s">
        <v>43</v>
      </c>
      <c r="F3" s="24" t="s">
        <v>44</v>
      </c>
    </row>
    <row r="4" spans="1:6" ht="189">
      <c r="A4" s="25" t="s">
        <v>45</v>
      </c>
      <c r="B4" s="26" t="s">
        <v>46</v>
      </c>
      <c r="C4" s="27">
        <v>31.22</v>
      </c>
      <c r="D4" s="28" t="s">
        <v>47</v>
      </c>
      <c r="E4" s="27">
        <v>153.84</v>
      </c>
      <c r="F4" s="29">
        <f>C4*E4</f>
        <v>4802.8847999999998</v>
      </c>
    </row>
    <row r="5" spans="1:6" ht="114.75">
      <c r="A5" s="30" t="s">
        <v>48</v>
      </c>
      <c r="B5" s="31" t="s">
        <v>49</v>
      </c>
      <c r="C5" s="24">
        <v>2.23</v>
      </c>
      <c r="D5" s="28" t="s">
        <v>47</v>
      </c>
      <c r="E5" s="27">
        <v>415.58</v>
      </c>
      <c r="F5" s="29">
        <f t="shared" ref="F5:F16" si="0">C5*E5</f>
        <v>926.74339999999995</v>
      </c>
    </row>
    <row r="6" spans="1:6" ht="101.25" customHeight="1">
      <c r="A6" s="32" t="s">
        <v>50</v>
      </c>
      <c r="B6" s="31" t="s">
        <v>51</v>
      </c>
      <c r="C6" s="33">
        <v>3.72</v>
      </c>
      <c r="D6" s="28" t="s">
        <v>47</v>
      </c>
      <c r="E6" s="27">
        <v>1438.96</v>
      </c>
      <c r="F6" s="29">
        <f t="shared" si="0"/>
        <v>5352.9312</v>
      </c>
    </row>
    <row r="7" spans="1:6" ht="144.75" customHeight="1">
      <c r="A7" s="30" t="s">
        <v>52</v>
      </c>
      <c r="B7" s="31" t="s">
        <v>53</v>
      </c>
      <c r="C7" s="24">
        <v>10.4</v>
      </c>
      <c r="D7" s="28" t="s">
        <v>47</v>
      </c>
      <c r="E7" s="27">
        <v>5810.71</v>
      </c>
      <c r="F7" s="29">
        <f t="shared" si="0"/>
        <v>60431.384000000005</v>
      </c>
    </row>
    <row r="8" spans="1:6" ht="51">
      <c r="A8" s="30" t="s">
        <v>54</v>
      </c>
      <c r="B8" s="31" t="s">
        <v>55</v>
      </c>
      <c r="C8" s="24">
        <v>4.25</v>
      </c>
      <c r="D8" s="28" t="s">
        <v>47</v>
      </c>
      <c r="E8" s="27">
        <v>6092.63</v>
      </c>
      <c r="F8" s="29">
        <f t="shared" si="0"/>
        <v>25893.677500000002</v>
      </c>
    </row>
    <row r="9" spans="1:6" ht="132" customHeight="1">
      <c r="A9" s="30" t="s">
        <v>56</v>
      </c>
      <c r="B9" s="31" t="s">
        <v>57</v>
      </c>
      <c r="C9" s="24">
        <v>1.29</v>
      </c>
      <c r="D9" s="28" t="s">
        <v>58</v>
      </c>
      <c r="E9" s="27">
        <v>77259.94</v>
      </c>
      <c r="F9" s="29">
        <f t="shared" si="0"/>
        <v>99665.3226</v>
      </c>
    </row>
    <row r="10" spans="1:6" ht="110.25">
      <c r="A10" s="34" t="s">
        <v>59</v>
      </c>
      <c r="B10" s="35" t="s">
        <v>60</v>
      </c>
      <c r="C10" s="36">
        <v>87.83</v>
      </c>
      <c r="D10" s="37" t="s">
        <v>61</v>
      </c>
      <c r="E10" s="37">
        <v>184.61</v>
      </c>
      <c r="F10" s="29">
        <f t="shared" si="0"/>
        <v>16214.296300000002</v>
      </c>
    </row>
    <row r="11" spans="1:6">
      <c r="A11" s="32">
        <v>7</v>
      </c>
      <c r="B11" s="38" t="s">
        <v>62</v>
      </c>
      <c r="C11" s="24"/>
      <c r="D11" s="24"/>
      <c r="E11" s="24"/>
      <c r="F11" s="29">
        <f t="shared" si="0"/>
        <v>0</v>
      </c>
    </row>
    <row r="12" spans="1:6" ht="15.75">
      <c r="A12" s="39" t="s">
        <v>63</v>
      </c>
      <c r="B12" s="31" t="s">
        <v>64</v>
      </c>
      <c r="C12" s="33">
        <f>[1]Sheet2!F9</f>
        <v>6.31</v>
      </c>
      <c r="D12" s="40" t="s">
        <v>65</v>
      </c>
      <c r="E12" s="41">
        <v>864.24</v>
      </c>
      <c r="F12" s="29">
        <f t="shared" si="0"/>
        <v>5453.3544000000002</v>
      </c>
    </row>
    <row r="13" spans="1:6" ht="18.75" customHeight="1">
      <c r="A13" s="32" t="s">
        <v>66</v>
      </c>
      <c r="B13" s="31" t="s">
        <v>67</v>
      </c>
      <c r="C13" s="33">
        <f>[1]Sheet2!E9</f>
        <v>2.23</v>
      </c>
      <c r="D13" s="40" t="s">
        <v>65</v>
      </c>
      <c r="E13" s="41">
        <v>408.12</v>
      </c>
      <c r="F13" s="29">
        <f t="shared" si="0"/>
        <v>910.10760000000005</v>
      </c>
    </row>
    <row r="14" spans="1:6" ht="21.75" customHeight="1">
      <c r="A14" s="32" t="s">
        <v>68</v>
      </c>
      <c r="B14" s="31" t="s">
        <v>69</v>
      </c>
      <c r="C14" s="42">
        <f>[1]Sheet2!H9</f>
        <v>3.72</v>
      </c>
      <c r="D14" s="40" t="s">
        <v>65</v>
      </c>
      <c r="E14" s="41">
        <v>788.88</v>
      </c>
      <c r="F14" s="29">
        <f t="shared" si="0"/>
        <v>2934.6336000000001</v>
      </c>
    </row>
    <row r="15" spans="1:6" ht="19.5" customHeight="1">
      <c r="A15" s="32" t="s">
        <v>70</v>
      </c>
      <c r="B15" s="31" t="s">
        <v>71</v>
      </c>
      <c r="C15" s="33">
        <f>[1]Sheet2!G9</f>
        <v>12.6</v>
      </c>
      <c r="D15" s="40" t="s">
        <v>65</v>
      </c>
      <c r="E15" s="41">
        <v>466.97</v>
      </c>
      <c r="F15" s="29">
        <f t="shared" si="0"/>
        <v>5883.8220000000001</v>
      </c>
    </row>
    <row r="16" spans="1:6" ht="19.5" customHeight="1">
      <c r="A16" s="32" t="s">
        <v>72</v>
      </c>
      <c r="B16" s="31" t="s">
        <v>73</v>
      </c>
      <c r="C16" s="33">
        <v>29.05</v>
      </c>
      <c r="D16" s="40" t="s">
        <v>65</v>
      </c>
      <c r="E16" s="41">
        <v>177.1</v>
      </c>
      <c r="F16" s="29">
        <f t="shared" si="0"/>
        <v>5144.7550000000001</v>
      </c>
    </row>
    <row r="17" spans="1:7">
      <c r="A17" s="43"/>
      <c r="B17" s="44"/>
      <c r="C17" s="43"/>
      <c r="D17" s="147" t="s">
        <v>74</v>
      </c>
      <c r="E17" s="148"/>
      <c r="F17" s="45">
        <f>SUM(F4:F16)</f>
        <v>233613.91239999997</v>
      </c>
    </row>
    <row r="19" spans="1:7" ht="6.75" customHeight="1">
      <c r="B19" s="46"/>
      <c r="C19" s="46"/>
      <c r="D19" s="47"/>
      <c r="E19" s="149" t="s">
        <v>75</v>
      </c>
      <c r="F19" s="149"/>
      <c r="G19" s="149"/>
    </row>
    <row r="20" spans="1:7" ht="23.25">
      <c r="B20" s="46"/>
      <c r="C20" s="46"/>
      <c r="D20" s="47"/>
      <c r="E20" s="149"/>
      <c r="F20" s="149"/>
      <c r="G20" s="149"/>
    </row>
    <row r="21" spans="1:7">
      <c r="B21" s="46"/>
      <c r="C21" s="46"/>
      <c r="E21" s="149"/>
      <c r="F21" s="149"/>
      <c r="G21" s="149"/>
    </row>
    <row r="22" spans="1:7">
      <c r="B22" s="46"/>
      <c r="C22" s="46"/>
      <c r="E22" s="149"/>
      <c r="F22" s="149"/>
      <c r="G22" s="149"/>
    </row>
    <row r="23" spans="1:7">
      <c r="E23" s="149"/>
      <c r="F23" s="149"/>
      <c r="G23" s="149"/>
    </row>
    <row r="24" spans="1:7">
      <c r="E24" s="149"/>
      <c r="F24" s="149"/>
      <c r="G24" s="149"/>
    </row>
  </sheetData>
  <mergeCells count="4">
    <mergeCell ref="A1:F1"/>
    <mergeCell ref="A2:F2"/>
    <mergeCell ref="D17:E17"/>
    <mergeCell ref="E19:G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2022-02-10T05:17:01Z</dcterms:created>
  <dcterms:modified xsi:type="dcterms:W3CDTF">2022-02-10T06:05:27Z</dcterms:modified>
</cp:coreProperties>
</file>