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20055" windowHeight="7950" activeTab="3"/>
  </bookViews>
  <sheets>
    <sheet name="Sheet-01" sheetId="1" r:id="rId1"/>
    <sheet name="Sheet-02" sheetId="4" r:id="rId2"/>
    <sheet name="Sheet-03" sheetId="3" r:id="rId3"/>
    <sheet name="Sheet-04" sheetId="2" r:id="rId4"/>
  </sheets>
  <externalReferences>
    <externalReference r:id="rId5"/>
    <externalReference r:id="rId6"/>
  </externalReferences>
  <calcPr calcId="124519"/>
</workbook>
</file>

<file path=xl/calcChain.xml><?xml version="1.0" encoding="utf-8"?>
<calcChain xmlns="http://schemas.openxmlformats.org/spreadsheetml/2006/main">
  <c r="F8" i="4"/>
  <c r="F6"/>
  <c r="F16" l="1"/>
  <c r="F15"/>
  <c r="F14"/>
  <c r="F13"/>
  <c r="F12"/>
  <c r="E10"/>
  <c r="F10" s="1"/>
  <c r="B10"/>
  <c r="A10"/>
  <c r="E9"/>
  <c r="F9" s="1"/>
  <c r="B9"/>
  <c r="A9"/>
  <c r="E8"/>
  <c r="B8"/>
  <c r="A8"/>
  <c r="E7"/>
  <c r="F7" s="1"/>
  <c r="B7"/>
  <c r="A7"/>
  <c r="E5"/>
  <c r="F5" s="1"/>
  <c r="D5"/>
  <c r="B5"/>
  <c r="A5"/>
  <c r="F15" i="3"/>
  <c r="F14"/>
  <c r="F13"/>
  <c r="F12"/>
  <c r="F11"/>
  <c r="E9"/>
  <c r="F9" s="1"/>
  <c r="B9"/>
  <c r="A9"/>
  <c r="F8"/>
  <c r="E8"/>
  <c r="B8"/>
  <c r="A8"/>
  <c r="E7"/>
  <c r="B7"/>
  <c r="A7"/>
  <c r="E6"/>
  <c r="F6"/>
  <c r="B6"/>
  <c r="A6"/>
  <c r="E5"/>
  <c r="D5"/>
  <c r="F5"/>
  <c r="B5"/>
  <c r="A5"/>
  <c r="F17" i="4" l="1"/>
  <c r="F18" s="1"/>
  <c r="F19" s="1"/>
  <c r="F20" s="1"/>
  <c r="F21" s="1"/>
  <c r="F16" i="3"/>
  <c r="F17" s="1"/>
  <c r="F18" s="1"/>
  <c r="F19" s="1"/>
  <c r="F20" s="1"/>
  <c r="I9" i="2" l="1"/>
  <c r="I10"/>
  <c r="I7"/>
  <c r="I6"/>
  <c r="I5"/>
  <c r="I11" l="1"/>
  <c r="I12" s="1"/>
  <c r="I13" s="1"/>
  <c r="I14" s="1"/>
  <c r="I15" s="1"/>
  <c r="F9" i="1" l="1"/>
  <c r="C16" l="1"/>
  <c r="F16" s="1"/>
  <c r="C15"/>
  <c r="F15" s="1"/>
  <c r="C14"/>
  <c r="F14" s="1"/>
  <c r="C13"/>
  <c r="F13" s="1"/>
  <c r="C12"/>
  <c r="F12" s="1"/>
  <c r="E10"/>
  <c r="C10"/>
  <c r="F10" s="1"/>
  <c r="B10"/>
  <c r="A10"/>
  <c r="E8"/>
  <c r="C8"/>
  <c r="B8"/>
  <c r="A8"/>
  <c r="E7"/>
  <c r="C7"/>
  <c r="B7"/>
  <c r="A7"/>
  <c r="E6"/>
  <c r="C6"/>
  <c r="B6"/>
  <c r="A6"/>
  <c r="E5"/>
  <c r="D5"/>
  <c r="C5"/>
  <c r="F5" s="1"/>
  <c r="B5"/>
  <c r="A5"/>
  <c r="A3"/>
  <c r="F6" l="1"/>
  <c r="F7"/>
  <c r="F8"/>
  <c r="F17" l="1"/>
  <c r="F18" s="1"/>
  <c r="F19" s="1"/>
  <c r="F20" s="1"/>
  <c r="F21" s="1"/>
</calcChain>
</file>

<file path=xl/sharedStrings.xml><?xml version="1.0" encoding="utf-8"?>
<sst xmlns="http://schemas.openxmlformats.org/spreadsheetml/2006/main" count="135" uniqueCount="44">
  <si>
    <t>RANCHI MUNICIPAL CORPORATION, RANCHI</t>
  </si>
  <si>
    <t xml:space="preserve">BILL OF QUANTITY </t>
  </si>
  <si>
    <t>Sl. No.</t>
  </si>
  <si>
    <t>Items of work</t>
  </si>
  <si>
    <t>Qnty.</t>
  </si>
  <si>
    <t>Unit</t>
  </si>
  <si>
    <t>Rate</t>
  </si>
  <si>
    <t>Amount</t>
  </si>
  <si>
    <t>M3</t>
  </si>
  <si>
    <t>M2</t>
  </si>
  <si>
    <t>Carriage of materials</t>
  </si>
  <si>
    <t>(i)</t>
  </si>
  <si>
    <t>Sand  (Lead Upto 49 km)</t>
  </si>
  <si>
    <t>(ii)</t>
  </si>
  <si>
    <t>Sand Local (Lead 13 KM)</t>
  </si>
  <si>
    <t>(iii)</t>
  </si>
  <si>
    <t>Stone Boulder (Lead 36  KM)</t>
  </si>
  <si>
    <t>(iv)</t>
  </si>
  <si>
    <t>Stone Chips (Lead 22KM)</t>
  </si>
  <si>
    <t>(v)</t>
  </si>
  <si>
    <t>Earth (Lead 01 KM)</t>
  </si>
  <si>
    <t>TOTAL</t>
  </si>
  <si>
    <t>GST (18%)</t>
  </si>
  <si>
    <t>L. CESS (1%)</t>
  </si>
  <si>
    <t>5
16.91
DSR</t>
  </si>
  <si>
    <t xml:space="preserve">Providing and laying factory made chamfered edge Cement Concrete paver blocks in footpath, parks, lawns, drive ways or light traffic parking etc, of required strength, thickness &amp; size/ shape, made by table vibratory method using PU mould, laid in required colour &amp; pattern over 50mm thick compacted bed of sand, compacting and
proper embedding/laying of inter locking paver blocks into the sand bedding layer through vibratory compaction by using plate vibrator, filling the joints with sand and cutting of paver blocks as per required size and pattern, finishing and sweeping extra sand. complete all as per direction of Engineer-in-Charge  80 mm thick C.C. paver block of M-30 grade with approved color design and pattern. </t>
  </si>
  <si>
    <t>Labour for cleaning the work site before and after work etc.</t>
  </si>
  <si>
    <t>Each</t>
  </si>
  <si>
    <t>2
J.B.C.D 5.3.1.1</t>
  </si>
  <si>
    <t>Providing and laying in position cement concrete of specified grade excluding the cost of centering and shutering  All work upto pilith level.1:1.5.3(1 Cement:1.5 coarse sand(zone iii):3graded stone Aggregate 20mm nomial size.</t>
  </si>
  <si>
    <t>m3</t>
  </si>
  <si>
    <t>3
   J.B.C.D 5.3.17.1</t>
  </si>
  <si>
    <t xml:space="preserve">Centering and shuttering including strutting , etc and removel of form for  foundation, footings bases of column etc for mass concrete.             </t>
  </si>
  <si>
    <t>m2</t>
  </si>
  <si>
    <t>Carriage of Materials</t>
  </si>
  <si>
    <t>i</t>
  </si>
  <si>
    <t>Sand (Lead 49 KM)</t>
  </si>
  <si>
    <t>ii</t>
  </si>
  <si>
    <t>Stone Chips  (Lead 22 KM)</t>
  </si>
  <si>
    <t>Name of Work :-Repairing of PCC road at Makchund toli Samlong near Mahto house under ward no-13.</t>
  </si>
  <si>
    <t>Name of Work:- Construction of pcc road at dhela toli behind madan hotel from main road to house of vishal chhetri under ward no-08.</t>
  </si>
  <si>
    <t>2            5.1.8</t>
  </si>
  <si>
    <t xml:space="preserve">Filling in foundation trenches and pinth in layers not exceeding 150mm.thick well watered,rammed,fully compacted and fine dressed with earth obtained from excavation of foundation trenches within a lead of 50M and lift of 1.5M all complete as per building specification and direction of E/I(Mode of measurement compacted volue).              </t>
  </si>
  <si>
    <t>Name of Work:- Construction of PCC Road at Mabir Nagar from Radhika General Store to house of Fauji Sahab under ward no-08</t>
  </si>
</sst>
</file>

<file path=xl/styles.xml><?xml version="1.0" encoding="utf-8"?>
<styleSheet xmlns="http://schemas.openxmlformats.org/spreadsheetml/2006/main">
  <numFmts count="1">
    <numFmt numFmtId="164" formatCode="0.000"/>
  </numFmts>
  <fonts count="6">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b/>
      <sz val="11"/>
      <color theme="1"/>
      <name val="Century"/>
      <family val="1"/>
    </font>
    <font>
      <b/>
      <sz val="10"/>
      <color theme="1"/>
      <name val="Century"/>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1" fillId="0" borderId="0" xfId="0" applyFont="1" applyAlignment="1">
      <alignment horizontal="center" vertical="center"/>
    </xf>
    <xf numFmtId="0" fontId="4"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2" fontId="1" fillId="0" borderId="1" xfId="0" applyNumberFormat="1" applyFont="1" applyBorder="1" applyAlignment="1">
      <alignment horizontal="center" vertical="center"/>
    </xf>
    <xf numFmtId="1"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5" fillId="0" borderId="1" xfId="0" applyFont="1" applyBorder="1" applyAlignment="1">
      <alignment horizontal="center" vertical="top" wrapText="1"/>
    </xf>
    <xf numFmtId="1" fontId="1" fillId="0" borderId="0" xfId="0" applyNumberFormat="1" applyFont="1" applyAlignment="1">
      <alignment horizontal="center" vertical="center"/>
    </xf>
    <xf numFmtId="0" fontId="1" fillId="0" borderId="0" xfId="0" applyFont="1" applyAlignment="1">
      <alignment horizontal="center" vertical="center" wrapText="1"/>
    </xf>
    <xf numFmtId="1" fontId="1" fillId="0" borderId="0" xfId="0" applyNumberFormat="1" applyFont="1" applyAlignment="1">
      <alignment horizontal="center" vertical="center" wrapText="1"/>
    </xf>
    <xf numFmtId="2" fontId="1" fillId="0" borderId="0" xfId="0" applyNumberFormat="1" applyFont="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0</xdr:row>
      <xdr:rowOff>104775</xdr:rowOff>
    </xdr:from>
    <xdr:to>
      <xdr:col>1</xdr:col>
      <xdr:colOff>685800</xdr:colOff>
      <xdr:row>0</xdr:row>
      <xdr:rowOff>700183</xdr:rowOff>
    </xdr:to>
    <xdr:pic>
      <xdr:nvPicPr>
        <xdr:cNvPr id="2" name="Picture 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723900" y="104775"/>
          <a:ext cx="581025" cy="595408"/>
        </a:xfrm>
        <a:prstGeom prst="rect">
          <a:avLst/>
        </a:prstGeom>
      </xdr:spPr>
    </xdr:pic>
    <xdr:clientData/>
  </xdr:twoCellAnchor>
  <xdr:twoCellAnchor editAs="oneCell">
    <xdr:from>
      <xdr:col>4</xdr:col>
      <xdr:colOff>400051</xdr:colOff>
      <xdr:row>0</xdr:row>
      <xdr:rowOff>47626</xdr:rowOff>
    </xdr:from>
    <xdr:to>
      <xdr:col>5</xdr:col>
      <xdr:colOff>259476</xdr:colOff>
      <xdr:row>0</xdr:row>
      <xdr:rowOff>695326</xdr:rowOff>
    </xdr:to>
    <xdr:pic>
      <xdr:nvPicPr>
        <xdr:cNvPr id="3" name="Picture 2" descr="RMC_LOGO.jpg">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stretch>
          <a:fillRect/>
        </a:stretch>
      </xdr:blipFill>
      <xdr:spPr>
        <a:xfrm>
          <a:off x="5353051" y="47626"/>
          <a:ext cx="611900" cy="647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104775</xdr:colOff>
      <xdr:row>0</xdr:row>
      <xdr:rowOff>104775</xdr:rowOff>
    </xdr:from>
    <xdr:to>
      <xdr:col>1</xdr:col>
      <xdr:colOff>609600</xdr:colOff>
      <xdr:row>0</xdr:row>
      <xdr:rowOff>700183</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723900" y="104775"/>
          <a:ext cx="504825" cy="595408"/>
        </a:xfrm>
        <a:prstGeom prst="rect">
          <a:avLst/>
        </a:prstGeom>
      </xdr:spPr>
    </xdr:pic>
    <xdr:clientData/>
  </xdr:twoCellAnchor>
  <xdr:twoCellAnchor editAs="oneCell">
    <xdr:from>
      <xdr:col>4</xdr:col>
      <xdr:colOff>400051</xdr:colOff>
      <xdr:row>0</xdr:row>
      <xdr:rowOff>47626</xdr:rowOff>
    </xdr:from>
    <xdr:to>
      <xdr:col>4</xdr:col>
      <xdr:colOff>726201</xdr:colOff>
      <xdr:row>0</xdr:row>
      <xdr:rowOff>695326</xdr:rowOff>
    </xdr:to>
    <xdr:pic>
      <xdr:nvPicPr>
        <xdr:cNvPr id="3" name="Picture 2" descr="RMC_LOGO.jpg">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2" cstate="print"/>
        <a:stretch>
          <a:fillRect/>
        </a:stretch>
      </xdr:blipFill>
      <xdr:spPr>
        <a:xfrm>
          <a:off x="5057776" y="47626"/>
          <a:ext cx="469025" cy="647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104775</xdr:colOff>
      <xdr:row>0</xdr:row>
      <xdr:rowOff>104775</xdr:rowOff>
    </xdr:from>
    <xdr:to>
      <xdr:col>1</xdr:col>
      <xdr:colOff>609600</xdr:colOff>
      <xdr:row>0</xdr:row>
      <xdr:rowOff>700183</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723900" y="104775"/>
          <a:ext cx="581025" cy="595408"/>
        </a:xfrm>
        <a:prstGeom prst="rect">
          <a:avLst/>
        </a:prstGeom>
      </xdr:spPr>
    </xdr:pic>
    <xdr:clientData/>
  </xdr:twoCellAnchor>
  <xdr:twoCellAnchor editAs="oneCell">
    <xdr:from>
      <xdr:col>4</xdr:col>
      <xdr:colOff>400051</xdr:colOff>
      <xdr:row>0</xdr:row>
      <xdr:rowOff>47626</xdr:rowOff>
    </xdr:from>
    <xdr:to>
      <xdr:col>5</xdr:col>
      <xdr:colOff>116601</xdr:colOff>
      <xdr:row>0</xdr:row>
      <xdr:rowOff>695326</xdr:rowOff>
    </xdr:to>
    <xdr:pic>
      <xdr:nvPicPr>
        <xdr:cNvPr id="3" name="Picture 2" descr="RMC_LOGO.jpg">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2" cstate="print"/>
        <a:stretch>
          <a:fillRect/>
        </a:stretch>
      </xdr:blipFill>
      <xdr:spPr>
        <a:xfrm>
          <a:off x="5057776" y="47626"/>
          <a:ext cx="611900" cy="647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esktop/DY%20MAYOR/W-14/PCC%20ROAD%20Dhumsa%20tol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Desktop/DY%20MAYOR/W-08/PCC%20ROAD%20Chunna%20Bhatta%20Sadar%20newwwww.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BOQ"/>
    </sheetNames>
    <sheetDataSet>
      <sheetData sheetId="0">
        <row r="3">
          <cell r="A3" t="str">
            <v>Name of Work :- Construction of PCC Road at Uppar Chutia,Dhumsa Toli from house of Pushkar Mahto to house of Digambar Sahu under ward no-14</v>
          </cell>
        </row>
        <row r="5">
          <cell r="A5" t="str">
            <v>1.            5.1.1</v>
          </cell>
          <cell r="B5" t="str">
            <v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v>
          </cell>
        </row>
        <row r="9">
          <cell r="G9">
            <v>83.15</v>
          </cell>
          <cell r="I9">
            <v>151.82</v>
          </cell>
        </row>
        <row r="10">
          <cell r="A10" t="str">
            <v>2  4/M004</v>
          </cell>
          <cell r="B10" t="str">
            <v>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v>
          </cell>
        </row>
        <row r="13">
          <cell r="G13">
            <v>20.22</v>
          </cell>
          <cell r="I13">
            <v>347.85</v>
          </cell>
        </row>
        <row r="14">
          <cell r="A14" t="str">
            <v>3
 5.6.8
WRD</v>
          </cell>
          <cell r="B14" t="str">
            <v>Supplying and laying (properly as per design and drawing) rip-rap with good  quality of boulders duly packed including the cost of materials, royalty all taxes etc. but excluding the cost of carriage all complete as per specification and direction of E/I.</v>
          </cell>
        </row>
        <row r="17">
          <cell r="G17">
            <v>48.77</v>
          </cell>
          <cell r="I17">
            <v>1756.4</v>
          </cell>
        </row>
        <row r="18">
          <cell r="A18" t="str">
            <v>4
 5.3.1.1</v>
          </cell>
          <cell r="B18" t="str">
            <v>Providing and laying in position cement concrete of specified grade excluding the cost of centering and shuttering - All work up to plinth level
1:1.5:3 (1 Cement : 1.5 coarse sand zone(III): 3 graded stone aggregate 20mm nominal size)</v>
          </cell>
        </row>
        <row r="22">
          <cell r="G22">
            <v>59.83</v>
          </cell>
          <cell r="I22">
            <v>4961.7299999999996</v>
          </cell>
        </row>
        <row r="27">
          <cell r="A27" t="str">
            <v>6
5.3.17.1</v>
          </cell>
          <cell r="B27" t="str">
            <v>Centering and Shuttering including strutting, propping etc and removal of from for  
 Foundation , footing , bases of columns etc for mass concrete.</v>
          </cell>
        </row>
        <row r="30">
          <cell r="G30">
            <v>39.03</v>
          </cell>
          <cell r="I30">
            <v>194.5</v>
          </cell>
        </row>
        <row r="32">
          <cell r="G32">
            <v>25.73</v>
          </cell>
        </row>
        <row r="33">
          <cell r="G33">
            <v>20.22</v>
          </cell>
        </row>
        <row r="34">
          <cell r="G34">
            <v>48.77</v>
          </cell>
        </row>
        <row r="35">
          <cell r="G35">
            <v>51.45</v>
          </cell>
        </row>
        <row r="36">
          <cell r="G36">
            <v>83.15</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 val="BOQ"/>
    </sheetNames>
    <sheetDataSet>
      <sheetData sheetId="0">
        <row r="3">
          <cell r="A3" t="str">
            <v>Name of Work :- Construction of PCC Road at Kokar Chunna Bhatta ( Behind Kokar Sadar Thana) under ward no-08</v>
          </cell>
        </row>
        <row r="5">
          <cell r="A5" t="str">
            <v>1.            5.1.1</v>
          </cell>
          <cell r="B5" t="str">
            <v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v>
          </cell>
        </row>
        <row r="8">
          <cell r="I8">
            <v>151.82</v>
          </cell>
        </row>
        <row r="9">
          <cell r="A9" t="str">
            <v>2  4/M004</v>
          </cell>
          <cell r="B9" t="str">
            <v>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v>
          </cell>
        </row>
        <row r="12">
          <cell r="I12">
            <v>347.85</v>
          </cell>
        </row>
        <row r="13">
          <cell r="A13" t="str">
            <v>3
 5.6.8
WRD</v>
          </cell>
          <cell r="B13" t="str">
            <v>Supplying and laying (properly as per design and drawing) rip-rap with good  quality of boulders duly packed including the cost of materials, royalty all taxes etc. but excluding the cost of carriage all complete as per specification and direction of E/I.</v>
          </cell>
        </row>
        <row r="16">
          <cell r="I16">
            <v>1756.4</v>
          </cell>
        </row>
        <row r="17">
          <cell r="A17" t="str">
            <v>4
 5.3.1.1</v>
          </cell>
          <cell r="B17" t="str">
            <v>Providing and laying in position cement concrete of specified grade excluding the cost of centering and shuttering - All work up to plinth level
1:1.5:3 (1 Cement : 1.5 coarse sand zone(III): 3 graded stone aggregate 20mm nominal size)</v>
          </cell>
        </row>
        <row r="20">
          <cell r="I20">
            <v>4961.7299999999996</v>
          </cell>
        </row>
        <row r="21">
          <cell r="A21" t="str">
            <v>5
5.3.17.1</v>
          </cell>
          <cell r="B21" t="str">
            <v>Centering and Shuttering including strutting, propping etc and removal of from for  
 Foundation , footing , bases of columns etc for mass concrete.</v>
          </cell>
        </row>
        <row r="24">
          <cell r="I24">
            <v>194.5</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A1:F21"/>
  <sheetViews>
    <sheetView topLeftCell="A10" zoomScaleSheetLayoutView="112" workbookViewId="0">
      <selection activeCell="I17" sqref="I17"/>
    </sheetView>
  </sheetViews>
  <sheetFormatPr defaultColWidth="9.140625" defaultRowHeight="15"/>
  <cols>
    <col min="1" max="1" width="9.28515625" style="11" bestFit="1" customWidth="1"/>
    <col min="2" max="2" width="42.28515625" style="12" customWidth="1"/>
    <col min="3" max="3" width="9.140625" style="1" customWidth="1"/>
    <col min="4" max="4" width="9.140625" style="13"/>
    <col min="5" max="5" width="11.28515625" style="1" bestFit="1" customWidth="1"/>
    <col min="6" max="6" width="16.42578125" style="14" customWidth="1"/>
    <col min="7" max="16384" width="9.140625" style="1"/>
  </cols>
  <sheetData>
    <row r="1" spans="1:6" ht="60.75" customHeight="1">
      <c r="A1" s="15" t="s">
        <v>0</v>
      </c>
      <c r="B1" s="15"/>
      <c r="C1" s="15"/>
      <c r="D1" s="15"/>
      <c r="E1" s="15"/>
      <c r="F1" s="15"/>
    </row>
    <row r="2" spans="1:6" ht="36" customHeight="1">
      <c r="A2" s="16" t="s">
        <v>1</v>
      </c>
      <c r="B2" s="16"/>
      <c r="C2" s="16"/>
      <c r="D2" s="16"/>
      <c r="E2" s="16"/>
      <c r="F2" s="16"/>
    </row>
    <row r="3" spans="1:6" ht="55.5" customHeight="1">
      <c r="A3" s="17" t="str">
        <f>[1]Sheet1!A3</f>
        <v>Name of Work :- Construction of PCC Road at Uppar Chutia,Dhumsa Toli from house of Pushkar Mahto to house of Digambar Sahu under ward no-14</v>
      </c>
      <c r="B3" s="17"/>
      <c r="C3" s="17"/>
      <c r="D3" s="17"/>
      <c r="E3" s="17"/>
      <c r="F3" s="17"/>
    </row>
    <row r="4" spans="1:6">
      <c r="A4" s="2" t="s">
        <v>2</v>
      </c>
      <c r="B4" s="2" t="s">
        <v>3</v>
      </c>
      <c r="C4" s="2" t="s">
        <v>4</v>
      </c>
      <c r="D4" s="2" t="s">
        <v>5</v>
      </c>
      <c r="E4" s="2" t="s">
        <v>6</v>
      </c>
      <c r="F4" s="2" t="s">
        <v>7</v>
      </c>
    </row>
    <row r="5" spans="1:6" ht="120">
      <c r="A5" s="3" t="str">
        <f>[1]Sheet1!A5</f>
        <v>1.            5.1.1</v>
      </c>
      <c r="B5" s="4" t="str">
        <f>[1]Sheet1!B5</f>
        <v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v>
      </c>
      <c r="C5" s="6">
        <f>[1]Sheet1!G9</f>
        <v>83.15</v>
      </c>
      <c r="D5" s="7" t="str">
        <f>D6</f>
        <v>M3</v>
      </c>
      <c r="E5" s="5">
        <f>[1]Sheet1!I9</f>
        <v>151.82</v>
      </c>
      <c r="F5" s="6">
        <f>C5*E5</f>
        <v>12623.833000000001</v>
      </c>
    </row>
    <row r="6" spans="1:6" ht="120">
      <c r="A6" s="3" t="str">
        <f>[1]Sheet1!A10</f>
        <v>2  4/M004</v>
      </c>
      <c r="B6" s="4" t="str">
        <f>[1]Sheet1!B10</f>
        <v>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v>
      </c>
      <c r="C6" s="6">
        <f>[1]Sheet1!G13</f>
        <v>20.22</v>
      </c>
      <c r="D6" s="7" t="s">
        <v>8</v>
      </c>
      <c r="E6" s="5">
        <f>[1]Sheet1!I13</f>
        <v>347.85</v>
      </c>
      <c r="F6" s="6">
        <f t="shared" ref="F6:F16" si="0">C6*E6</f>
        <v>7033.527</v>
      </c>
    </row>
    <row r="7" spans="1:6" ht="90">
      <c r="A7" s="3" t="str">
        <f>[1]Sheet1!A14</f>
        <v>3
 5.6.8
WRD</v>
      </c>
      <c r="B7" s="4" t="str">
        <f>[1]Sheet1!B14</f>
        <v>Supplying and laying (properly as per design and drawing) rip-rap with good  quality of boulders duly packed including the cost of materials, royalty all taxes etc. but excluding the cost of carriage all complete as per specification and direction of E/I.</v>
      </c>
      <c r="C7" s="6">
        <f>[1]Sheet1!G17</f>
        <v>48.77</v>
      </c>
      <c r="D7" s="7" t="s">
        <v>8</v>
      </c>
      <c r="E7" s="5">
        <f>[1]Sheet1!I17</f>
        <v>1756.4</v>
      </c>
      <c r="F7" s="6">
        <f t="shared" si="0"/>
        <v>85659.628000000012</v>
      </c>
    </row>
    <row r="8" spans="1:6" ht="90">
      <c r="A8" s="3" t="str">
        <f>[1]Sheet1!A18</f>
        <v>4
 5.3.1.1</v>
      </c>
      <c r="B8" s="4" t="str">
        <f>[1]Sheet1!B18</f>
        <v>Providing and laying in position cement concrete of specified grade excluding the cost of centering and shuttering - All work up to plinth level
1:1.5:3 (1 Cement : 1.5 coarse sand zone(III): 3 graded stone aggregate 20mm nominal size)</v>
      </c>
      <c r="C8" s="6">
        <f>[1]Sheet1!G22</f>
        <v>59.83</v>
      </c>
      <c r="D8" s="7" t="s">
        <v>8</v>
      </c>
      <c r="E8" s="6">
        <f>[1]Sheet1!I22</f>
        <v>4961.7299999999996</v>
      </c>
      <c r="F8" s="6">
        <f t="shared" si="0"/>
        <v>296860.30589999998</v>
      </c>
    </row>
    <row r="9" spans="1:6" ht="270">
      <c r="A9" s="4" t="s">
        <v>24</v>
      </c>
      <c r="B9" s="4" t="s">
        <v>25</v>
      </c>
      <c r="C9" s="4">
        <v>92.94</v>
      </c>
      <c r="D9" s="4" t="s">
        <v>8</v>
      </c>
      <c r="E9" s="4">
        <v>877.72</v>
      </c>
      <c r="F9" s="4">
        <f>C9*E9</f>
        <v>81575.296799999996</v>
      </c>
    </row>
    <row r="10" spans="1:6" ht="60">
      <c r="A10" s="3" t="str">
        <f>[1]Sheet1!A27</f>
        <v>6
5.3.17.1</v>
      </c>
      <c r="B10" s="4" t="str">
        <f>[1]Sheet1!B27</f>
        <v>Centering and Shuttering including strutting, propping etc and removal of from for  
 Foundation , footing , bases of columns etc for mass concrete.</v>
      </c>
      <c r="C10" s="6">
        <f>[1]Sheet1!G30</f>
        <v>39.03</v>
      </c>
      <c r="D10" s="7" t="s">
        <v>9</v>
      </c>
      <c r="E10" s="6">
        <f>[1]Sheet1!I30</f>
        <v>194.5</v>
      </c>
      <c r="F10" s="6">
        <f t="shared" si="0"/>
        <v>7591.335</v>
      </c>
    </row>
    <row r="11" spans="1:6">
      <c r="A11" s="8">
        <v>7</v>
      </c>
      <c r="B11" s="9" t="s">
        <v>10</v>
      </c>
      <c r="C11" s="5"/>
      <c r="D11" s="7"/>
      <c r="E11" s="5"/>
      <c r="F11" s="6"/>
    </row>
    <row r="12" spans="1:6">
      <c r="A12" s="4" t="s">
        <v>11</v>
      </c>
      <c r="B12" s="4" t="s">
        <v>12</v>
      </c>
      <c r="C12" s="4">
        <f>[1]Sheet1!G32</f>
        <v>25.73</v>
      </c>
      <c r="D12" s="4" t="s">
        <v>8</v>
      </c>
      <c r="E12" s="4">
        <v>848.82</v>
      </c>
      <c r="F12" s="4">
        <f t="shared" si="0"/>
        <v>21840.138600000002</v>
      </c>
    </row>
    <row r="13" spans="1:6">
      <c r="A13" s="4" t="s">
        <v>13</v>
      </c>
      <c r="B13" s="4" t="s">
        <v>14</v>
      </c>
      <c r="C13" s="4">
        <f>[1]Sheet1!G33</f>
        <v>20.22</v>
      </c>
      <c r="D13" s="4" t="s">
        <v>8</v>
      </c>
      <c r="E13" s="4">
        <v>447.06</v>
      </c>
      <c r="F13" s="4">
        <f t="shared" si="0"/>
        <v>9039.5532000000003</v>
      </c>
    </row>
    <row r="14" spans="1:6">
      <c r="A14" s="4" t="s">
        <v>15</v>
      </c>
      <c r="B14" s="4" t="s">
        <v>16</v>
      </c>
      <c r="C14" s="4">
        <f>[1]Sheet1!G34</f>
        <v>48.77</v>
      </c>
      <c r="D14" s="4" t="s">
        <v>8</v>
      </c>
      <c r="E14" s="4">
        <v>679.66</v>
      </c>
      <c r="F14" s="4">
        <f t="shared" si="0"/>
        <v>33147.018199999999</v>
      </c>
    </row>
    <row r="15" spans="1:6">
      <c r="A15" s="4" t="s">
        <v>17</v>
      </c>
      <c r="B15" s="4" t="s">
        <v>18</v>
      </c>
      <c r="C15" s="4">
        <f>[1]Sheet1!G35</f>
        <v>51.45</v>
      </c>
      <c r="D15" s="4" t="s">
        <v>8</v>
      </c>
      <c r="E15" s="4">
        <v>447.06</v>
      </c>
      <c r="F15" s="4">
        <f t="shared" si="0"/>
        <v>23001.237000000001</v>
      </c>
    </row>
    <row r="16" spans="1:6">
      <c r="A16" s="4" t="s">
        <v>19</v>
      </c>
      <c r="B16" s="4" t="s">
        <v>20</v>
      </c>
      <c r="C16" s="4">
        <f>[1]Sheet1!G36</f>
        <v>83.15</v>
      </c>
      <c r="D16" s="4" t="s">
        <v>8</v>
      </c>
      <c r="E16" s="4">
        <v>117.54</v>
      </c>
      <c r="F16" s="4">
        <f t="shared" si="0"/>
        <v>9773.4510000000009</v>
      </c>
    </row>
    <row r="17" spans="1:6">
      <c r="A17" s="4"/>
      <c r="B17" s="4"/>
      <c r="C17" s="4"/>
      <c r="D17" s="4"/>
      <c r="E17" s="4" t="s">
        <v>21</v>
      </c>
      <c r="F17" s="4">
        <f>SUM(F5:F16)</f>
        <v>588145.32370000007</v>
      </c>
    </row>
    <row r="18" spans="1:6">
      <c r="A18" s="8"/>
      <c r="B18" s="9"/>
      <c r="C18" s="5"/>
      <c r="D18" s="7"/>
      <c r="E18" s="4" t="s">
        <v>22</v>
      </c>
      <c r="F18" s="4">
        <f>F17*18/100</f>
        <v>105866.158266</v>
      </c>
    </row>
    <row r="19" spans="1:6">
      <c r="A19" s="8"/>
      <c r="B19" s="9"/>
      <c r="C19" s="5"/>
      <c r="D19" s="7"/>
      <c r="E19" s="4"/>
      <c r="F19" s="4">
        <f>F18+F17</f>
        <v>694011.48196600005</v>
      </c>
    </row>
    <row r="20" spans="1:6" ht="30">
      <c r="A20" s="8"/>
      <c r="B20" s="9"/>
      <c r="C20" s="5"/>
      <c r="D20" s="7"/>
      <c r="E20" s="4" t="s">
        <v>23</v>
      </c>
      <c r="F20" s="4">
        <f>F19*1/100</f>
        <v>6940.1148196600006</v>
      </c>
    </row>
    <row r="21" spans="1:6">
      <c r="A21" s="8"/>
      <c r="B21" s="9"/>
      <c r="C21" s="5"/>
      <c r="D21" s="7"/>
      <c r="E21" s="4" t="s">
        <v>21</v>
      </c>
      <c r="F21" s="4">
        <f>F20+F19</f>
        <v>700951.59678566002</v>
      </c>
    </row>
  </sheetData>
  <mergeCells count="3">
    <mergeCell ref="A1:F1"/>
    <mergeCell ref="A2:F2"/>
    <mergeCell ref="A3:F3"/>
  </mergeCells>
  <pageMargins left="0.7" right="0.7" top="0.75" bottom="0.75" header="0.3" footer="0.3"/>
  <pageSetup paperSize="9" scale="85" orientation="portrait" r:id="rId1"/>
  <drawing r:id="rId2"/>
</worksheet>
</file>

<file path=xl/worksheets/sheet2.xml><?xml version="1.0" encoding="utf-8"?>
<worksheet xmlns="http://schemas.openxmlformats.org/spreadsheetml/2006/main" xmlns:r="http://schemas.openxmlformats.org/officeDocument/2006/relationships">
  <dimension ref="A1:F21"/>
  <sheetViews>
    <sheetView workbookViewId="0">
      <selection activeCell="E25" sqref="E25"/>
    </sheetView>
  </sheetViews>
  <sheetFormatPr defaultColWidth="9.140625" defaultRowHeight="15"/>
  <cols>
    <col min="1" max="1" width="9.28515625" style="11" bestFit="1" customWidth="1"/>
    <col min="2" max="2" width="42.28515625" style="12" customWidth="1"/>
    <col min="3" max="3" width="9.140625" style="1" customWidth="1"/>
    <col min="4" max="4" width="9.140625" style="13"/>
    <col min="5" max="5" width="11.28515625" style="1" bestFit="1" customWidth="1"/>
    <col min="6" max="6" width="16.42578125" style="14" customWidth="1"/>
    <col min="7" max="16384" width="9.140625" style="1"/>
  </cols>
  <sheetData>
    <row r="1" spans="1:6" ht="60.75" customHeight="1">
      <c r="A1" s="15" t="s">
        <v>0</v>
      </c>
      <c r="B1" s="15"/>
      <c r="C1" s="15"/>
      <c r="D1" s="15"/>
      <c r="E1" s="15"/>
      <c r="F1" s="15"/>
    </row>
    <row r="2" spans="1:6" ht="36" customHeight="1">
      <c r="A2" s="16" t="s">
        <v>1</v>
      </c>
      <c r="B2" s="16"/>
      <c r="C2" s="16"/>
      <c r="D2" s="16"/>
      <c r="E2" s="16"/>
      <c r="F2" s="16"/>
    </row>
    <row r="3" spans="1:6" ht="55.5" customHeight="1">
      <c r="A3" s="17" t="s">
        <v>43</v>
      </c>
      <c r="B3" s="17"/>
      <c r="C3" s="17"/>
      <c r="D3" s="17"/>
      <c r="E3" s="17"/>
      <c r="F3" s="17"/>
    </row>
    <row r="4" spans="1:6">
      <c r="A4" s="2" t="s">
        <v>2</v>
      </c>
      <c r="B4" s="2" t="s">
        <v>3</v>
      </c>
      <c r="C4" s="2" t="s">
        <v>4</v>
      </c>
      <c r="D4" s="2" t="s">
        <v>5</v>
      </c>
      <c r="E4" s="2" t="s">
        <v>6</v>
      </c>
      <c r="F4" s="2" t="s">
        <v>7</v>
      </c>
    </row>
    <row r="5" spans="1:6" ht="120">
      <c r="A5" s="3" t="str">
        <f>[2]Sheet1!A5</f>
        <v>1.            5.1.1</v>
      </c>
      <c r="B5" s="4" t="str">
        <f>[2]Sheet1!B5</f>
        <v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v>
      </c>
      <c r="C5" s="6">
        <v>50.07</v>
      </c>
      <c r="D5" s="7" t="str">
        <f>D7</f>
        <v>M3</v>
      </c>
      <c r="E5" s="5">
        <f>[2]Sheet1!I8</f>
        <v>151.82</v>
      </c>
      <c r="F5" s="6">
        <f>C5*E5</f>
        <v>7601.6273999999994</v>
      </c>
    </row>
    <row r="6" spans="1:6" ht="120">
      <c r="A6" s="4" t="s">
        <v>41</v>
      </c>
      <c r="B6" s="4" t="s">
        <v>42</v>
      </c>
      <c r="C6" s="4">
        <v>118.95</v>
      </c>
      <c r="D6" s="4" t="s">
        <v>8</v>
      </c>
      <c r="E6" s="4">
        <v>128.88</v>
      </c>
      <c r="F6" s="6">
        <f>C6*E6</f>
        <v>15330.276</v>
      </c>
    </row>
    <row r="7" spans="1:6" ht="120">
      <c r="A7" s="3" t="str">
        <f>[2]Sheet1!A9</f>
        <v>2  4/M004</v>
      </c>
      <c r="B7" s="4" t="str">
        <f>[2]Sheet1!B9</f>
        <v>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v>
      </c>
      <c r="C7" s="6">
        <v>25.04</v>
      </c>
      <c r="D7" s="7" t="s">
        <v>8</v>
      </c>
      <c r="E7" s="5">
        <f>[2]Sheet1!I12</f>
        <v>347.85</v>
      </c>
      <c r="F7" s="6">
        <f t="shared" ref="F7:F16" si="0">C7*E7</f>
        <v>8710.1640000000007</v>
      </c>
    </row>
    <row r="8" spans="1:6" ht="90">
      <c r="A8" s="3" t="str">
        <f>[2]Sheet1!A13</f>
        <v>3
 5.6.8
WRD</v>
      </c>
      <c r="B8" s="4" t="str">
        <f>[2]Sheet1!B13</f>
        <v>Supplying and laying (properly as per design and drawing) rip-rap with good  quality of boulders duly packed including the cost of materials, royalty all taxes etc. but excluding the cost of carriage all complete as per specification and direction of E/I.</v>
      </c>
      <c r="C8" s="6">
        <v>60.38</v>
      </c>
      <c r="D8" s="7" t="s">
        <v>8</v>
      </c>
      <c r="E8" s="5">
        <f>[2]Sheet1!I16</f>
        <v>1756.4</v>
      </c>
      <c r="F8" s="6">
        <f t="shared" si="0"/>
        <v>106051.43200000002</v>
      </c>
    </row>
    <row r="9" spans="1:6" ht="90">
      <c r="A9" s="3" t="str">
        <f>[2]Sheet1!A17</f>
        <v>4
 5.3.1.1</v>
      </c>
      <c r="B9" s="4" t="str">
        <f>[2]Sheet1!B17</f>
        <v>Providing and laying in position cement concrete of specified grade excluding the cost of centering and shuttering - All work up to plinth level
1:1.5:3 (1 Cement : 1.5 coarse sand zone(III): 3 graded stone aggregate 20mm nominal size)</v>
      </c>
      <c r="C9" s="6">
        <v>73.63</v>
      </c>
      <c r="D9" s="7" t="s">
        <v>8</v>
      </c>
      <c r="E9" s="6">
        <f>[2]Sheet1!I20</f>
        <v>4961.7299999999996</v>
      </c>
      <c r="F9" s="6">
        <f t="shared" si="0"/>
        <v>365332.17989999993</v>
      </c>
    </row>
    <row r="10" spans="1:6" ht="60">
      <c r="A10" s="3" t="str">
        <f>[2]Sheet1!A21</f>
        <v>5
5.3.17.1</v>
      </c>
      <c r="B10" s="4" t="str">
        <f>[2]Sheet1!B21</f>
        <v>Centering and Shuttering including strutting, propping etc and removal of from for  
 Foundation , footing , bases of columns etc for mass concrete.</v>
      </c>
      <c r="C10" s="6">
        <v>48.33</v>
      </c>
      <c r="D10" s="7" t="s">
        <v>9</v>
      </c>
      <c r="E10" s="6">
        <f>[2]Sheet1!I24</f>
        <v>194.5</v>
      </c>
      <c r="F10" s="6">
        <f t="shared" si="0"/>
        <v>9400.1849999999995</v>
      </c>
    </row>
    <row r="11" spans="1:6">
      <c r="A11" s="8">
        <v>6</v>
      </c>
      <c r="B11" s="9" t="s">
        <v>10</v>
      </c>
      <c r="C11" s="5"/>
      <c r="D11" s="7"/>
      <c r="E11" s="5"/>
      <c r="F11" s="6"/>
    </row>
    <row r="12" spans="1:6">
      <c r="A12" s="10" t="s">
        <v>11</v>
      </c>
      <c r="B12" s="4" t="s">
        <v>12</v>
      </c>
      <c r="C12" s="4">
        <v>31.66</v>
      </c>
      <c r="D12" s="4" t="s">
        <v>8</v>
      </c>
      <c r="E12" s="4">
        <v>848.82</v>
      </c>
      <c r="F12" s="6">
        <f t="shared" si="0"/>
        <v>26873.641200000002</v>
      </c>
    </row>
    <row r="13" spans="1:6">
      <c r="A13" s="10" t="s">
        <v>13</v>
      </c>
      <c r="B13" s="4" t="s">
        <v>14</v>
      </c>
      <c r="C13" s="4">
        <v>25.04</v>
      </c>
      <c r="D13" s="4" t="s">
        <v>8</v>
      </c>
      <c r="E13" s="4">
        <v>447.06</v>
      </c>
      <c r="F13" s="6">
        <f t="shared" si="0"/>
        <v>11194.3824</v>
      </c>
    </row>
    <row r="14" spans="1:6">
      <c r="A14" s="10" t="s">
        <v>15</v>
      </c>
      <c r="B14" s="4" t="s">
        <v>16</v>
      </c>
      <c r="C14" s="4">
        <v>60.38</v>
      </c>
      <c r="D14" s="4" t="s">
        <v>8</v>
      </c>
      <c r="E14" s="4">
        <v>679.66</v>
      </c>
      <c r="F14" s="6">
        <f t="shared" si="0"/>
        <v>41037.870799999997</v>
      </c>
    </row>
    <row r="15" spans="1:6">
      <c r="A15" s="10" t="s">
        <v>17</v>
      </c>
      <c r="B15" s="4" t="s">
        <v>18</v>
      </c>
      <c r="C15" s="4">
        <v>63.32</v>
      </c>
      <c r="D15" s="4" t="s">
        <v>8</v>
      </c>
      <c r="E15" s="4">
        <v>447.06</v>
      </c>
      <c r="F15" s="6">
        <f t="shared" si="0"/>
        <v>28307.839199999999</v>
      </c>
    </row>
    <row r="16" spans="1:6">
      <c r="A16" s="10" t="s">
        <v>19</v>
      </c>
      <c r="B16" s="4" t="s">
        <v>20</v>
      </c>
      <c r="C16" s="4">
        <v>68.91</v>
      </c>
      <c r="D16" s="4" t="s">
        <v>8</v>
      </c>
      <c r="E16" s="4">
        <v>117.54</v>
      </c>
      <c r="F16" s="6">
        <f t="shared" si="0"/>
        <v>8099.6814000000004</v>
      </c>
    </row>
    <row r="17" spans="1:6">
      <c r="A17" s="4"/>
      <c r="B17" s="4"/>
      <c r="C17" s="4"/>
      <c r="D17" s="4"/>
      <c r="E17" s="4" t="s">
        <v>21</v>
      </c>
      <c r="F17" s="4">
        <f>SUM(F5:F16)</f>
        <v>627939.27930000005</v>
      </c>
    </row>
    <row r="18" spans="1:6">
      <c r="A18" s="8"/>
      <c r="B18" s="9"/>
      <c r="C18" s="5"/>
      <c r="D18" s="7"/>
      <c r="E18" s="4" t="s">
        <v>22</v>
      </c>
      <c r="F18" s="4">
        <f>F17*18/100</f>
        <v>113029.07027400001</v>
      </c>
    </row>
    <row r="19" spans="1:6">
      <c r="A19" s="8"/>
      <c r="B19" s="9"/>
      <c r="C19" s="5"/>
      <c r="D19" s="7"/>
      <c r="E19" s="4"/>
      <c r="F19" s="4">
        <f>F18+F17</f>
        <v>740968.34957400011</v>
      </c>
    </row>
    <row r="20" spans="1:6" ht="30">
      <c r="A20" s="8"/>
      <c r="B20" s="9"/>
      <c r="C20" s="5"/>
      <c r="D20" s="7"/>
      <c r="E20" s="4" t="s">
        <v>23</v>
      </c>
      <c r="F20" s="4">
        <f>F19*1/100</f>
        <v>7409.6834957400015</v>
      </c>
    </row>
    <row r="21" spans="1:6">
      <c r="A21" s="8"/>
      <c r="B21" s="9"/>
      <c r="C21" s="5"/>
      <c r="D21" s="7"/>
      <c r="E21" s="4" t="s">
        <v>21</v>
      </c>
      <c r="F21" s="4">
        <f>F20+F19</f>
        <v>748378.03306974017</v>
      </c>
    </row>
  </sheetData>
  <mergeCells count="3">
    <mergeCell ref="A1:F1"/>
    <mergeCell ref="A2:F2"/>
    <mergeCell ref="A3:F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F20"/>
  <sheetViews>
    <sheetView topLeftCell="A13" workbookViewId="0">
      <selection activeCell="E28" sqref="E28"/>
    </sheetView>
  </sheetViews>
  <sheetFormatPr defaultColWidth="9.140625" defaultRowHeight="15"/>
  <cols>
    <col min="1" max="1" width="9.28515625" style="11" bestFit="1" customWidth="1"/>
    <col min="2" max="2" width="42.28515625" style="12" customWidth="1"/>
    <col min="3" max="3" width="9.140625" style="1" customWidth="1"/>
    <col min="4" max="4" width="9.140625" style="13"/>
    <col min="5" max="5" width="11.28515625" style="1" bestFit="1" customWidth="1"/>
    <col min="6" max="6" width="16.42578125" style="14" customWidth="1"/>
    <col min="7" max="16384" width="9.140625" style="1"/>
  </cols>
  <sheetData>
    <row r="1" spans="1:6" ht="60.75" customHeight="1">
      <c r="A1" s="15" t="s">
        <v>0</v>
      </c>
      <c r="B1" s="15"/>
      <c r="C1" s="15"/>
      <c r="D1" s="15"/>
      <c r="E1" s="15"/>
      <c r="F1" s="15"/>
    </row>
    <row r="2" spans="1:6" ht="36" customHeight="1">
      <c r="A2" s="16" t="s">
        <v>1</v>
      </c>
      <c r="B2" s="16"/>
      <c r="C2" s="16"/>
      <c r="D2" s="16"/>
      <c r="E2" s="16"/>
      <c r="F2" s="16"/>
    </row>
    <row r="3" spans="1:6" ht="55.5" customHeight="1">
      <c r="A3" s="17" t="s">
        <v>40</v>
      </c>
      <c r="B3" s="17"/>
      <c r="C3" s="17"/>
      <c r="D3" s="17"/>
      <c r="E3" s="17"/>
      <c r="F3" s="17"/>
    </row>
    <row r="4" spans="1:6">
      <c r="A4" s="2" t="s">
        <v>2</v>
      </c>
      <c r="B4" s="2" t="s">
        <v>3</v>
      </c>
      <c r="C4" s="2" t="s">
        <v>4</v>
      </c>
      <c r="D4" s="2" t="s">
        <v>5</v>
      </c>
      <c r="E4" s="2" t="s">
        <v>6</v>
      </c>
      <c r="F4" s="2" t="s">
        <v>7</v>
      </c>
    </row>
    <row r="5" spans="1:6" ht="120">
      <c r="A5" s="3" t="str">
        <f>[2]Sheet1!A5</f>
        <v>1.            5.1.1</v>
      </c>
      <c r="B5" s="4" t="str">
        <f>[2]Sheet1!B5</f>
        <v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v>
      </c>
      <c r="C5" s="6">
        <v>66.19</v>
      </c>
      <c r="D5" s="7" t="str">
        <f>D6</f>
        <v>M3</v>
      </c>
      <c r="E5" s="5">
        <f>[2]Sheet1!I8</f>
        <v>151.82</v>
      </c>
      <c r="F5" s="6">
        <f>C5*E5</f>
        <v>10048.9658</v>
      </c>
    </row>
    <row r="6" spans="1:6" ht="120">
      <c r="A6" s="3" t="str">
        <f>[2]Sheet1!A9</f>
        <v>2  4/M004</v>
      </c>
      <c r="B6" s="4" t="str">
        <f>[2]Sheet1!B9</f>
        <v>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v>
      </c>
      <c r="C6" s="6">
        <v>19.739999999999998</v>
      </c>
      <c r="D6" s="7" t="s">
        <v>8</v>
      </c>
      <c r="E6" s="5">
        <f>[2]Sheet1!I12</f>
        <v>347.85</v>
      </c>
      <c r="F6" s="6">
        <f t="shared" ref="F6:F15" si="0">C6*E6</f>
        <v>6866.5590000000002</v>
      </c>
    </row>
    <row r="7" spans="1:6" ht="90">
      <c r="A7" s="3" t="str">
        <f>[2]Sheet1!A13</f>
        <v>3
 5.6.8
WRD</v>
      </c>
      <c r="B7" s="4" t="str">
        <f>[2]Sheet1!B13</f>
        <v>Supplying and laying (properly as per design and drawing) rip-rap with good  quality of boulders duly packed including the cost of materials, royalty all taxes etc. but excluding the cost of carriage all complete as per specification and direction of E/I.</v>
      </c>
      <c r="C7" s="6">
        <v>47.61</v>
      </c>
      <c r="D7" s="7" t="s">
        <v>8</v>
      </c>
      <c r="E7" s="5">
        <f>[2]Sheet1!I16</f>
        <v>1756.4</v>
      </c>
      <c r="F7" s="6">
        <v>83616.78</v>
      </c>
    </row>
    <row r="8" spans="1:6" ht="90">
      <c r="A8" s="3" t="str">
        <f>[2]Sheet1!A17</f>
        <v>4
 5.3.1.1</v>
      </c>
      <c r="B8" s="4" t="str">
        <f>[2]Sheet1!B17</f>
        <v>Providing and laying in position cement concrete of specified grade excluding the cost of centering and shuttering - All work up to plinth level
1:1.5:3 (1 Cement : 1.5 coarse sand zone(III): 3 graded stone aggregate 20mm nominal size)</v>
      </c>
      <c r="C8" s="6">
        <v>58.06</v>
      </c>
      <c r="D8" s="7" t="s">
        <v>8</v>
      </c>
      <c r="E8" s="6">
        <f>[2]Sheet1!I20</f>
        <v>4961.7299999999996</v>
      </c>
      <c r="F8" s="6">
        <f t="shared" si="0"/>
        <v>288078.04379999998</v>
      </c>
    </row>
    <row r="9" spans="1:6" ht="60">
      <c r="A9" s="3" t="str">
        <f>[2]Sheet1!A21</f>
        <v>5
5.3.17.1</v>
      </c>
      <c r="B9" s="4" t="str">
        <f>[2]Sheet1!B21</f>
        <v>Centering and Shuttering including strutting, propping etc and removal of from for  
 Foundation , footing , bases of columns etc for mass concrete.</v>
      </c>
      <c r="C9" s="6">
        <v>38.1</v>
      </c>
      <c r="D9" s="7" t="s">
        <v>9</v>
      </c>
      <c r="E9" s="6">
        <f>[2]Sheet1!I24</f>
        <v>194.5</v>
      </c>
      <c r="F9" s="6">
        <f t="shared" si="0"/>
        <v>7410.4500000000007</v>
      </c>
    </row>
    <row r="10" spans="1:6">
      <c r="A10" s="8">
        <v>6</v>
      </c>
      <c r="B10" s="9" t="s">
        <v>10</v>
      </c>
      <c r="C10" s="5"/>
      <c r="D10" s="7"/>
      <c r="E10" s="5"/>
      <c r="F10" s="6"/>
    </row>
    <row r="11" spans="1:6">
      <c r="A11" s="10" t="s">
        <v>11</v>
      </c>
      <c r="B11" s="4" t="s">
        <v>12</v>
      </c>
      <c r="C11" s="4">
        <v>24.97</v>
      </c>
      <c r="D11" s="4" t="s">
        <v>8</v>
      </c>
      <c r="E11" s="4">
        <v>848.82</v>
      </c>
      <c r="F11" s="6">
        <f t="shared" si="0"/>
        <v>21195.035400000001</v>
      </c>
    </row>
    <row r="12" spans="1:6">
      <c r="A12" s="10" t="s">
        <v>13</v>
      </c>
      <c r="B12" s="4" t="s">
        <v>14</v>
      </c>
      <c r="C12" s="4">
        <v>19.739999999999998</v>
      </c>
      <c r="D12" s="4" t="s">
        <v>8</v>
      </c>
      <c r="E12" s="4">
        <v>447.06</v>
      </c>
      <c r="F12" s="6">
        <f t="shared" si="0"/>
        <v>8824.9643999999989</v>
      </c>
    </row>
    <row r="13" spans="1:6">
      <c r="A13" s="10" t="s">
        <v>15</v>
      </c>
      <c r="B13" s="4" t="s">
        <v>16</v>
      </c>
      <c r="C13" s="4">
        <v>47.61</v>
      </c>
      <c r="D13" s="4" t="s">
        <v>8</v>
      </c>
      <c r="E13" s="4">
        <v>679.66</v>
      </c>
      <c r="F13" s="6">
        <f t="shared" si="0"/>
        <v>32358.612599999997</v>
      </c>
    </row>
    <row r="14" spans="1:6">
      <c r="A14" s="10" t="s">
        <v>17</v>
      </c>
      <c r="B14" s="4" t="s">
        <v>18</v>
      </c>
      <c r="C14" s="4">
        <v>49.93</v>
      </c>
      <c r="D14" s="4" t="s">
        <v>8</v>
      </c>
      <c r="E14" s="4">
        <v>447.06</v>
      </c>
      <c r="F14" s="6">
        <f t="shared" si="0"/>
        <v>22321.7058</v>
      </c>
    </row>
    <row r="15" spans="1:6">
      <c r="A15" s="10" t="s">
        <v>19</v>
      </c>
      <c r="B15" s="4" t="s">
        <v>20</v>
      </c>
      <c r="C15" s="4">
        <v>66.19</v>
      </c>
      <c r="D15" s="4" t="s">
        <v>8</v>
      </c>
      <c r="E15" s="4">
        <v>117.54</v>
      </c>
      <c r="F15" s="6">
        <f t="shared" si="0"/>
        <v>7779.9726000000001</v>
      </c>
    </row>
    <row r="16" spans="1:6">
      <c r="A16" s="4"/>
      <c r="B16" s="4"/>
      <c r="C16" s="4"/>
      <c r="D16" s="4"/>
      <c r="E16" s="4" t="s">
        <v>21</v>
      </c>
      <c r="F16" s="4">
        <f>SUM(F5:F15)</f>
        <v>488501.08939999994</v>
      </c>
    </row>
    <row r="17" spans="1:6">
      <c r="A17" s="8"/>
      <c r="B17" s="9"/>
      <c r="C17" s="5"/>
      <c r="D17" s="7"/>
      <c r="E17" s="4" t="s">
        <v>22</v>
      </c>
      <c r="F17" s="4">
        <f>F16*18/100</f>
        <v>87930.196091999984</v>
      </c>
    </row>
    <row r="18" spans="1:6">
      <c r="A18" s="8"/>
      <c r="B18" s="9"/>
      <c r="C18" s="5"/>
      <c r="D18" s="7"/>
      <c r="E18" s="4"/>
      <c r="F18" s="4">
        <f>F17+F16</f>
        <v>576431.28549199994</v>
      </c>
    </row>
    <row r="19" spans="1:6" ht="30">
      <c r="A19" s="8"/>
      <c r="B19" s="9"/>
      <c r="C19" s="5"/>
      <c r="D19" s="7"/>
      <c r="E19" s="4" t="s">
        <v>23</v>
      </c>
      <c r="F19" s="4">
        <f>F18*1/100</f>
        <v>5764.3128549199992</v>
      </c>
    </row>
    <row r="20" spans="1:6">
      <c r="A20" s="8"/>
      <c r="B20" s="9"/>
      <c r="C20" s="5"/>
      <c r="D20" s="7"/>
      <c r="E20" s="4" t="s">
        <v>21</v>
      </c>
      <c r="F20" s="4">
        <f>F19+F18</f>
        <v>582195.59834691999</v>
      </c>
    </row>
  </sheetData>
  <mergeCells count="3">
    <mergeCell ref="A1:F1"/>
    <mergeCell ref="A2:F2"/>
    <mergeCell ref="A3:F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J15"/>
  <sheetViews>
    <sheetView tabSelected="1" topLeftCell="A13" workbookViewId="0">
      <selection activeCell="A3" sqref="A3:I3"/>
    </sheetView>
  </sheetViews>
  <sheetFormatPr defaultRowHeight="15"/>
  <cols>
    <col min="1" max="1" width="8.85546875" style="11" customWidth="1"/>
    <col min="2" max="2" width="42.85546875" style="12" customWidth="1"/>
    <col min="3" max="3" width="9.140625" style="12" hidden="1" customWidth="1"/>
    <col min="4" max="5" width="13.7109375" style="1" hidden="1" customWidth="1"/>
    <col min="6" max="6" width="13.7109375" style="1" customWidth="1"/>
    <col min="7" max="7" width="9.140625" style="13"/>
    <col min="8" max="8" width="12.140625" style="1" customWidth="1"/>
    <col min="9" max="9" width="16.42578125" style="14" customWidth="1"/>
    <col min="10" max="10" width="22.140625" style="1" hidden="1" customWidth="1"/>
    <col min="11" max="16384" width="9.140625" style="1"/>
  </cols>
  <sheetData>
    <row r="1" spans="1:9" ht="18.75">
      <c r="A1" s="16" t="s">
        <v>0</v>
      </c>
      <c r="B1" s="16"/>
      <c r="C1" s="16"/>
      <c r="D1" s="16"/>
      <c r="E1" s="16"/>
      <c r="F1" s="16"/>
      <c r="G1" s="16"/>
      <c r="H1" s="16"/>
      <c r="I1" s="16"/>
    </row>
    <row r="2" spans="1:9" ht="18.75">
      <c r="A2" s="16" t="s">
        <v>1</v>
      </c>
      <c r="B2" s="16"/>
      <c r="C2" s="16"/>
      <c r="D2" s="16"/>
      <c r="E2" s="16"/>
      <c r="F2" s="16"/>
      <c r="G2" s="16"/>
      <c r="H2" s="16"/>
      <c r="I2" s="16"/>
    </row>
    <row r="3" spans="1:9" ht="51.75" customHeight="1">
      <c r="A3" s="17" t="s">
        <v>39</v>
      </c>
      <c r="B3" s="17"/>
      <c r="C3" s="17"/>
      <c r="D3" s="17"/>
      <c r="E3" s="17"/>
      <c r="F3" s="17"/>
      <c r="G3" s="17"/>
      <c r="H3" s="17"/>
      <c r="I3" s="17"/>
    </row>
    <row r="4" spans="1:9">
      <c r="A4" s="2" t="s">
        <v>2</v>
      </c>
      <c r="B4" s="2" t="s">
        <v>3</v>
      </c>
      <c r="C4" s="2" t="s">
        <v>4</v>
      </c>
      <c r="D4" s="2" t="s">
        <v>4</v>
      </c>
      <c r="E4" s="2" t="s">
        <v>4</v>
      </c>
      <c r="F4" s="2" t="s">
        <v>4</v>
      </c>
      <c r="G4" s="2" t="s">
        <v>5</v>
      </c>
      <c r="H4" s="2" t="s">
        <v>6</v>
      </c>
      <c r="I4" s="2" t="s">
        <v>7</v>
      </c>
    </row>
    <row r="5" spans="1:9" ht="30">
      <c r="A5" s="7">
        <v>1</v>
      </c>
      <c r="B5" s="4" t="s">
        <v>26</v>
      </c>
      <c r="C5" s="4">
        <v>7</v>
      </c>
      <c r="D5" s="4">
        <v>7</v>
      </c>
      <c r="E5" s="4">
        <v>7</v>
      </c>
      <c r="F5" s="4">
        <v>5</v>
      </c>
      <c r="G5" s="4" t="s">
        <v>27</v>
      </c>
      <c r="H5" s="4">
        <v>326.85000000000002</v>
      </c>
      <c r="I5" s="4">
        <f>F5*H5</f>
        <v>1634.25</v>
      </c>
    </row>
    <row r="6" spans="1:9" ht="90">
      <c r="A6" s="4" t="s">
        <v>28</v>
      </c>
      <c r="B6" s="4" t="s">
        <v>29</v>
      </c>
      <c r="C6" s="4">
        <v>49.84</v>
      </c>
      <c r="D6" s="4">
        <v>43.61</v>
      </c>
      <c r="E6" s="4">
        <v>33.979999999999997</v>
      </c>
      <c r="F6" s="4">
        <v>13.59</v>
      </c>
      <c r="G6" s="4" t="s">
        <v>30</v>
      </c>
      <c r="H6" s="4">
        <v>4961.7299999999996</v>
      </c>
      <c r="I6" s="4">
        <f t="shared" ref="I6:I10" si="0">F6*H6</f>
        <v>67429.910699999993</v>
      </c>
    </row>
    <row r="7" spans="1:9" ht="60">
      <c r="A7" s="4" t="s">
        <v>31</v>
      </c>
      <c r="B7" s="4" t="s">
        <v>32</v>
      </c>
      <c r="C7" s="4">
        <v>14.87</v>
      </c>
      <c r="D7" s="4">
        <v>32.53</v>
      </c>
      <c r="E7" s="4">
        <v>13.94</v>
      </c>
      <c r="F7" s="4">
        <v>11.15</v>
      </c>
      <c r="G7" s="4" t="s">
        <v>33</v>
      </c>
      <c r="H7" s="4">
        <v>194.5</v>
      </c>
      <c r="I7" s="4">
        <f t="shared" si="0"/>
        <v>2168.6750000000002</v>
      </c>
    </row>
    <row r="8" spans="1:9">
      <c r="A8" s="7">
        <v>4</v>
      </c>
      <c r="B8" s="4" t="s">
        <v>34</v>
      </c>
      <c r="C8" s="4"/>
      <c r="D8" s="4"/>
      <c r="E8" s="4"/>
      <c r="F8" s="4"/>
      <c r="G8" s="4"/>
      <c r="H8" s="4"/>
      <c r="I8" s="4"/>
    </row>
    <row r="9" spans="1:9">
      <c r="A9" s="4" t="s">
        <v>35</v>
      </c>
      <c r="B9" s="4" t="s">
        <v>36</v>
      </c>
      <c r="C9" s="4">
        <v>21.43</v>
      </c>
      <c r="D9" s="4">
        <v>18.75</v>
      </c>
      <c r="E9" s="4">
        <v>14.61</v>
      </c>
      <c r="F9" s="4">
        <v>5.84</v>
      </c>
      <c r="G9" s="4" t="s">
        <v>30</v>
      </c>
      <c r="H9" s="4">
        <v>848.82</v>
      </c>
      <c r="I9" s="4">
        <f t="shared" si="0"/>
        <v>4957.1088</v>
      </c>
    </row>
    <row r="10" spans="1:9">
      <c r="A10" s="4" t="s">
        <v>37</v>
      </c>
      <c r="B10" s="4" t="s">
        <v>38</v>
      </c>
      <c r="C10" s="4">
        <v>42.87</v>
      </c>
      <c r="D10" s="4">
        <v>37.51</v>
      </c>
      <c r="E10" s="4">
        <v>29.23</v>
      </c>
      <c r="F10" s="4">
        <v>11.69</v>
      </c>
      <c r="G10" s="4" t="s">
        <v>30</v>
      </c>
      <c r="H10" s="4">
        <v>447.06</v>
      </c>
      <c r="I10" s="4">
        <f t="shared" si="0"/>
        <v>5226.1314000000002</v>
      </c>
    </row>
    <row r="11" spans="1:9">
      <c r="A11" s="4"/>
      <c r="B11" s="4"/>
      <c r="C11" s="4"/>
      <c r="D11" s="4"/>
      <c r="E11" s="4"/>
      <c r="F11" s="4"/>
      <c r="G11" s="4"/>
      <c r="H11" s="4" t="s">
        <v>21</v>
      </c>
      <c r="I11" s="4">
        <f>SUM(I5:I10)</f>
        <v>81416.075899999996</v>
      </c>
    </row>
    <row r="12" spans="1:9">
      <c r="A12" s="8"/>
      <c r="B12" s="9"/>
      <c r="C12" s="9"/>
      <c r="D12" s="5"/>
      <c r="E12" s="5"/>
      <c r="F12" s="5"/>
      <c r="G12" s="7"/>
      <c r="H12" s="4" t="s">
        <v>22</v>
      </c>
      <c r="I12" s="4">
        <f>I11*18/100</f>
        <v>14654.893662</v>
      </c>
    </row>
    <row r="13" spans="1:9">
      <c r="A13" s="8"/>
      <c r="B13" s="9"/>
      <c r="C13" s="9"/>
      <c r="D13" s="5"/>
      <c r="E13" s="5"/>
      <c r="F13" s="5"/>
      <c r="G13" s="7"/>
      <c r="H13" s="4"/>
      <c r="I13" s="4">
        <f>I12+I11</f>
        <v>96070.969561999998</v>
      </c>
    </row>
    <row r="14" spans="1:9">
      <c r="A14" s="8"/>
      <c r="B14" s="9"/>
      <c r="C14" s="9"/>
      <c r="D14" s="5"/>
      <c r="E14" s="5"/>
      <c r="F14" s="5"/>
      <c r="G14" s="7"/>
      <c r="H14" s="4" t="s">
        <v>23</v>
      </c>
      <c r="I14" s="4">
        <f>I13*1/100</f>
        <v>960.70969561999993</v>
      </c>
    </row>
    <row r="15" spans="1:9">
      <c r="A15" s="8"/>
      <c r="B15" s="9"/>
      <c r="C15" s="9"/>
      <c r="D15" s="5"/>
      <c r="E15" s="5"/>
      <c r="F15" s="5"/>
      <c r="G15" s="7"/>
      <c r="H15" s="4" t="s">
        <v>21</v>
      </c>
      <c r="I15" s="4">
        <f>I14+I13</f>
        <v>97031.679257619995</v>
      </c>
    </row>
  </sheetData>
  <mergeCells count="3">
    <mergeCell ref="A1:I1"/>
    <mergeCell ref="A2:I2"/>
    <mergeCell ref="A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Sheet-01</vt:lpstr>
      <vt:lpstr>Sheet-02</vt:lpstr>
      <vt:lpstr>Sheet-03</vt:lpstr>
      <vt:lpstr>Sheet-04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2022-11-28T09:55:05Z</dcterms:created>
  <dcterms:modified xsi:type="dcterms:W3CDTF">2022-11-29T05:46:29Z</dcterms:modified>
</cp:coreProperties>
</file>