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480" yWindow="360" windowWidth="19815" windowHeight="7650" activeTab="4"/>
  </bookViews>
  <sheets>
    <sheet name="Sheet1" sheetId="1" r:id="rId1"/>
    <sheet name="Sheet2" sheetId="2" r:id="rId2"/>
    <sheet name="Sheet3" sheetId="3" r:id="rId3"/>
    <sheet name="Sheet4" sheetId="4" r:id="rId4"/>
    <sheet name="Sheet5" sheetId="5" r:id="rId5"/>
  </sheets>
  <calcPr calcId="124519"/>
</workbook>
</file>

<file path=xl/calcChain.xml><?xml version="1.0" encoding="utf-8"?>
<calcChain xmlns="http://schemas.openxmlformats.org/spreadsheetml/2006/main">
  <c r="L11" i="5"/>
  <c r="L10"/>
  <c r="L9"/>
  <c r="L8"/>
  <c r="L12" s="1"/>
  <c r="L7"/>
  <c r="L6"/>
  <c r="L5"/>
  <c r="I14" i="3"/>
  <c r="I13"/>
  <c r="I12"/>
  <c r="I11"/>
  <c r="I10"/>
  <c r="I9"/>
  <c r="K8"/>
  <c r="I8"/>
  <c r="K7"/>
  <c r="I7"/>
  <c r="I6"/>
  <c r="I15" s="1"/>
  <c r="K5"/>
  <c r="I5"/>
  <c r="F18" i="4" l="1"/>
  <c r="F17"/>
  <c r="F16"/>
  <c r="F15"/>
  <c r="F14"/>
  <c r="F13"/>
  <c r="F12"/>
  <c r="F11"/>
  <c r="F10"/>
  <c r="F9"/>
  <c r="F8"/>
  <c r="H7"/>
  <c r="F7"/>
  <c r="F6"/>
  <c r="F5"/>
  <c r="F19" s="1"/>
  <c r="L10" i="1" l="1"/>
  <c r="L9"/>
  <c r="L8"/>
  <c r="L7"/>
  <c r="L11" s="1"/>
  <c r="L6"/>
  <c r="L5"/>
  <c r="I14" i="2" l="1"/>
  <c r="I13"/>
  <c r="I12"/>
  <c r="I11"/>
  <c r="I10"/>
  <c r="I9"/>
  <c r="K8"/>
  <c r="I8"/>
  <c r="K7"/>
  <c r="I7"/>
  <c r="I6"/>
  <c r="K5"/>
  <c r="I5"/>
  <c r="I15" l="1"/>
</calcChain>
</file>

<file path=xl/sharedStrings.xml><?xml version="1.0" encoding="utf-8"?>
<sst xmlns="http://schemas.openxmlformats.org/spreadsheetml/2006/main" count="183" uniqueCount="66">
  <si>
    <t>RANCHI MUNICIPAL CORPORATION, RANCHI</t>
  </si>
  <si>
    <t xml:space="preserve">BILL OF QUANTITY </t>
  </si>
  <si>
    <r>
      <t>Name of Work :</t>
    </r>
    <r>
      <rPr>
        <b/>
        <sz val="11"/>
        <color theme="1"/>
        <rFont val="Kruti Dev 010"/>
      </rPr>
      <t xml:space="preserve">laLdqfr fcgkj dksyksuh jksM  ua0&amp;03 ;wfufolhVh dksykssuh ds ihNs MkW0 d`".k dqekj ds ?kj ls ,e0 ih0 flg dss ?kj rd iFk dk fuekZ.k dk;ZA </t>
    </r>
  </si>
  <si>
    <t>SL.NO.</t>
  </si>
  <si>
    <t>ITEMS OF WORK</t>
  </si>
  <si>
    <t>QTY</t>
  </si>
  <si>
    <t>Unit</t>
  </si>
  <si>
    <t>Rate</t>
  </si>
  <si>
    <t>Amount</t>
  </si>
  <si>
    <t>2
5.1.1
+
5.1.2</t>
  </si>
  <si>
    <t xml:space="preserve"> Earth work in Excavation in foundation trenches in  ordinary soil (vide classification of soil item A ) and disposal of excavated earth as obtained to a distance up to 50 mm including all lifts, leveling, ramming the foundation trenches removing roots of trees, all complete as per approved design , building as per specification &amp; direction of E/I.
     Extra for earth work in hard soil as per specification and direction of E/I. </t>
  </si>
  <si>
    <t>CUM</t>
  </si>
  <si>
    <t>2.
5.1.10</t>
  </si>
  <si>
    <t>Providing coarse clean sand in filling in foundation trenches or in plinth including ramming and watering in layers not exceeding 150mm thick with all leads and lifts including cost of all materials, labour,  royalty  and taxes all complete as per building specification &amp; direction of E/I.( Mode of measurement compacted volume).</t>
  </si>
  <si>
    <t>4
8.6.8</t>
  </si>
  <si>
    <t>Supplying and laying (properly as per design and drawing) rip-rap with good quality of Boulders duly packed including the cost of materials, royalty all taxes etc. but excluding the cost of carriage all complete as per specification and direction of E/I.</t>
  </si>
  <si>
    <r>
      <t>Per M</t>
    </r>
    <r>
      <rPr>
        <b/>
        <vertAlign val="superscript"/>
        <sz val="10"/>
        <rFont val="Times New Roman"/>
        <family val="1"/>
      </rPr>
      <t>3</t>
    </r>
  </si>
  <si>
    <t>6
5.3.2.1</t>
  </si>
  <si>
    <t>Providing PCC M 200  with nominal mix of (1:1.5:3) in foundation with approved quality of stone chips 20mm to 6mm size graded and  clean coarse sand of F.M. 2.5 to 3 including screening, shuttering, mixing cement concrete in mixer and placing in position and ramming  till compactin is achieved ,  curing side shuttering , taxes adn royalty all complete as per building  specification and direction of E/I.</t>
  </si>
  <si>
    <t xml:space="preserve">Carriage of Materials </t>
  </si>
  <si>
    <t>A</t>
  </si>
  <si>
    <t xml:space="preserve"> Local Sand 18 KM </t>
  </si>
  <si>
    <t>A(i)</t>
  </si>
  <si>
    <t xml:space="preserve">Sand 42 KM </t>
  </si>
  <si>
    <t>B</t>
  </si>
  <si>
    <t>Stone Boulder 29km</t>
  </si>
  <si>
    <t>C</t>
  </si>
  <si>
    <t>Stone Chips  (lead 15 KM)</t>
  </si>
  <si>
    <t>D</t>
  </si>
  <si>
    <t>Earth ( Lead upto 1 K.M )</t>
  </si>
  <si>
    <t>Total boq amount</t>
  </si>
  <si>
    <t xml:space="preserve">                                                                                                      Executive Engineer 
                                                                                                         Ranchi Municipal Corporation
                                                                                                         Ranchi</t>
  </si>
  <si>
    <r>
      <t>Name of Work :</t>
    </r>
    <r>
      <rPr>
        <b/>
        <sz val="11"/>
        <color theme="1"/>
        <rFont val="Kruti Dev 010"/>
      </rPr>
      <t xml:space="preserve">vkWfQlZ dksyskuh cqVh jksM dk fcVqfeul }kjk  iFk lq/kkj dk;ZA </t>
    </r>
  </si>
  <si>
    <t xml:space="preserve">Qty. </t>
  </si>
  <si>
    <t>1.
JRCD
5.2</t>
  </si>
  <si>
    <t xml:space="preserve"> Providing and applying tack coat with bituminous emulsion using emulsion pressure distributor at the rate of 0.20 Kg. per sqm on the prepared -------------do----------------------- with mechanical broom. </t>
  </si>
  <si>
    <t>Sqm</t>
  </si>
  <si>
    <t>2.
JRCD
5.3 (ii)</t>
  </si>
  <si>
    <t xml:space="preserve">Bitumious Macadam providing and laying bituminous macadam with 100-120 TPH hot mix plant producing an average output of 75 tonnes per hour using crushed aggregates of ------------do---------------- 19mm mominla size. </t>
  </si>
  <si>
    <t>JRCD
5.8 (i)</t>
  </si>
  <si>
    <t xml:space="preserve">Bituminous Concrete proving and laying bituminous concrete with 100-120 TPH batch type hot mix plant producing an average output of 75 tonnes-------------do--------------- for Grading -I 13mm nominal size. </t>
  </si>
  <si>
    <t>4.
JRCD
8.13
(803)</t>
  </si>
  <si>
    <t>Road  Marking with Hot Applied Thermoplastic Compound with Reflectorising Glass Beads on Bituminous Surface ------------do---------------------- the finished surface to be level uniform and free from streaks and holes.</t>
  </si>
  <si>
    <t>Stone Chips (22 KM)</t>
  </si>
  <si>
    <t xml:space="preserve">Total Rs. </t>
  </si>
  <si>
    <r>
      <t xml:space="preserve">Name of Work :- </t>
    </r>
    <r>
      <rPr>
        <b/>
        <sz val="11"/>
        <color theme="1"/>
        <rFont val="Krishna"/>
      </rPr>
      <t xml:space="preserve">usikyh dksysksuh esa f'ko eafnj ds lehi ,l0 ,u0 flagk ds ?kj ls foossd flagk ds ?kj rd ukyh ,oa iFk dk fuekZ.k dk;ZA </t>
    </r>
  </si>
  <si>
    <t>1
5.1.1
+
5.1.2</t>
  </si>
  <si>
    <t>2
5.1.10</t>
  </si>
  <si>
    <t>Providing stone dust in filling in foundation trenches or in plinth including ramming and watering in layers not exceeding 150mm thick with all leads and lifts including cost of all materials, labour,  royalty  and taxes all complete as per building specification &amp; direction of E/I.( Mode of measurement compacted volume).</t>
  </si>
  <si>
    <t>3
8.6.8</t>
  </si>
  <si>
    <t>4
5.2.34</t>
  </si>
  <si>
    <t>Providing rough dressed  course  stone masonry in cement mortar (1:6)  in foundation and  plinth  with hammer  dressed stone of less than 0.03 m3 in volume nad clean  coarse sand of F.M. 2 to 2.5 including  cost of screenign raking out joints to 20mm depth curing taxes  and royalty  all complete as per building  specification and direction of E/I.</t>
  </si>
  <si>
    <t>5
5.7.11
+
5.7.12</t>
  </si>
  <si>
    <t>Providing 25 mm thick cement plaster (1:4) with clean Course sand of F.M 1.5 and 1.5mm cement punning including Screening curing with all leads and lifts of water, scoffing taxes as per royalty all complete as per specification and direction of E/I</t>
  </si>
  <si>
    <t>Providing PCC M 200  with nominal mix of (1:1.5:3) in foundation with approved quality of stone chips 20 mm to 6mm size graded shuttering, mixing cement concrete in mixer and placing in position vibrating striking curing taxes and royalty all complete as per specification and direction of E/I.</t>
  </si>
  <si>
    <t>7.
5.3.30.1</t>
  </si>
  <si>
    <t>Providing Precast R.C.C. M-200 with nominal mix of (1:1.5:3) in precast  cover slab over drain with approved quality  of stone chips and clean coarse sand of F.M. 2.5 to 3 including curing, shuttering carrying the slab manually to site and laying in position all complete (but excluding the cost of reinforcement) taxes and royalty, all complete as per building specification and direction of E/I.</t>
  </si>
  <si>
    <t>8
5.5.5</t>
  </si>
  <si>
    <t>Providing Tor steel  reinforecement  of 8mm . to 10mm bars  as per approved design and drawing  drawing excluding  carriage  of M.S bars  to work site  cutting bending and  binding with annealed  wire with cost of wire removal of rust placing  the rods in position TMT Fe 500 all complete as per building specification and  direction of E/I.</t>
  </si>
  <si>
    <t>MT</t>
  </si>
  <si>
    <t>Stone Boulder  (lead 29 KM)</t>
  </si>
  <si>
    <t>Stone Chips  (lead 22 KM)</t>
  </si>
  <si>
    <t xml:space="preserve">                                                                                                        Executive Engineer 
                                                                                                         Ranchi Municipal Corporation
                                                                                                         Ranchi</t>
  </si>
  <si>
    <r>
      <t>Name of Work :</t>
    </r>
    <r>
      <rPr>
        <b/>
        <sz val="11"/>
        <color theme="1"/>
        <rFont val="Kruti Dev 010"/>
      </rPr>
      <t xml:space="preserve">izzdk'k uxj jksM ua0&amp;02 esa /kku th ds ?kj ls eksrhjke ukx ds ?kj rd ih0 lh0 lh0  iFk dk fuekZ.k dk;ZA </t>
    </r>
  </si>
  <si>
    <r>
      <t>Name of Work :</t>
    </r>
    <r>
      <rPr>
        <b/>
        <sz val="11"/>
        <color theme="1"/>
        <rFont val="Kruti Dev 010"/>
      </rPr>
      <t xml:space="preserve">flag ekssM+] dY;k.kiqj jskM ua0&amp;03 esa eq[; iFk ls lksuk vikVZessUV rd fcVqfeul iFk lq/kkj dk;ZA </t>
    </r>
  </si>
  <si>
    <t>Earth  (01 KM)</t>
  </si>
</sst>
</file>

<file path=xl/styles.xml><?xml version="1.0" encoding="utf-8"?>
<styleSheet xmlns="http://schemas.openxmlformats.org/spreadsheetml/2006/main">
  <fonts count="19">
    <font>
      <sz val="11"/>
      <color theme="1"/>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b/>
      <sz val="14"/>
      <color theme="1"/>
      <name val="Calibri"/>
      <family val="2"/>
      <scheme val="minor"/>
    </font>
    <font>
      <b/>
      <sz val="11"/>
      <color theme="1"/>
      <name val="Times New Roman"/>
      <family val="1"/>
    </font>
    <font>
      <b/>
      <sz val="11"/>
      <color theme="1"/>
      <name val="Kruti Dev 010"/>
    </font>
    <font>
      <sz val="9"/>
      <color theme="1"/>
      <name val="Times New Roman"/>
      <family val="1"/>
    </font>
    <font>
      <b/>
      <sz val="8.5"/>
      <name val="Times New Roman"/>
      <family val="1"/>
    </font>
    <font>
      <b/>
      <sz val="10"/>
      <name val="Times New Roman"/>
      <family val="1"/>
    </font>
    <font>
      <b/>
      <sz val="10"/>
      <color theme="1"/>
      <name val="Times New Roman"/>
      <family val="1"/>
    </font>
    <font>
      <b/>
      <vertAlign val="superscript"/>
      <sz val="10"/>
      <name val="Times New Roman"/>
      <family val="1"/>
    </font>
    <font>
      <b/>
      <sz val="14"/>
      <name val="Times New Roman"/>
      <family val="1"/>
    </font>
    <font>
      <b/>
      <sz val="11"/>
      <name val="Calibri"/>
      <family val="2"/>
      <scheme val="minor"/>
    </font>
    <font>
      <sz val="9"/>
      <color rgb="FFFF0000"/>
      <name val="Times New Roman"/>
      <family val="1"/>
    </font>
    <font>
      <b/>
      <sz val="8.5"/>
      <color rgb="FFFF0000"/>
      <name val="Times New Roman"/>
      <family val="1"/>
    </font>
    <font>
      <b/>
      <sz val="9"/>
      <name val="Times New Roman"/>
      <family val="1"/>
    </font>
    <font>
      <b/>
      <sz val="11"/>
      <color theme="1"/>
      <name val="Krishna"/>
    </font>
    <font>
      <sz val="10"/>
      <color theme="1"/>
      <name val="Times New Roman"/>
      <family val="1"/>
    </font>
  </fonts>
  <fills count="5">
    <fill>
      <patternFill patternType="none"/>
    </fill>
    <fill>
      <patternFill patternType="gray125"/>
    </fill>
    <fill>
      <patternFill patternType="solid">
        <fgColor rgb="FFA6A6A6"/>
        <bgColor indexed="64"/>
      </patternFill>
    </fill>
    <fill>
      <patternFill patternType="solid">
        <fgColor theme="0"/>
        <bgColor indexed="64"/>
      </patternFill>
    </fill>
    <fill>
      <patternFill patternType="solid">
        <fgColor rgb="FFFFFF00"/>
        <bgColor indexed="64"/>
      </patternFill>
    </fill>
  </fills>
  <borders count="11">
    <border>
      <left/>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s>
  <cellStyleXfs count="1">
    <xf numFmtId="0" fontId="0" fillId="0" borderId="0"/>
  </cellStyleXfs>
  <cellXfs count="58">
    <xf numFmtId="0" fontId="0" fillId="0" borderId="0" xfId="0"/>
    <xf numFmtId="0" fontId="4" fillId="0" borderId="0" xfId="0" applyFont="1" applyBorder="1" applyAlignment="1">
      <alignment vertical="top"/>
    </xf>
    <xf numFmtId="0" fontId="3" fillId="0" borderId="0" xfId="0" applyFont="1" applyAlignment="1">
      <alignment horizontal="center" vertical="center"/>
    </xf>
    <xf numFmtId="0" fontId="5" fillId="0" borderId="0" xfId="0" applyFont="1" applyBorder="1" applyAlignment="1">
      <alignment vertical="top" wrapText="1"/>
    </xf>
    <xf numFmtId="0" fontId="7" fillId="2" borderId="4" xfId="0" applyFont="1" applyFill="1" applyBorder="1" applyAlignment="1">
      <alignment horizontal="center" vertical="top" wrapText="1"/>
    </xf>
    <xf numFmtId="0" fontId="8" fillId="0" borderId="4" xfId="0" applyFont="1" applyBorder="1" applyAlignment="1">
      <alignment horizontal="center" vertical="center" wrapText="1"/>
    </xf>
    <xf numFmtId="0" fontId="9" fillId="0" borderId="4" xfId="0" applyFont="1" applyBorder="1" applyAlignment="1">
      <alignment horizontal="justify" vertical="top" wrapText="1"/>
    </xf>
    <xf numFmtId="2" fontId="10" fillId="3" borderId="4" xfId="0" applyNumberFormat="1" applyFont="1" applyFill="1" applyBorder="1" applyAlignment="1">
      <alignment horizontal="center" vertical="center" wrapText="1"/>
    </xf>
    <xf numFmtId="0" fontId="9" fillId="0" borderId="4" xfId="0" applyFont="1" applyBorder="1" applyAlignment="1">
      <alignment horizontal="center" vertical="center" wrapText="1"/>
    </xf>
    <xf numFmtId="2" fontId="8" fillId="0" borderId="4" xfId="0" applyNumberFormat="1" applyFont="1" applyBorder="1" applyAlignment="1">
      <alignment horizontal="center" vertical="center" wrapText="1"/>
    </xf>
    <xf numFmtId="0" fontId="12" fillId="0" borderId="4" xfId="0" applyFont="1" applyBorder="1" applyAlignment="1">
      <alignment horizontal="justify" vertical="top" wrapText="1"/>
    </xf>
    <xf numFmtId="0" fontId="0" fillId="0" borderId="4" xfId="0" applyBorder="1" applyAlignment="1">
      <alignment horizontal="center" vertical="center"/>
    </xf>
    <xf numFmtId="2" fontId="2" fillId="0" borderId="4" xfId="0" applyNumberFormat="1" applyFont="1" applyBorder="1" applyAlignment="1">
      <alignment horizontal="center" vertical="center"/>
    </xf>
    <xf numFmtId="0" fontId="0" fillId="0" borderId="0" xfId="0" applyBorder="1"/>
    <xf numFmtId="0" fontId="2" fillId="0" borderId="0" xfId="0" applyFont="1" applyBorder="1" applyAlignment="1">
      <alignment horizontal="center" vertical="center"/>
    </xf>
    <xf numFmtId="2" fontId="2" fillId="0" borderId="0" xfId="0" applyNumberFormat="1" applyFont="1" applyBorder="1" applyAlignment="1">
      <alignment horizontal="center" vertical="center"/>
    </xf>
    <xf numFmtId="0" fontId="14" fillId="3" borderId="4" xfId="0" applyFont="1" applyFill="1" applyBorder="1" applyAlignment="1">
      <alignment horizontal="center" vertical="top" wrapText="1"/>
    </xf>
    <xf numFmtId="2" fontId="14" fillId="3" borderId="4" xfId="0" applyNumberFormat="1" applyFont="1" applyFill="1" applyBorder="1" applyAlignment="1">
      <alignment horizontal="center" vertical="top" wrapText="1"/>
    </xf>
    <xf numFmtId="0" fontId="14" fillId="4" borderId="4" xfId="0" applyFont="1" applyFill="1" applyBorder="1" applyAlignment="1">
      <alignment horizontal="center" vertical="top" wrapText="1"/>
    </xf>
    <xf numFmtId="2" fontId="7" fillId="2" borderId="4" xfId="0" applyNumberFormat="1" applyFont="1" applyFill="1" applyBorder="1" applyAlignment="1">
      <alignment horizontal="left" vertical="center" wrapText="1" indent="2"/>
    </xf>
    <xf numFmtId="0" fontId="15" fillId="3" borderId="4" xfId="0" applyFont="1" applyFill="1" applyBorder="1" applyAlignment="1">
      <alignment horizontal="center" vertical="center" wrapText="1"/>
    </xf>
    <xf numFmtId="2" fontId="15" fillId="3" borderId="4" xfId="0" applyNumberFormat="1" applyFont="1" applyFill="1" applyBorder="1" applyAlignment="1">
      <alignment horizontal="center" vertical="center" wrapText="1"/>
    </xf>
    <xf numFmtId="0" fontId="15" fillId="4" borderId="4" xfId="0" applyFont="1" applyFill="1" applyBorder="1" applyAlignment="1">
      <alignment horizontal="center" vertical="center" wrapText="1"/>
    </xf>
    <xf numFmtId="0" fontId="16" fillId="0" borderId="4" xfId="0" applyFont="1" applyBorder="1" applyAlignment="1">
      <alignment horizontal="center" vertical="center" wrapText="1"/>
    </xf>
    <xf numFmtId="2" fontId="9" fillId="0" borderId="4" xfId="0" applyNumberFormat="1" applyFont="1" applyBorder="1" applyAlignment="1">
      <alignment horizontal="left" vertical="center" wrapText="1" indent="2"/>
    </xf>
    <xf numFmtId="2" fontId="9" fillId="0" borderId="4" xfId="0" applyNumberFormat="1" applyFont="1" applyBorder="1" applyAlignment="1">
      <alignment horizontal="center" vertical="center" wrapText="1"/>
    </xf>
    <xf numFmtId="0" fontId="0" fillId="0" borderId="4" xfId="0" applyBorder="1"/>
    <xf numFmtId="2" fontId="9" fillId="0" borderId="8" xfId="0" applyNumberFormat="1" applyFont="1" applyBorder="1" applyAlignment="1">
      <alignment horizontal="center" vertical="center" wrapText="1"/>
    </xf>
    <xf numFmtId="2" fontId="9" fillId="0" borderId="9" xfId="0" applyNumberFormat="1" applyFont="1" applyFill="1" applyBorder="1" applyAlignment="1">
      <alignment horizontal="left" vertical="center" wrapText="1" indent="2"/>
    </xf>
    <xf numFmtId="0" fontId="0" fillId="0" borderId="0" xfId="0" applyBorder="1" applyAlignment="1">
      <alignment horizontal="center" vertical="center"/>
    </xf>
    <xf numFmtId="0" fontId="2" fillId="0" borderId="0" xfId="0" applyFont="1" applyBorder="1" applyAlignment="1">
      <alignment horizontal="right" vertical="center"/>
    </xf>
    <xf numFmtId="0" fontId="1" fillId="3" borderId="0" xfId="0" applyFont="1" applyFill="1"/>
    <xf numFmtId="2" fontId="1" fillId="3" borderId="0" xfId="0" applyNumberFormat="1" applyFont="1" applyFill="1"/>
    <xf numFmtId="0" fontId="1" fillId="4" borderId="0" xfId="0" applyFont="1" applyFill="1"/>
    <xf numFmtId="2" fontId="0" fillId="0" borderId="0" xfId="0" applyNumberFormat="1" applyAlignment="1">
      <alignment horizontal="left" vertical="center" indent="2"/>
    </xf>
    <xf numFmtId="0" fontId="9" fillId="0" borderId="4" xfId="0" applyFont="1" applyBorder="1" applyAlignment="1">
      <alignment vertical="center" wrapText="1"/>
    </xf>
    <xf numFmtId="0" fontId="8" fillId="0" borderId="10" xfId="0" applyFont="1" applyBorder="1" applyAlignment="1">
      <alignment horizontal="center" vertical="center" wrapText="1"/>
    </xf>
    <xf numFmtId="0" fontId="4" fillId="0" borderId="1" xfId="0" applyFont="1" applyBorder="1" applyAlignment="1">
      <alignment horizontal="center" vertical="top"/>
    </xf>
    <xf numFmtId="0" fontId="4" fillId="0" borderId="0" xfId="0" applyFont="1" applyBorder="1" applyAlignment="1">
      <alignment horizontal="center" vertical="top"/>
    </xf>
    <xf numFmtId="0" fontId="4" fillId="0" borderId="2" xfId="0" applyFont="1" applyBorder="1" applyAlignment="1">
      <alignment horizontal="center" vertical="top"/>
    </xf>
    <xf numFmtId="0" fontId="4" fillId="0" borderId="3" xfId="0" applyFont="1" applyBorder="1" applyAlignment="1">
      <alignment horizontal="center" vertical="top"/>
    </xf>
    <xf numFmtId="0" fontId="5" fillId="0" borderId="4" xfId="0" applyFont="1" applyBorder="1" applyAlignment="1">
      <alignment horizontal="left" vertical="top" wrapText="1"/>
    </xf>
    <xf numFmtId="0" fontId="2" fillId="0" borderId="5" xfId="0" applyFont="1" applyBorder="1" applyAlignment="1">
      <alignment horizontal="right" vertical="center"/>
    </xf>
    <xf numFmtId="0" fontId="2" fillId="0" borderId="6" xfId="0" applyFont="1" applyBorder="1" applyAlignment="1">
      <alignment horizontal="right" vertical="center"/>
    </xf>
    <xf numFmtId="0" fontId="2" fillId="0" borderId="7" xfId="0" applyFont="1" applyBorder="1" applyAlignment="1">
      <alignment horizontal="right" vertical="center"/>
    </xf>
    <xf numFmtId="0" fontId="13" fillId="0" borderId="0" xfId="0" applyFont="1" applyBorder="1" applyAlignment="1">
      <alignment horizontal="center" vertical="center" wrapText="1"/>
    </xf>
    <xf numFmtId="0" fontId="2" fillId="0" borderId="4" xfId="0" applyFont="1" applyBorder="1" applyAlignment="1">
      <alignment horizontal="center" vertical="center"/>
    </xf>
    <xf numFmtId="0" fontId="8" fillId="3" borderId="4" xfId="0" applyFont="1" applyFill="1" applyBorder="1" applyAlignment="1">
      <alignment horizontal="center" vertical="center" wrapText="1"/>
    </xf>
    <xf numFmtId="0" fontId="9" fillId="3" borderId="4" xfId="0" applyFont="1" applyFill="1" applyBorder="1" applyAlignment="1">
      <alignment horizontal="justify" vertical="top" wrapText="1"/>
    </xf>
    <xf numFmtId="0" fontId="9" fillId="3" borderId="4" xfId="0" applyFont="1" applyFill="1" applyBorder="1" applyAlignment="1">
      <alignment horizontal="center" vertical="center" wrapText="1"/>
    </xf>
    <xf numFmtId="0" fontId="9" fillId="3" borderId="4" xfId="0" applyFont="1" applyFill="1" applyBorder="1" applyAlignment="1">
      <alignment horizontal="left" vertical="center" wrapText="1" indent="2"/>
    </xf>
    <xf numFmtId="2" fontId="18" fillId="3" borderId="4" xfId="0" applyNumberFormat="1" applyFont="1" applyFill="1" applyBorder="1" applyAlignment="1">
      <alignment horizontal="center" vertical="center" wrapText="1"/>
    </xf>
    <xf numFmtId="0" fontId="14" fillId="3" borderId="4" xfId="0" applyFont="1" applyFill="1" applyBorder="1" applyAlignment="1">
      <alignment horizontal="center" vertical="center" wrapText="1"/>
    </xf>
    <xf numFmtId="2" fontId="14" fillId="3" borderId="4" xfId="0" applyNumberFormat="1" applyFont="1" applyFill="1" applyBorder="1" applyAlignment="1">
      <alignment horizontal="center" vertical="center" wrapText="1"/>
    </xf>
    <xf numFmtId="0" fontId="7" fillId="3" borderId="4" xfId="0" applyFont="1" applyFill="1" applyBorder="1" applyAlignment="1">
      <alignment horizontal="center" vertical="center" wrapText="1"/>
    </xf>
    <xf numFmtId="2" fontId="7" fillId="3" borderId="4" xfId="0" applyNumberFormat="1" applyFont="1" applyFill="1" applyBorder="1" applyAlignment="1">
      <alignment horizontal="center" vertical="center" wrapText="1"/>
    </xf>
    <xf numFmtId="0" fontId="0" fillId="3" borderId="0" xfId="0" applyFill="1" applyAlignment="1">
      <alignment horizontal="center" vertical="center"/>
    </xf>
    <xf numFmtId="0" fontId="0" fillId="3" borderId="0" xfId="0" applyFill="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M16"/>
  <sheetViews>
    <sheetView workbookViewId="0">
      <selection activeCell="L11" sqref="L11"/>
    </sheetView>
  </sheetViews>
  <sheetFormatPr defaultRowHeight="15"/>
  <cols>
    <col min="1" max="1" width="8.7109375" customWidth="1"/>
    <col min="2" max="2" width="44.140625" customWidth="1"/>
    <col min="3" max="5" width="10.28515625" hidden="1" customWidth="1"/>
    <col min="6" max="6" width="10.28515625" customWidth="1"/>
    <col min="7" max="7" width="10.28515625" style="31" hidden="1" customWidth="1"/>
    <col min="8" max="8" width="10.28515625" style="32" hidden="1" customWidth="1"/>
    <col min="9" max="9" width="10.28515625" style="33" hidden="1" customWidth="1"/>
    <col min="10" max="10" width="11.5703125" customWidth="1"/>
    <col min="11" max="11" width="11.5703125" style="34" customWidth="1"/>
    <col min="12" max="12" width="12.140625" customWidth="1"/>
  </cols>
  <sheetData>
    <row r="1" spans="1:13" ht="18.75">
      <c r="A1" s="37" t="s">
        <v>0</v>
      </c>
      <c r="B1" s="38"/>
      <c r="C1" s="38"/>
      <c r="D1" s="38"/>
      <c r="E1" s="38"/>
      <c r="F1" s="38"/>
      <c r="G1" s="38"/>
      <c r="H1" s="38"/>
      <c r="I1" s="38"/>
      <c r="J1" s="38"/>
      <c r="K1" s="38"/>
      <c r="L1" s="38"/>
      <c r="M1" s="1"/>
    </row>
    <row r="2" spans="1:13" ht="18.75">
      <c r="A2" s="39" t="s">
        <v>1</v>
      </c>
      <c r="B2" s="40"/>
      <c r="C2" s="40"/>
      <c r="D2" s="40"/>
      <c r="E2" s="40"/>
      <c r="F2" s="40"/>
      <c r="G2" s="40"/>
      <c r="H2" s="40"/>
      <c r="I2" s="40"/>
      <c r="J2" s="40"/>
      <c r="K2" s="40"/>
      <c r="L2" s="40"/>
      <c r="M2" s="1"/>
    </row>
    <row r="3" spans="1:13" ht="36" customHeight="1">
      <c r="A3" s="41" t="s">
        <v>32</v>
      </c>
      <c r="B3" s="41"/>
      <c r="C3" s="41"/>
      <c r="D3" s="41"/>
      <c r="E3" s="41"/>
      <c r="F3" s="41"/>
      <c r="G3" s="41"/>
      <c r="H3" s="41"/>
      <c r="I3" s="41"/>
      <c r="J3" s="41"/>
      <c r="K3" s="41"/>
      <c r="L3" s="41"/>
      <c r="M3" s="3"/>
    </row>
    <row r="4" spans="1:13">
      <c r="A4" s="4" t="s">
        <v>3</v>
      </c>
      <c r="B4" s="4" t="s">
        <v>4</v>
      </c>
      <c r="C4" s="4">
        <v>3</v>
      </c>
      <c r="D4" s="4">
        <v>1</v>
      </c>
      <c r="E4" s="4">
        <v>2</v>
      </c>
      <c r="F4" s="4" t="s">
        <v>33</v>
      </c>
      <c r="G4" s="16" t="s">
        <v>5</v>
      </c>
      <c r="H4" s="17"/>
      <c r="I4" s="18"/>
      <c r="J4" s="4" t="s">
        <v>6</v>
      </c>
      <c r="K4" s="19" t="s">
        <v>7</v>
      </c>
      <c r="L4" s="4" t="s">
        <v>8</v>
      </c>
    </row>
    <row r="5" spans="1:13" ht="51">
      <c r="A5" s="5" t="s">
        <v>34</v>
      </c>
      <c r="B5" s="6" t="s">
        <v>35</v>
      </c>
      <c r="C5" s="7">
        <v>80.72</v>
      </c>
      <c r="D5" s="7">
        <v>11.23</v>
      </c>
      <c r="E5" s="7">
        <v>20.8</v>
      </c>
      <c r="F5" s="7">
        <v>2537.17</v>
      </c>
      <c r="G5" s="20">
        <v>89.2</v>
      </c>
      <c r="H5" s="21">
        <v>106.2</v>
      </c>
      <c r="I5" s="22">
        <v>26.03</v>
      </c>
      <c r="J5" s="23" t="s">
        <v>36</v>
      </c>
      <c r="K5" s="24">
        <v>10</v>
      </c>
      <c r="L5" s="9">
        <f>F5*K5</f>
        <v>25371.7</v>
      </c>
    </row>
    <row r="6" spans="1:13" ht="73.5" customHeight="1">
      <c r="A6" s="5" t="s">
        <v>37</v>
      </c>
      <c r="B6" s="6" t="s">
        <v>38</v>
      </c>
      <c r="C6" s="7"/>
      <c r="D6" s="7"/>
      <c r="E6" s="7"/>
      <c r="F6" s="7">
        <v>67.650000000000006</v>
      </c>
      <c r="G6" s="20"/>
      <c r="H6" s="21"/>
      <c r="I6" s="22"/>
      <c r="J6" s="23" t="s">
        <v>11</v>
      </c>
      <c r="K6" s="24">
        <v>5863</v>
      </c>
      <c r="L6" s="9">
        <f t="shared" ref="L6:L10" si="0">F6*K6</f>
        <v>396631.95</v>
      </c>
    </row>
    <row r="7" spans="1:13" ht="73.5" customHeight="1">
      <c r="A7" s="5" t="s">
        <v>39</v>
      </c>
      <c r="B7" s="6" t="s">
        <v>40</v>
      </c>
      <c r="C7" s="7"/>
      <c r="D7" s="7"/>
      <c r="E7" s="7"/>
      <c r="F7" s="7">
        <v>50.72</v>
      </c>
      <c r="G7" s="20"/>
      <c r="H7" s="21"/>
      <c r="I7" s="22"/>
      <c r="J7" s="23" t="s">
        <v>11</v>
      </c>
      <c r="K7" s="24">
        <v>7586</v>
      </c>
      <c r="L7" s="9">
        <f t="shared" si="0"/>
        <v>384761.92</v>
      </c>
    </row>
    <row r="8" spans="1:13" ht="73.5" customHeight="1">
      <c r="A8" s="5" t="s">
        <v>41</v>
      </c>
      <c r="B8" s="6" t="s">
        <v>42</v>
      </c>
      <c r="C8" s="7"/>
      <c r="D8" s="7"/>
      <c r="E8" s="7"/>
      <c r="F8" s="7">
        <v>48.79</v>
      </c>
      <c r="G8" s="20"/>
      <c r="H8" s="21"/>
      <c r="I8" s="22"/>
      <c r="J8" s="23" t="s">
        <v>36</v>
      </c>
      <c r="K8" s="24">
        <v>548</v>
      </c>
      <c r="L8" s="9">
        <f t="shared" si="0"/>
        <v>26736.92</v>
      </c>
    </row>
    <row r="9" spans="1:13" ht="18.75">
      <c r="A9" s="5">
        <v>5</v>
      </c>
      <c r="B9" s="10" t="s">
        <v>19</v>
      </c>
      <c r="C9" s="7"/>
      <c r="D9" s="8"/>
      <c r="E9" s="8"/>
      <c r="F9" s="25"/>
      <c r="G9" s="26"/>
      <c r="H9" s="26"/>
      <c r="I9" s="26"/>
      <c r="J9" s="23"/>
      <c r="K9" s="26"/>
      <c r="L9" s="9">
        <f t="shared" si="0"/>
        <v>0</v>
      </c>
    </row>
    <row r="10" spans="1:13" ht="15.75">
      <c r="A10" s="5">
        <v>6</v>
      </c>
      <c r="B10" s="6" t="s">
        <v>43</v>
      </c>
      <c r="C10" s="7">
        <v>43.83</v>
      </c>
      <c r="D10" s="8" t="s">
        <v>16</v>
      </c>
      <c r="E10" s="8">
        <v>778.47</v>
      </c>
      <c r="F10" s="27">
        <v>170.12</v>
      </c>
      <c r="G10"/>
      <c r="H10"/>
      <c r="I10"/>
      <c r="J10" s="23" t="s">
        <v>36</v>
      </c>
      <c r="K10" s="28">
        <v>518.12</v>
      </c>
      <c r="L10" s="9">
        <f t="shared" si="0"/>
        <v>88142.574399999998</v>
      </c>
    </row>
    <row r="11" spans="1:13">
      <c r="A11" s="11"/>
      <c r="B11" s="42" t="s">
        <v>44</v>
      </c>
      <c r="C11" s="43"/>
      <c r="D11" s="43"/>
      <c r="E11" s="43"/>
      <c r="F11" s="43"/>
      <c r="G11" s="43"/>
      <c r="H11" s="43"/>
      <c r="I11" s="43"/>
      <c r="J11" s="43"/>
      <c r="K11" s="44"/>
      <c r="L11" s="12">
        <f>SUM(L5:L10)</f>
        <v>921645.06440000015</v>
      </c>
    </row>
    <row r="12" spans="1:13">
      <c r="A12" s="29"/>
      <c r="B12" s="30"/>
      <c r="C12" s="30"/>
      <c r="D12" s="30"/>
      <c r="E12" s="30"/>
      <c r="F12" s="30"/>
      <c r="G12" s="30"/>
      <c r="H12" s="30"/>
      <c r="I12" s="30"/>
      <c r="J12" s="30"/>
      <c r="K12" s="30"/>
      <c r="L12" s="15"/>
    </row>
    <row r="13" spans="1:13" ht="15" customHeight="1">
      <c r="B13" s="45" t="s">
        <v>31</v>
      </c>
      <c r="C13" s="45"/>
      <c r="D13" s="45"/>
      <c r="E13" s="45"/>
      <c r="F13" s="45"/>
      <c r="G13" s="45"/>
      <c r="H13" s="45"/>
      <c r="I13" s="45"/>
      <c r="J13" s="45"/>
      <c r="K13" s="45"/>
      <c r="L13" s="45"/>
    </row>
    <row r="14" spans="1:13">
      <c r="B14" s="45"/>
      <c r="C14" s="45"/>
      <c r="D14" s="45"/>
      <c r="E14" s="45"/>
      <c r="F14" s="45"/>
      <c r="G14" s="45"/>
      <c r="H14" s="45"/>
      <c r="I14" s="45"/>
      <c r="J14" s="45"/>
      <c r="K14" s="45"/>
      <c r="L14" s="45"/>
    </row>
    <row r="15" spans="1:13">
      <c r="B15" s="45"/>
      <c r="C15" s="45"/>
      <c r="D15" s="45"/>
      <c r="E15" s="45"/>
      <c r="F15" s="45"/>
      <c r="G15" s="45"/>
      <c r="H15" s="45"/>
      <c r="I15" s="45"/>
      <c r="J15" s="45"/>
      <c r="K15" s="45"/>
      <c r="L15" s="45"/>
    </row>
    <row r="16" spans="1:13">
      <c r="B16" s="45"/>
      <c r="C16" s="45"/>
      <c r="D16" s="45"/>
      <c r="E16" s="45"/>
      <c r="F16" s="45"/>
      <c r="G16" s="45"/>
      <c r="H16" s="45"/>
      <c r="I16" s="45"/>
      <c r="J16" s="45"/>
      <c r="K16" s="45"/>
      <c r="L16" s="45"/>
    </row>
  </sheetData>
  <mergeCells count="5">
    <mergeCell ref="A1:L1"/>
    <mergeCell ref="A2:L2"/>
    <mergeCell ref="A3:L3"/>
    <mergeCell ref="B11:K11"/>
    <mergeCell ref="B13:L16"/>
  </mergeCell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K20"/>
  <sheetViews>
    <sheetView topLeftCell="A13" workbookViewId="0">
      <selection activeCell="F14" sqref="F14"/>
    </sheetView>
  </sheetViews>
  <sheetFormatPr defaultRowHeight="15"/>
  <cols>
    <col min="1" max="1" width="8.7109375" customWidth="1"/>
    <col min="2" max="2" width="44.140625" customWidth="1"/>
    <col min="3" max="5" width="10.28515625" hidden="1" customWidth="1"/>
    <col min="6" max="6" width="10.28515625" customWidth="1"/>
    <col min="7" max="8" width="11.5703125" customWidth="1"/>
    <col min="9" max="9" width="12.140625" customWidth="1"/>
    <col min="11" max="11" width="9.140625" style="2"/>
  </cols>
  <sheetData>
    <row r="1" spans="1:11" ht="18.75">
      <c r="A1" s="37" t="s">
        <v>0</v>
      </c>
      <c r="B1" s="38"/>
      <c r="C1" s="38"/>
      <c r="D1" s="38"/>
      <c r="E1" s="38"/>
      <c r="F1" s="38"/>
      <c r="G1" s="38"/>
      <c r="H1" s="38"/>
      <c r="I1" s="38"/>
      <c r="J1" s="1"/>
    </row>
    <row r="2" spans="1:11" ht="18.75">
      <c r="A2" s="39" t="s">
        <v>1</v>
      </c>
      <c r="B2" s="40"/>
      <c r="C2" s="40"/>
      <c r="D2" s="40"/>
      <c r="E2" s="40"/>
      <c r="F2" s="40"/>
      <c r="G2" s="40"/>
      <c r="H2" s="40"/>
      <c r="I2" s="40"/>
      <c r="J2" s="1"/>
    </row>
    <row r="3" spans="1:11" ht="36" customHeight="1">
      <c r="A3" s="41" t="s">
        <v>2</v>
      </c>
      <c r="B3" s="41"/>
      <c r="C3" s="41"/>
      <c r="D3" s="41"/>
      <c r="E3" s="41"/>
      <c r="F3" s="41"/>
      <c r="G3" s="41"/>
      <c r="H3" s="41"/>
      <c r="I3" s="41"/>
      <c r="J3" s="3"/>
    </row>
    <row r="4" spans="1:11">
      <c r="A4" s="4" t="s">
        <v>3</v>
      </c>
      <c r="B4" s="4" t="s">
        <v>4</v>
      </c>
      <c r="C4" s="4">
        <v>3</v>
      </c>
      <c r="D4" s="4">
        <v>1</v>
      </c>
      <c r="E4" s="4">
        <v>2</v>
      </c>
      <c r="F4" s="4" t="s">
        <v>5</v>
      </c>
      <c r="G4" s="4" t="s">
        <v>6</v>
      </c>
      <c r="H4" s="4" t="s">
        <v>7</v>
      </c>
      <c r="I4" s="4" t="s">
        <v>8</v>
      </c>
    </row>
    <row r="5" spans="1:11" ht="114.75">
      <c r="A5" s="5" t="s">
        <v>9</v>
      </c>
      <c r="B5" s="6" t="s">
        <v>10</v>
      </c>
      <c r="C5" s="7">
        <v>80.72</v>
      </c>
      <c r="D5" s="7">
        <v>11.23</v>
      </c>
      <c r="E5" s="7">
        <v>20.8</v>
      </c>
      <c r="F5" s="5">
        <v>178.42</v>
      </c>
      <c r="G5" s="8" t="s">
        <v>11</v>
      </c>
      <c r="H5" s="8">
        <v>120.53</v>
      </c>
      <c r="I5" s="9">
        <f>H5*F5</f>
        <v>21504.962599999999</v>
      </c>
      <c r="K5" s="2">
        <f>19.57+28.32</f>
        <v>47.89</v>
      </c>
    </row>
    <row r="6" spans="1:11" ht="92.25" customHeight="1">
      <c r="A6" s="5" t="s">
        <v>12</v>
      </c>
      <c r="B6" s="6" t="s">
        <v>13</v>
      </c>
      <c r="C6" s="7"/>
      <c r="D6" s="7"/>
      <c r="E6" s="7"/>
      <c r="F6" s="5">
        <v>29.74</v>
      </c>
      <c r="G6" s="8" t="s">
        <v>11</v>
      </c>
      <c r="H6" s="8">
        <v>223.35</v>
      </c>
      <c r="I6" s="9">
        <f t="shared" ref="I6:I14" si="0">H6*F6</f>
        <v>6642.4289999999992</v>
      </c>
    </row>
    <row r="7" spans="1:11" ht="63.75">
      <c r="A7" s="5" t="s">
        <v>14</v>
      </c>
      <c r="B7" s="6" t="s">
        <v>15</v>
      </c>
      <c r="C7" s="7">
        <v>12.51</v>
      </c>
      <c r="D7" s="7">
        <v>2.0099999999999998</v>
      </c>
      <c r="E7" s="7">
        <v>3.25</v>
      </c>
      <c r="F7" s="5">
        <v>49.56</v>
      </c>
      <c r="G7" s="8" t="s">
        <v>16</v>
      </c>
      <c r="H7" s="8">
        <v>1149.1199999999999</v>
      </c>
      <c r="I7" s="9">
        <f t="shared" si="0"/>
        <v>56950.387199999997</v>
      </c>
      <c r="K7" s="2">
        <f>4.43+13.29</f>
        <v>17.72</v>
      </c>
    </row>
    <row r="8" spans="1:11" ht="76.5" customHeight="1">
      <c r="A8" s="5" t="s">
        <v>17</v>
      </c>
      <c r="B8" s="6" t="s">
        <v>18</v>
      </c>
      <c r="C8" s="7"/>
      <c r="D8" s="7"/>
      <c r="E8" s="7"/>
      <c r="F8" s="5">
        <v>49.56</v>
      </c>
      <c r="G8" s="8" t="s">
        <v>16</v>
      </c>
      <c r="H8" s="8">
        <v>5829</v>
      </c>
      <c r="I8" s="9">
        <f t="shared" si="0"/>
        <v>288885.24</v>
      </c>
      <c r="K8" s="2">
        <f>1.77+14.16</f>
        <v>15.93</v>
      </c>
    </row>
    <row r="9" spans="1:11" ht="18.75">
      <c r="A9" s="5">
        <v>11</v>
      </c>
      <c r="B9" s="10" t="s">
        <v>19</v>
      </c>
      <c r="C9" s="7"/>
      <c r="D9" s="7"/>
      <c r="E9" s="7"/>
      <c r="F9" s="5"/>
      <c r="G9" s="8"/>
      <c r="H9" s="8"/>
      <c r="I9" s="9">
        <f t="shared" si="0"/>
        <v>0</v>
      </c>
    </row>
    <row r="10" spans="1:11" ht="15.75">
      <c r="A10" s="5" t="s">
        <v>20</v>
      </c>
      <c r="B10" s="6" t="s">
        <v>21</v>
      </c>
      <c r="C10" s="7">
        <v>2.12</v>
      </c>
      <c r="D10" s="8">
        <v>1.9</v>
      </c>
      <c r="E10" s="7">
        <v>1.61</v>
      </c>
      <c r="F10" s="8">
        <v>29.74</v>
      </c>
      <c r="G10" s="8" t="s">
        <v>16</v>
      </c>
      <c r="H10" s="7">
        <v>461.12</v>
      </c>
      <c r="I10" s="9">
        <f t="shared" si="0"/>
        <v>13713.708799999999</v>
      </c>
      <c r="K10"/>
    </row>
    <row r="11" spans="1:11" ht="15.75">
      <c r="A11" s="5" t="s">
        <v>22</v>
      </c>
      <c r="B11" s="6" t="s">
        <v>23</v>
      </c>
      <c r="C11" s="7">
        <v>5.33</v>
      </c>
      <c r="D11" s="8">
        <v>1.9</v>
      </c>
      <c r="E11" s="7">
        <v>5.62</v>
      </c>
      <c r="F11" s="8">
        <v>21.31</v>
      </c>
      <c r="G11" s="8" t="s">
        <v>16</v>
      </c>
      <c r="H11" s="7">
        <v>778.47</v>
      </c>
      <c r="I11" s="9">
        <f t="shared" si="0"/>
        <v>16589.1957</v>
      </c>
      <c r="K11"/>
    </row>
    <row r="12" spans="1:11" ht="15.75">
      <c r="A12" s="5" t="s">
        <v>24</v>
      </c>
      <c r="B12" s="6" t="s">
        <v>25</v>
      </c>
      <c r="C12" s="7">
        <v>9.83</v>
      </c>
      <c r="D12" s="8">
        <v>1.9</v>
      </c>
      <c r="E12" s="7">
        <v>7.42</v>
      </c>
      <c r="F12" s="8">
        <v>49.56</v>
      </c>
      <c r="G12" s="8" t="s">
        <v>16</v>
      </c>
      <c r="H12" s="7">
        <v>637.20000000000005</v>
      </c>
      <c r="I12" s="9">
        <f t="shared" si="0"/>
        <v>31579.632000000005</v>
      </c>
      <c r="K12"/>
    </row>
    <row r="13" spans="1:11" ht="15.75">
      <c r="A13" s="5" t="s">
        <v>26</v>
      </c>
      <c r="B13" s="6" t="s">
        <v>27</v>
      </c>
      <c r="C13" s="7">
        <v>2.62</v>
      </c>
      <c r="D13" s="8">
        <v>1.9</v>
      </c>
      <c r="E13" s="7">
        <v>4.9000000000000004</v>
      </c>
      <c r="F13" s="8">
        <v>42.62</v>
      </c>
      <c r="G13" s="8" t="s">
        <v>16</v>
      </c>
      <c r="H13" s="7">
        <v>518.12</v>
      </c>
      <c r="I13" s="9">
        <f t="shared" si="0"/>
        <v>22082.274399999998</v>
      </c>
      <c r="K13"/>
    </row>
    <row r="14" spans="1:11" ht="15.75">
      <c r="A14" s="5" t="s">
        <v>28</v>
      </c>
      <c r="B14" s="6" t="s">
        <v>29</v>
      </c>
      <c r="C14" s="7">
        <v>21.24</v>
      </c>
      <c r="D14" s="8">
        <v>1.9</v>
      </c>
      <c r="E14" s="7">
        <v>17.600000000000001</v>
      </c>
      <c r="F14" s="8">
        <v>178.42</v>
      </c>
      <c r="G14" s="8" t="s">
        <v>16</v>
      </c>
      <c r="H14" s="7">
        <v>169.46</v>
      </c>
      <c r="I14" s="9">
        <f t="shared" si="0"/>
        <v>30235.053199999998</v>
      </c>
      <c r="K14"/>
    </row>
    <row r="15" spans="1:11">
      <c r="A15" s="11"/>
      <c r="B15" s="42" t="s">
        <v>30</v>
      </c>
      <c r="C15" s="43"/>
      <c r="D15" s="43"/>
      <c r="E15" s="43"/>
      <c r="F15" s="43"/>
      <c r="G15" s="43"/>
      <c r="H15" s="44"/>
      <c r="I15" s="12">
        <f>SUM(I5:I14)</f>
        <v>488182.88289999997</v>
      </c>
    </row>
    <row r="16" spans="1:11" ht="12" customHeight="1">
      <c r="A16" s="13"/>
      <c r="B16" s="14"/>
      <c r="C16" s="14"/>
      <c r="D16" s="14"/>
      <c r="E16" s="14"/>
      <c r="F16" s="14"/>
      <c r="G16" s="14"/>
      <c r="H16" s="14"/>
      <c r="I16" s="15"/>
    </row>
    <row r="17" spans="2:9" hidden="1">
      <c r="B17" s="45" t="s">
        <v>31</v>
      </c>
      <c r="C17" s="45"/>
      <c r="D17" s="45"/>
      <c r="E17" s="45"/>
      <c r="F17" s="45"/>
      <c r="G17" s="45"/>
      <c r="H17" s="45"/>
      <c r="I17" s="45"/>
    </row>
    <row r="18" spans="2:9" ht="55.5" customHeight="1">
      <c r="B18" s="45"/>
      <c r="C18" s="45"/>
      <c r="D18" s="45"/>
      <c r="E18" s="45"/>
      <c r="F18" s="45"/>
      <c r="G18" s="45"/>
      <c r="H18" s="45"/>
      <c r="I18" s="45"/>
    </row>
    <row r="19" spans="2:9">
      <c r="B19" s="45"/>
      <c r="C19" s="45"/>
      <c r="D19" s="45"/>
      <c r="E19" s="45"/>
      <c r="F19" s="45"/>
      <c r="G19" s="45"/>
      <c r="H19" s="45"/>
      <c r="I19" s="45"/>
    </row>
    <row r="20" spans="2:9">
      <c r="B20" s="45"/>
      <c r="C20" s="45"/>
      <c r="D20" s="45"/>
      <c r="E20" s="45"/>
      <c r="F20" s="45"/>
      <c r="G20" s="45"/>
      <c r="H20" s="45"/>
      <c r="I20" s="45"/>
    </row>
  </sheetData>
  <mergeCells count="5">
    <mergeCell ref="A1:I1"/>
    <mergeCell ref="A2:I2"/>
    <mergeCell ref="A3:I3"/>
    <mergeCell ref="B15:H15"/>
    <mergeCell ref="B17:I20"/>
  </mergeCell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K20"/>
  <sheetViews>
    <sheetView topLeftCell="A7" workbookViewId="0">
      <selection activeCell="A3" sqref="A3:I3"/>
    </sheetView>
  </sheetViews>
  <sheetFormatPr defaultRowHeight="15"/>
  <cols>
    <col min="1" max="1" width="8.7109375" customWidth="1"/>
    <col min="2" max="2" width="44.140625" customWidth="1"/>
    <col min="3" max="5" width="10.28515625" hidden="1" customWidth="1"/>
    <col min="6" max="6" width="10.28515625" customWidth="1"/>
    <col min="7" max="8" width="11.5703125" customWidth="1"/>
    <col min="9" max="9" width="12.140625" customWidth="1"/>
    <col min="11" max="11" width="9.140625" style="2"/>
  </cols>
  <sheetData>
    <row r="1" spans="1:11" ht="18.75">
      <c r="A1" s="37" t="s">
        <v>0</v>
      </c>
      <c r="B1" s="38"/>
      <c r="C1" s="38"/>
      <c r="D1" s="38"/>
      <c r="E1" s="38"/>
      <c r="F1" s="38"/>
      <c r="G1" s="38"/>
      <c r="H1" s="38"/>
      <c r="I1" s="38"/>
      <c r="J1" s="1"/>
    </row>
    <row r="2" spans="1:11" ht="18.75">
      <c r="A2" s="39" t="s">
        <v>1</v>
      </c>
      <c r="B2" s="40"/>
      <c r="C2" s="40"/>
      <c r="D2" s="40"/>
      <c r="E2" s="40"/>
      <c r="F2" s="40"/>
      <c r="G2" s="40"/>
      <c r="H2" s="40"/>
      <c r="I2" s="40"/>
      <c r="J2" s="1"/>
    </row>
    <row r="3" spans="1:11" ht="36" customHeight="1">
      <c r="A3" s="41" t="s">
        <v>63</v>
      </c>
      <c r="B3" s="41"/>
      <c r="C3" s="41"/>
      <c r="D3" s="41"/>
      <c r="E3" s="41"/>
      <c r="F3" s="41"/>
      <c r="G3" s="41"/>
      <c r="H3" s="41"/>
      <c r="I3" s="41"/>
      <c r="J3" s="3"/>
    </row>
    <row r="4" spans="1:11">
      <c r="A4" s="4" t="s">
        <v>3</v>
      </c>
      <c r="B4" s="4" t="s">
        <v>4</v>
      </c>
      <c r="C4" s="4">
        <v>3</v>
      </c>
      <c r="D4" s="4">
        <v>1</v>
      </c>
      <c r="E4" s="4">
        <v>2</v>
      </c>
      <c r="F4" s="4" t="s">
        <v>5</v>
      </c>
      <c r="G4" s="4" t="s">
        <v>6</v>
      </c>
      <c r="H4" s="4" t="s">
        <v>7</v>
      </c>
      <c r="I4" s="4" t="s">
        <v>8</v>
      </c>
    </row>
    <row r="5" spans="1:11" ht="114.75">
      <c r="A5" s="5" t="s">
        <v>9</v>
      </c>
      <c r="B5" s="6" t="s">
        <v>10</v>
      </c>
      <c r="C5" s="7">
        <v>80.72</v>
      </c>
      <c r="D5" s="7">
        <v>11.23</v>
      </c>
      <c r="E5" s="7">
        <v>20.8</v>
      </c>
      <c r="F5" s="5">
        <v>265.5</v>
      </c>
      <c r="G5" s="8" t="s">
        <v>11</v>
      </c>
      <c r="H5" s="8">
        <v>120.53</v>
      </c>
      <c r="I5" s="9">
        <f>H5*F5</f>
        <v>32000.715</v>
      </c>
      <c r="K5" s="2">
        <f>19.57+28.32</f>
        <v>47.89</v>
      </c>
    </row>
    <row r="6" spans="1:11" ht="92.25" customHeight="1">
      <c r="A6" s="5" t="s">
        <v>12</v>
      </c>
      <c r="B6" s="6" t="s">
        <v>13</v>
      </c>
      <c r="C6" s="7"/>
      <c r="D6" s="7"/>
      <c r="E6" s="7"/>
      <c r="F6" s="5">
        <v>53.1</v>
      </c>
      <c r="G6" s="8" t="s">
        <v>11</v>
      </c>
      <c r="H6" s="8">
        <v>223.35</v>
      </c>
      <c r="I6" s="9">
        <f t="shared" ref="I6:I14" si="0">H6*F6</f>
        <v>11859.885</v>
      </c>
    </row>
    <row r="7" spans="1:11" ht="63.75">
      <c r="A7" s="5" t="s">
        <v>14</v>
      </c>
      <c r="B7" s="6" t="s">
        <v>15</v>
      </c>
      <c r="C7" s="7">
        <v>12.51</v>
      </c>
      <c r="D7" s="7">
        <v>2.0099999999999998</v>
      </c>
      <c r="E7" s="7">
        <v>3.25</v>
      </c>
      <c r="F7" s="5">
        <v>88.5</v>
      </c>
      <c r="G7" s="8" t="s">
        <v>16</v>
      </c>
      <c r="H7" s="8">
        <v>1149.1199999999999</v>
      </c>
      <c r="I7" s="9">
        <f t="shared" si="0"/>
        <v>101697.12</v>
      </c>
      <c r="K7" s="2">
        <f>4.43+13.29</f>
        <v>17.72</v>
      </c>
    </row>
    <row r="8" spans="1:11" ht="76.5" customHeight="1">
      <c r="A8" s="5" t="s">
        <v>17</v>
      </c>
      <c r="B8" s="6" t="s">
        <v>18</v>
      </c>
      <c r="C8" s="7"/>
      <c r="D8" s="7"/>
      <c r="E8" s="7"/>
      <c r="F8" s="5">
        <v>88.5</v>
      </c>
      <c r="G8" s="8" t="s">
        <v>16</v>
      </c>
      <c r="H8" s="8">
        <v>5829</v>
      </c>
      <c r="I8" s="9">
        <f t="shared" si="0"/>
        <v>515866.5</v>
      </c>
      <c r="K8" s="2">
        <f>1.77+14.16</f>
        <v>15.93</v>
      </c>
    </row>
    <row r="9" spans="1:11" ht="18.75">
      <c r="A9" s="5">
        <v>11</v>
      </c>
      <c r="B9" s="10" t="s">
        <v>19</v>
      </c>
      <c r="C9" s="7"/>
      <c r="D9" s="7"/>
      <c r="E9" s="7"/>
      <c r="F9" s="5"/>
      <c r="G9" s="8"/>
      <c r="H9" s="8"/>
      <c r="I9" s="9">
        <f t="shared" si="0"/>
        <v>0</v>
      </c>
    </row>
    <row r="10" spans="1:11" ht="15.75">
      <c r="A10" s="5" t="s">
        <v>20</v>
      </c>
      <c r="B10" s="6" t="s">
        <v>21</v>
      </c>
      <c r="C10" s="7">
        <v>2.12</v>
      </c>
      <c r="D10" s="8">
        <v>1.9</v>
      </c>
      <c r="E10" s="7">
        <v>1.61</v>
      </c>
      <c r="F10" s="8">
        <v>53.1</v>
      </c>
      <c r="G10" s="8" t="s">
        <v>16</v>
      </c>
      <c r="H10" s="7">
        <v>461.12</v>
      </c>
      <c r="I10" s="9">
        <f t="shared" si="0"/>
        <v>24485.472000000002</v>
      </c>
      <c r="K10"/>
    </row>
    <row r="11" spans="1:11" ht="15.75">
      <c r="A11" s="5" t="s">
        <v>22</v>
      </c>
      <c r="B11" s="6" t="s">
        <v>23</v>
      </c>
      <c r="C11" s="7">
        <v>5.33</v>
      </c>
      <c r="D11" s="8">
        <v>1.9</v>
      </c>
      <c r="E11" s="7">
        <v>5.62</v>
      </c>
      <c r="F11" s="8">
        <v>38.06</v>
      </c>
      <c r="G11" s="8" t="s">
        <v>16</v>
      </c>
      <c r="H11" s="7">
        <v>778.47</v>
      </c>
      <c r="I11" s="9">
        <f t="shared" si="0"/>
        <v>29628.568200000002</v>
      </c>
      <c r="K11"/>
    </row>
    <row r="12" spans="1:11" ht="15.75">
      <c r="A12" s="5" t="s">
        <v>24</v>
      </c>
      <c r="B12" s="6" t="s">
        <v>25</v>
      </c>
      <c r="C12" s="7">
        <v>9.83</v>
      </c>
      <c r="D12" s="8">
        <v>1.9</v>
      </c>
      <c r="E12" s="7">
        <v>7.42</v>
      </c>
      <c r="F12" s="8">
        <v>88.5</v>
      </c>
      <c r="G12" s="8" t="s">
        <v>16</v>
      </c>
      <c r="H12" s="7">
        <v>637.20000000000005</v>
      </c>
      <c r="I12" s="9">
        <f t="shared" si="0"/>
        <v>56392.200000000004</v>
      </c>
      <c r="K12"/>
    </row>
    <row r="13" spans="1:11" ht="15.75">
      <c r="A13" s="5" t="s">
        <v>26</v>
      </c>
      <c r="B13" s="6" t="s">
        <v>27</v>
      </c>
      <c r="C13" s="7">
        <v>2.62</v>
      </c>
      <c r="D13" s="8">
        <v>1.9</v>
      </c>
      <c r="E13" s="7">
        <v>4.9000000000000004</v>
      </c>
      <c r="F13" s="8">
        <v>76.11</v>
      </c>
      <c r="G13" s="8" t="s">
        <v>16</v>
      </c>
      <c r="H13" s="7">
        <v>415.77</v>
      </c>
      <c r="I13" s="9">
        <f t="shared" si="0"/>
        <v>31644.254699999998</v>
      </c>
      <c r="K13"/>
    </row>
    <row r="14" spans="1:11" ht="15.75">
      <c r="A14" s="5" t="s">
        <v>28</v>
      </c>
      <c r="B14" s="6" t="s">
        <v>29</v>
      </c>
      <c r="C14" s="7">
        <v>21.24</v>
      </c>
      <c r="D14" s="8">
        <v>1.9</v>
      </c>
      <c r="E14" s="7">
        <v>17.600000000000001</v>
      </c>
      <c r="F14" s="8">
        <v>265.5</v>
      </c>
      <c r="G14" s="8" t="s">
        <v>16</v>
      </c>
      <c r="H14" s="7">
        <v>169.46</v>
      </c>
      <c r="I14" s="9">
        <f t="shared" si="0"/>
        <v>44991.630000000005</v>
      </c>
      <c r="K14"/>
    </row>
    <row r="15" spans="1:11">
      <c r="A15" s="11"/>
      <c r="B15" s="42" t="s">
        <v>30</v>
      </c>
      <c r="C15" s="43"/>
      <c r="D15" s="43"/>
      <c r="E15" s="43"/>
      <c r="F15" s="43"/>
      <c r="G15" s="43"/>
      <c r="H15" s="44"/>
      <c r="I15" s="12">
        <f>SUM(I5:I14)</f>
        <v>848566.34489999991</v>
      </c>
    </row>
    <row r="16" spans="1:11">
      <c r="A16" s="13"/>
      <c r="B16" s="14"/>
      <c r="C16" s="14"/>
      <c r="D16" s="14"/>
      <c r="E16" s="14"/>
      <c r="F16" s="14"/>
      <c r="G16" s="14"/>
      <c r="H16" s="14"/>
      <c r="I16" s="15"/>
    </row>
    <row r="17" spans="2:9">
      <c r="B17" s="45" t="s">
        <v>31</v>
      </c>
      <c r="C17" s="45"/>
      <c r="D17" s="45"/>
      <c r="E17" s="45"/>
      <c r="F17" s="45"/>
      <c r="G17" s="45"/>
      <c r="H17" s="45"/>
      <c r="I17" s="45"/>
    </row>
    <row r="18" spans="2:9" ht="55.5" customHeight="1">
      <c r="B18" s="45"/>
      <c r="C18" s="45"/>
      <c r="D18" s="45"/>
      <c r="E18" s="45"/>
      <c r="F18" s="45"/>
      <c r="G18" s="45"/>
      <c r="H18" s="45"/>
      <c r="I18" s="45"/>
    </row>
    <row r="19" spans="2:9">
      <c r="B19" s="45"/>
      <c r="C19" s="45"/>
      <c r="D19" s="45"/>
      <c r="E19" s="45"/>
      <c r="F19" s="45"/>
      <c r="G19" s="45"/>
      <c r="H19" s="45"/>
      <c r="I19" s="45"/>
    </row>
    <row r="20" spans="2:9">
      <c r="B20" s="45"/>
      <c r="C20" s="45"/>
      <c r="D20" s="45"/>
      <c r="E20" s="45"/>
      <c r="F20" s="45"/>
      <c r="G20" s="45"/>
      <c r="H20" s="45"/>
      <c r="I20" s="45"/>
    </row>
  </sheetData>
  <mergeCells count="5">
    <mergeCell ref="A1:I1"/>
    <mergeCell ref="A2:I2"/>
    <mergeCell ref="A3:I3"/>
    <mergeCell ref="B15:H15"/>
    <mergeCell ref="B17:I20"/>
  </mergeCell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H22"/>
  <sheetViews>
    <sheetView topLeftCell="A16" workbookViewId="0">
      <selection activeCell="C18" sqref="C18"/>
    </sheetView>
  </sheetViews>
  <sheetFormatPr defaultRowHeight="15"/>
  <cols>
    <col min="1" max="1" width="8.7109375" customWidth="1"/>
    <col min="2" max="2" width="44.140625" customWidth="1"/>
    <col min="3" max="3" width="10.28515625" customWidth="1"/>
    <col min="4" max="5" width="11.5703125" customWidth="1"/>
    <col min="6" max="6" width="14.42578125" customWidth="1"/>
  </cols>
  <sheetData>
    <row r="1" spans="1:8" ht="18.75">
      <c r="A1" s="37" t="s">
        <v>0</v>
      </c>
      <c r="B1" s="38"/>
      <c r="C1" s="38"/>
      <c r="D1" s="38"/>
      <c r="E1" s="38"/>
      <c r="F1" s="38"/>
    </row>
    <row r="2" spans="1:8" ht="18.75">
      <c r="A2" s="39" t="s">
        <v>1</v>
      </c>
      <c r="B2" s="40"/>
      <c r="C2" s="40"/>
      <c r="D2" s="40"/>
      <c r="E2" s="40"/>
      <c r="F2" s="40"/>
    </row>
    <row r="3" spans="1:8" ht="33" customHeight="1">
      <c r="A3" s="41" t="s">
        <v>45</v>
      </c>
      <c r="B3" s="41"/>
      <c r="C3" s="41"/>
      <c r="D3" s="41"/>
      <c r="E3" s="41"/>
      <c r="F3" s="41"/>
    </row>
    <row r="4" spans="1:8">
      <c r="A4" s="4" t="s">
        <v>3</v>
      </c>
      <c r="B4" s="4" t="s">
        <v>4</v>
      </c>
      <c r="C4" s="4" t="s">
        <v>5</v>
      </c>
      <c r="D4" s="4" t="s">
        <v>6</v>
      </c>
      <c r="E4" s="4" t="s">
        <v>7</v>
      </c>
      <c r="F4" s="4" t="s">
        <v>8</v>
      </c>
    </row>
    <row r="5" spans="1:8" ht="114.75">
      <c r="A5" s="5" t="s">
        <v>46</v>
      </c>
      <c r="B5" s="6" t="s">
        <v>10</v>
      </c>
      <c r="C5" s="8">
        <v>103.08</v>
      </c>
      <c r="D5" s="8" t="s">
        <v>11</v>
      </c>
      <c r="E5" s="8">
        <v>120.53</v>
      </c>
      <c r="F5" s="25">
        <f>E5*C5</f>
        <v>12424.232400000001</v>
      </c>
    </row>
    <row r="6" spans="1:8" ht="89.25">
      <c r="A6" s="5" t="s">
        <v>47</v>
      </c>
      <c r="B6" s="35" t="s">
        <v>48</v>
      </c>
      <c r="C6" s="8">
        <v>18.41</v>
      </c>
      <c r="D6" s="8" t="s">
        <v>16</v>
      </c>
      <c r="E6" s="8">
        <v>223.35</v>
      </c>
      <c r="F6" s="25">
        <f t="shared" ref="F6:F18" si="0">E6*C6</f>
        <v>4111.8734999999997</v>
      </c>
    </row>
    <row r="7" spans="1:8" ht="63.75">
      <c r="A7" s="5" t="s">
        <v>49</v>
      </c>
      <c r="B7" s="6" t="s">
        <v>15</v>
      </c>
      <c r="C7" s="7">
        <v>30.68</v>
      </c>
      <c r="D7" s="8" t="s">
        <v>16</v>
      </c>
      <c r="E7" s="7">
        <v>1149.1199999999999</v>
      </c>
      <c r="F7" s="25">
        <f t="shared" si="0"/>
        <v>35255.001599999996</v>
      </c>
      <c r="H7" s="2">
        <f>4.43+13.29</f>
        <v>17.72</v>
      </c>
    </row>
    <row r="8" spans="1:8" ht="89.25">
      <c r="A8" s="5" t="s">
        <v>50</v>
      </c>
      <c r="B8" s="6" t="s">
        <v>51</v>
      </c>
      <c r="C8" s="7">
        <v>14.73</v>
      </c>
      <c r="D8" s="8" t="s">
        <v>16</v>
      </c>
      <c r="E8" s="7">
        <v>2502.14</v>
      </c>
      <c r="F8" s="25">
        <f t="shared" si="0"/>
        <v>36856.522199999999</v>
      </c>
      <c r="H8" s="2"/>
    </row>
    <row r="9" spans="1:8" ht="63.75">
      <c r="A9" s="5" t="s">
        <v>52</v>
      </c>
      <c r="B9" s="6" t="s">
        <v>53</v>
      </c>
      <c r="C9" s="8">
        <v>100.68</v>
      </c>
      <c r="D9" s="8" t="s">
        <v>16</v>
      </c>
      <c r="E9" s="7">
        <v>245.79</v>
      </c>
      <c r="F9" s="25">
        <f t="shared" si="0"/>
        <v>24746.137200000001</v>
      </c>
      <c r="H9" s="2"/>
    </row>
    <row r="10" spans="1:8" ht="76.5">
      <c r="A10" s="5" t="s">
        <v>17</v>
      </c>
      <c r="B10" s="6" t="s">
        <v>54</v>
      </c>
      <c r="C10" s="8">
        <v>38.04</v>
      </c>
      <c r="D10" s="8" t="s">
        <v>16</v>
      </c>
      <c r="E10" s="8">
        <v>5829</v>
      </c>
      <c r="F10" s="25">
        <f t="shared" si="0"/>
        <v>221735.16</v>
      </c>
    </row>
    <row r="11" spans="1:8" ht="102">
      <c r="A11" s="5" t="s">
        <v>55</v>
      </c>
      <c r="B11" s="6" t="s">
        <v>56</v>
      </c>
      <c r="C11" s="8">
        <v>7.36</v>
      </c>
      <c r="D11" s="8" t="s">
        <v>16</v>
      </c>
      <c r="E11" s="7">
        <v>5489.86</v>
      </c>
      <c r="F11" s="25">
        <f t="shared" si="0"/>
        <v>40405.369599999998</v>
      </c>
      <c r="H11" s="2"/>
    </row>
    <row r="12" spans="1:8" ht="89.25">
      <c r="A12" s="36" t="s">
        <v>57</v>
      </c>
      <c r="B12" s="35" t="s">
        <v>58</v>
      </c>
      <c r="C12" s="8">
        <v>0.72</v>
      </c>
      <c r="D12" s="8" t="s">
        <v>59</v>
      </c>
      <c r="E12" s="8">
        <v>65841.84</v>
      </c>
      <c r="F12" s="25">
        <f t="shared" si="0"/>
        <v>47406.124799999998</v>
      </c>
    </row>
    <row r="13" spans="1:8">
      <c r="A13" s="23">
        <v>9</v>
      </c>
      <c r="B13" s="35" t="s">
        <v>19</v>
      </c>
      <c r="C13" s="8"/>
      <c r="D13" s="8"/>
      <c r="E13" s="8"/>
      <c r="F13" s="25">
        <f t="shared" si="0"/>
        <v>0</v>
      </c>
    </row>
    <row r="14" spans="1:8">
      <c r="A14" s="5">
        <v>10</v>
      </c>
      <c r="B14" s="35" t="s">
        <v>21</v>
      </c>
      <c r="C14" s="8">
        <v>18.41</v>
      </c>
      <c r="D14" s="8" t="s">
        <v>11</v>
      </c>
      <c r="E14" s="8">
        <v>461.12</v>
      </c>
      <c r="F14" s="25">
        <f t="shared" si="0"/>
        <v>8489.2191999999995</v>
      </c>
    </row>
    <row r="15" spans="1:8">
      <c r="A15" s="5">
        <v>11</v>
      </c>
      <c r="B15" s="35" t="s">
        <v>23</v>
      </c>
      <c r="C15" s="8">
        <v>25.42</v>
      </c>
      <c r="D15" s="8" t="s">
        <v>11</v>
      </c>
      <c r="E15" s="8">
        <v>778.47</v>
      </c>
      <c r="F15" s="25">
        <f t="shared" si="0"/>
        <v>19788.707400000003</v>
      </c>
    </row>
    <row r="16" spans="1:8">
      <c r="A16" s="5">
        <v>12</v>
      </c>
      <c r="B16" s="35" t="s">
        <v>60</v>
      </c>
      <c r="C16" s="8">
        <v>45.41</v>
      </c>
      <c r="D16" s="8" t="s">
        <v>11</v>
      </c>
      <c r="E16" s="8">
        <v>637.20000000000005</v>
      </c>
      <c r="F16" s="25">
        <f t="shared" si="0"/>
        <v>28935.252</v>
      </c>
    </row>
    <row r="17" spans="1:6">
      <c r="A17" s="5">
        <v>13</v>
      </c>
      <c r="B17" s="35" t="s">
        <v>61</v>
      </c>
      <c r="C17" s="8">
        <v>39.049999999999997</v>
      </c>
      <c r="D17" s="8" t="s">
        <v>11</v>
      </c>
      <c r="E17" s="8">
        <v>518.12</v>
      </c>
      <c r="F17" s="25">
        <f t="shared" si="0"/>
        <v>20232.585999999999</v>
      </c>
    </row>
    <row r="18" spans="1:6">
      <c r="A18" s="5">
        <v>14</v>
      </c>
      <c r="B18" s="6" t="s">
        <v>29</v>
      </c>
      <c r="C18" s="8">
        <v>103.08</v>
      </c>
      <c r="D18" s="8" t="s">
        <v>11</v>
      </c>
      <c r="E18" s="8">
        <v>169.46</v>
      </c>
      <c r="F18" s="25">
        <f t="shared" si="0"/>
        <v>17467.936799999999</v>
      </c>
    </row>
    <row r="19" spans="1:6">
      <c r="A19" s="11"/>
      <c r="B19" s="46"/>
      <c r="C19" s="46"/>
      <c r="D19" s="46"/>
      <c r="E19" s="46"/>
      <c r="F19" s="12">
        <f>SUM(F5:F18)</f>
        <v>517854.12269999995</v>
      </c>
    </row>
    <row r="20" spans="1:6">
      <c r="A20" s="13"/>
      <c r="B20" s="14"/>
      <c r="C20" s="14"/>
      <c r="D20" s="14"/>
      <c r="E20" s="14"/>
      <c r="F20" s="15"/>
    </row>
    <row r="21" spans="1:6">
      <c r="A21" s="13"/>
      <c r="B21" s="14"/>
      <c r="C21" s="14"/>
      <c r="D21" s="14"/>
      <c r="E21" s="14"/>
      <c r="F21" s="15"/>
    </row>
    <row r="22" spans="1:6" ht="61.5" customHeight="1">
      <c r="B22" s="45" t="s">
        <v>62</v>
      </c>
      <c r="C22" s="45"/>
      <c r="D22" s="45"/>
      <c r="E22" s="45"/>
      <c r="F22" s="45"/>
    </row>
  </sheetData>
  <mergeCells count="5">
    <mergeCell ref="A1:F1"/>
    <mergeCell ref="A2:F2"/>
    <mergeCell ref="A3:F3"/>
    <mergeCell ref="B19:E19"/>
    <mergeCell ref="B22:F22"/>
  </mergeCells>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M17"/>
  <sheetViews>
    <sheetView tabSelected="1" workbookViewId="0">
      <selection activeCell="F11" sqref="F11"/>
    </sheetView>
  </sheetViews>
  <sheetFormatPr defaultRowHeight="15"/>
  <cols>
    <col min="1" max="1" width="8.7109375" customWidth="1"/>
    <col min="2" max="2" width="44.140625" customWidth="1"/>
    <col min="3" max="5" width="10.28515625" hidden="1" customWidth="1"/>
    <col min="6" max="6" width="10.28515625" customWidth="1"/>
    <col min="7" max="7" width="10.28515625" style="31" hidden="1" customWidth="1"/>
    <col min="8" max="8" width="10.28515625" style="32" hidden="1" customWidth="1"/>
    <col min="9" max="9" width="10.28515625" style="33" hidden="1" customWidth="1"/>
    <col min="10" max="10" width="11.5703125" customWidth="1"/>
    <col min="11" max="11" width="11.5703125" style="34" customWidth="1"/>
    <col min="12" max="12" width="12.140625" customWidth="1"/>
  </cols>
  <sheetData>
    <row r="1" spans="1:13" ht="18.75">
      <c r="A1" s="37" t="s">
        <v>0</v>
      </c>
      <c r="B1" s="38"/>
      <c r="C1" s="38"/>
      <c r="D1" s="38"/>
      <c r="E1" s="38"/>
      <c r="F1" s="38"/>
      <c r="G1" s="38"/>
      <c r="H1" s="38"/>
      <c r="I1" s="38"/>
      <c r="J1" s="38"/>
      <c r="K1" s="38"/>
      <c r="L1" s="38"/>
      <c r="M1" s="1"/>
    </row>
    <row r="2" spans="1:13" ht="18.75">
      <c r="A2" s="39" t="s">
        <v>1</v>
      </c>
      <c r="B2" s="40"/>
      <c r="C2" s="40"/>
      <c r="D2" s="40"/>
      <c r="E2" s="40"/>
      <c r="F2" s="40"/>
      <c r="G2" s="40"/>
      <c r="H2" s="40"/>
      <c r="I2" s="40"/>
      <c r="J2" s="40"/>
      <c r="K2" s="40"/>
      <c r="L2" s="40"/>
      <c r="M2" s="1"/>
    </row>
    <row r="3" spans="1:13" ht="36" customHeight="1">
      <c r="A3" s="41" t="s">
        <v>64</v>
      </c>
      <c r="B3" s="41"/>
      <c r="C3" s="41"/>
      <c r="D3" s="41"/>
      <c r="E3" s="41"/>
      <c r="F3" s="41"/>
      <c r="G3" s="41"/>
      <c r="H3" s="41"/>
      <c r="I3" s="41"/>
      <c r="J3" s="41"/>
      <c r="K3" s="41"/>
      <c r="L3" s="41"/>
      <c r="M3" s="3"/>
    </row>
    <row r="4" spans="1:13">
      <c r="A4" s="4" t="s">
        <v>3</v>
      </c>
      <c r="B4" s="4" t="s">
        <v>4</v>
      </c>
      <c r="C4" s="4">
        <v>3</v>
      </c>
      <c r="D4" s="4">
        <v>1</v>
      </c>
      <c r="E4" s="4">
        <v>2</v>
      </c>
      <c r="F4" s="4" t="s">
        <v>33</v>
      </c>
      <c r="G4" s="16" t="s">
        <v>5</v>
      </c>
      <c r="H4" s="17"/>
      <c r="I4" s="18"/>
      <c r="J4" s="4" t="s">
        <v>6</v>
      </c>
      <c r="K4" s="19" t="s">
        <v>7</v>
      </c>
      <c r="L4" s="4" t="s">
        <v>8</v>
      </c>
    </row>
    <row r="5" spans="1:13" s="57" customFormat="1" ht="114.75">
      <c r="A5" s="47" t="s">
        <v>46</v>
      </c>
      <c r="B5" s="48" t="s">
        <v>10</v>
      </c>
      <c r="C5" s="7">
        <v>743.4</v>
      </c>
      <c r="D5" s="49" t="s">
        <v>11</v>
      </c>
      <c r="E5" s="50">
        <v>120.53</v>
      </c>
      <c r="F5" s="51">
        <v>70.8</v>
      </c>
      <c r="G5" s="52"/>
      <c r="H5" s="53"/>
      <c r="I5" s="52"/>
      <c r="J5" s="54" t="s">
        <v>11</v>
      </c>
      <c r="K5" s="55">
        <v>120.53</v>
      </c>
      <c r="L5" s="54">
        <f>F5*K5</f>
        <v>8533.5239999999994</v>
      </c>
      <c r="M5" s="56"/>
    </row>
    <row r="6" spans="1:13" ht="51">
      <c r="A6" s="5" t="s">
        <v>34</v>
      </c>
      <c r="B6" s="6" t="s">
        <v>35</v>
      </c>
      <c r="C6" s="7">
        <v>80.72</v>
      </c>
      <c r="D6" s="7">
        <v>11.23</v>
      </c>
      <c r="E6" s="7">
        <v>20.8</v>
      </c>
      <c r="F6" s="7">
        <v>929.37</v>
      </c>
      <c r="G6" s="20">
        <v>89.2</v>
      </c>
      <c r="H6" s="21">
        <v>106.2</v>
      </c>
      <c r="I6" s="22">
        <v>26.03</v>
      </c>
      <c r="J6" s="23" t="s">
        <v>36</v>
      </c>
      <c r="K6" s="24">
        <v>10</v>
      </c>
      <c r="L6" s="54">
        <f t="shared" ref="L6:L11" si="0">F6*K6</f>
        <v>9293.7000000000007</v>
      </c>
    </row>
    <row r="7" spans="1:13" ht="73.5" customHeight="1">
      <c r="A7" s="5" t="s">
        <v>37</v>
      </c>
      <c r="B7" s="6" t="s">
        <v>38</v>
      </c>
      <c r="C7" s="7"/>
      <c r="D7" s="7"/>
      <c r="E7" s="7"/>
      <c r="F7" s="7">
        <v>96.03</v>
      </c>
      <c r="G7" s="20"/>
      <c r="H7" s="21"/>
      <c r="I7" s="22"/>
      <c r="J7" s="23" t="s">
        <v>11</v>
      </c>
      <c r="K7" s="24">
        <v>5636</v>
      </c>
      <c r="L7" s="54">
        <f t="shared" si="0"/>
        <v>541225.07999999996</v>
      </c>
    </row>
    <row r="8" spans="1:13" ht="73.5" customHeight="1">
      <c r="A8" s="5" t="s">
        <v>39</v>
      </c>
      <c r="B8" s="6" t="s">
        <v>40</v>
      </c>
      <c r="C8" s="7"/>
      <c r="D8" s="7"/>
      <c r="E8" s="7"/>
      <c r="F8" s="7">
        <v>47.2</v>
      </c>
      <c r="G8" s="20"/>
      <c r="H8" s="21"/>
      <c r="I8" s="22"/>
      <c r="J8" s="23" t="s">
        <v>11</v>
      </c>
      <c r="K8" s="24">
        <v>7735</v>
      </c>
      <c r="L8" s="54">
        <f t="shared" si="0"/>
        <v>365092</v>
      </c>
    </row>
    <row r="9" spans="1:13" ht="73.5" customHeight="1">
      <c r="A9" s="5" t="s">
        <v>41</v>
      </c>
      <c r="B9" s="6" t="s">
        <v>42</v>
      </c>
      <c r="C9" s="7"/>
      <c r="D9" s="7"/>
      <c r="E9" s="7"/>
      <c r="F9" s="7">
        <v>46.47</v>
      </c>
      <c r="G9" s="20"/>
      <c r="H9" s="21"/>
      <c r="I9" s="22"/>
      <c r="J9" s="23" t="s">
        <v>36</v>
      </c>
      <c r="K9" s="24">
        <v>514</v>
      </c>
      <c r="L9" s="54">
        <f t="shared" si="0"/>
        <v>23885.579999999998</v>
      </c>
    </row>
    <row r="10" spans="1:13" ht="18.75">
      <c r="A10" s="5">
        <v>5</v>
      </c>
      <c r="B10" s="10" t="s">
        <v>19</v>
      </c>
      <c r="C10" s="7"/>
      <c r="D10" s="8"/>
      <c r="E10" s="8"/>
      <c r="F10" s="25"/>
      <c r="G10" s="26"/>
      <c r="H10" s="26"/>
      <c r="I10" s="26"/>
      <c r="J10" s="23"/>
      <c r="K10" s="26"/>
      <c r="L10" s="54">
        <f t="shared" si="0"/>
        <v>0</v>
      </c>
    </row>
    <row r="11" spans="1:13" ht="15.75">
      <c r="A11" s="5">
        <v>6</v>
      </c>
      <c r="B11" s="6" t="s">
        <v>65</v>
      </c>
      <c r="C11" s="7">
        <v>43.83</v>
      </c>
      <c r="D11" s="8" t="s">
        <v>16</v>
      </c>
      <c r="E11" s="8">
        <v>778.47</v>
      </c>
      <c r="F11" s="27">
        <v>70.8</v>
      </c>
      <c r="G11"/>
      <c r="H11"/>
      <c r="I11"/>
      <c r="J11" s="23" t="s">
        <v>36</v>
      </c>
      <c r="K11" s="28">
        <v>169.46</v>
      </c>
      <c r="L11" s="54">
        <f t="shared" si="0"/>
        <v>11997.768</v>
      </c>
    </row>
    <row r="12" spans="1:13">
      <c r="A12" s="11"/>
      <c r="B12" s="42" t="s">
        <v>44</v>
      </c>
      <c r="C12" s="43"/>
      <c r="D12" s="43"/>
      <c r="E12" s="43"/>
      <c r="F12" s="43"/>
      <c r="G12" s="43"/>
      <c r="H12" s="43"/>
      <c r="I12" s="43"/>
      <c r="J12" s="43"/>
      <c r="K12" s="44"/>
      <c r="L12" s="12">
        <f>SUM(L5:L11)</f>
        <v>960027.652</v>
      </c>
    </row>
    <row r="13" spans="1:13">
      <c r="A13" s="29"/>
      <c r="B13" s="30"/>
      <c r="C13" s="30"/>
      <c r="D13" s="30"/>
      <c r="E13" s="30"/>
      <c r="F13" s="30"/>
      <c r="G13" s="30"/>
      <c r="H13" s="30"/>
      <c r="I13" s="30"/>
      <c r="J13" s="30"/>
      <c r="K13" s="30"/>
      <c r="L13" s="15"/>
    </row>
    <row r="14" spans="1:13" ht="15" customHeight="1">
      <c r="B14" s="45" t="s">
        <v>31</v>
      </c>
      <c r="C14" s="45"/>
      <c r="D14" s="45"/>
      <c r="E14" s="45"/>
      <c r="F14" s="45"/>
      <c r="G14" s="45"/>
      <c r="H14" s="45"/>
      <c r="I14" s="45"/>
      <c r="J14" s="45"/>
      <c r="K14" s="45"/>
      <c r="L14" s="45"/>
    </row>
    <row r="15" spans="1:13">
      <c r="B15" s="45"/>
      <c r="C15" s="45"/>
      <c r="D15" s="45"/>
      <c r="E15" s="45"/>
      <c r="F15" s="45"/>
      <c r="G15" s="45"/>
      <c r="H15" s="45"/>
      <c r="I15" s="45"/>
      <c r="J15" s="45"/>
      <c r="K15" s="45"/>
      <c r="L15" s="45"/>
    </row>
    <row r="16" spans="1:13">
      <c r="B16" s="45"/>
      <c r="C16" s="45"/>
      <c r="D16" s="45"/>
      <c r="E16" s="45"/>
      <c r="F16" s="45"/>
      <c r="G16" s="45"/>
      <c r="H16" s="45"/>
      <c r="I16" s="45"/>
      <c r="J16" s="45"/>
      <c r="K16" s="45"/>
      <c r="L16" s="45"/>
    </row>
    <row r="17" spans="2:12">
      <c r="B17" s="45"/>
      <c r="C17" s="45"/>
      <c r="D17" s="45"/>
      <c r="E17" s="45"/>
      <c r="F17" s="45"/>
      <c r="G17" s="45"/>
      <c r="H17" s="45"/>
      <c r="I17" s="45"/>
      <c r="J17" s="45"/>
      <c r="K17" s="45"/>
      <c r="L17" s="45"/>
    </row>
  </sheetData>
  <mergeCells count="5">
    <mergeCell ref="A1:L1"/>
    <mergeCell ref="A2:L2"/>
    <mergeCell ref="A3:L3"/>
    <mergeCell ref="B12:K12"/>
    <mergeCell ref="B14:L1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Sheet1</vt:lpstr>
      <vt:lpstr>Sheet2</vt:lpstr>
      <vt:lpstr>Sheet3</vt:lpstr>
      <vt:lpstr>Sheet4</vt:lpstr>
      <vt:lpstr>Sheet5</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c:creator>
  <cp:lastModifiedBy>A</cp:lastModifiedBy>
  <dcterms:created xsi:type="dcterms:W3CDTF">2019-09-30T12:45:46Z</dcterms:created>
  <dcterms:modified xsi:type="dcterms:W3CDTF">2019-09-30T12:53:39Z</dcterms:modified>
</cp:coreProperties>
</file>